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29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xl/comments3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pivotTables/pivotTable1.xml" ContentType="application/vnd.openxmlformats-officedocument.spreadsheetml.pivotTabl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comments35.xml" ContentType="application/vnd.openxmlformats-officedocument.spreadsheetml.comments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30" windowHeight="12480" tabRatio="919" activeTab="1"/>
  </bookViews>
  <sheets>
    <sheet name="店铺趋势图" sheetId="13" r:id="rId1"/>
    <sheet name="25年5月 " sheetId="49" r:id="rId2"/>
    <sheet name="25年4月" sheetId="48" r:id="rId3"/>
    <sheet name="25年3月" sheetId="47" r:id="rId4"/>
    <sheet name="25年2月 " sheetId="46" r:id="rId5"/>
    <sheet name="25年1月" sheetId="45" r:id="rId6"/>
    <sheet name="24年12月" sheetId="44" r:id="rId7"/>
    <sheet name="24年11月" sheetId="38" r:id="rId8"/>
    <sheet name="24年10月" sheetId="37" r:id="rId9"/>
    <sheet name="24年09月" sheetId="36" r:id="rId10"/>
    <sheet name="24年08月" sheetId="35" r:id="rId11"/>
    <sheet name="24年07月" sheetId="34" r:id="rId12"/>
    <sheet name="24年06月" sheetId="33" r:id="rId13"/>
    <sheet name="24年05月" sheetId="39" r:id="rId14"/>
    <sheet name="24年04月" sheetId="40" r:id="rId15"/>
    <sheet name="24年03月" sheetId="41" r:id="rId16"/>
    <sheet name="24年02月" sheetId="42" r:id="rId17"/>
    <sheet name="24年01月" sheetId="43" r:id="rId18"/>
    <sheet name="23年12月" sheetId="27" r:id="rId19"/>
    <sheet name="23年11月" sheetId="26" r:id="rId20"/>
    <sheet name="23年10月" sheetId="25" r:id="rId21"/>
    <sheet name="23年09月" sheetId="24" r:id="rId22"/>
    <sheet name="23年08月" sheetId="23" r:id="rId23"/>
    <sheet name="21年07月" sheetId="22" r:id="rId24"/>
    <sheet name="21年06月" sheetId="21" r:id="rId25"/>
    <sheet name="21年05月" sheetId="20" r:id="rId26"/>
    <sheet name="21年04月" sheetId="19" r:id="rId27"/>
    <sheet name="21年03月" sheetId="18" r:id="rId28"/>
    <sheet name="21年02月" sheetId="17" r:id="rId29"/>
    <sheet name="21年01月" sheetId="16" r:id="rId30"/>
    <sheet name="20年12月" sheetId="14" r:id="rId31"/>
    <sheet name="20年11月" sheetId="12" r:id="rId32"/>
    <sheet name="20年10月" sheetId="10" r:id="rId33"/>
    <sheet name="20年09月" sheetId="9" r:id="rId34"/>
    <sheet name="20年08月" sheetId="7" r:id="rId35"/>
    <sheet name="20年07月" sheetId="5" r:id="rId36"/>
    <sheet name="20年06月" sheetId="4" r:id="rId37"/>
    <sheet name="20年05月" sheetId="2" r:id="rId38"/>
  </sheets>
  <calcPr calcId="124519"/>
  <pivotCaches>
    <pivotCache cacheId="4" r:id="rId39"/>
  </pivotCaches>
</workbook>
</file>

<file path=xl/calcChain.xml><?xml version="1.0" encoding="utf-8"?>
<calcChain xmlns="http://schemas.openxmlformats.org/spreadsheetml/2006/main">
  <c r="K185" i="49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D6"/>
  <c r="B6"/>
  <c r="K5"/>
  <c r="D5"/>
  <c r="B5"/>
  <c r="K4"/>
  <c r="D4"/>
  <c r="B4"/>
  <c r="K3"/>
  <c r="B3"/>
  <c r="K2"/>
  <c r="K151" i="48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50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18"/>
  <c r="K117"/>
  <c r="K116"/>
  <c r="K115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220" i="47"/>
  <c r="K221"/>
  <c r="K219"/>
  <c r="K218"/>
  <c r="D6" i="48"/>
  <c r="B6"/>
  <c r="D5"/>
  <c r="B5"/>
  <c r="D4"/>
  <c r="B4"/>
  <c r="B3"/>
  <c r="K2"/>
  <c r="K209" i="47"/>
  <c r="K210"/>
  <c r="K211"/>
  <c r="K212"/>
  <c r="K213"/>
  <c r="K214"/>
  <c r="K215"/>
  <c r="K216"/>
  <c r="K217"/>
  <c r="K208"/>
  <c r="K197"/>
  <c r="K198"/>
  <c r="K199"/>
  <c r="K200"/>
  <c r="K201"/>
  <c r="K202"/>
  <c r="K203"/>
  <c r="K204"/>
  <c r="K205"/>
  <c r="K206"/>
  <c r="K207"/>
  <c r="K196"/>
  <c r="K195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40"/>
  <c r="K141"/>
  <c r="K142"/>
  <c r="K143"/>
  <c r="K144"/>
  <c r="K145"/>
  <c r="K146"/>
  <c r="K147"/>
  <c r="K148"/>
  <c r="K149"/>
  <c r="K150"/>
  <c r="K151"/>
  <c r="K152"/>
  <c r="K153"/>
  <c r="K15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2"/>
  <c r="K2" i="46"/>
  <c r="D6" i="47"/>
  <c r="B6"/>
  <c r="D5"/>
  <c r="B5"/>
  <c r="D4"/>
  <c r="B4"/>
  <c r="B3"/>
  <c r="K129" i="42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D2" i="49" l="1"/>
  <c r="D3" s="1"/>
  <c r="D2" i="48"/>
  <c r="D3" s="1"/>
  <c r="D2" i="47"/>
  <c r="D3" s="1"/>
  <c r="K124" i="46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D6"/>
  <c r="B6"/>
  <c r="K5"/>
  <c r="D5"/>
  <c r="B5"/>
  <c r="K4"/>
  <c r="D4"/>
  <c r="B4"/>
  <c r="K3"/>
  <c r="B3"/>
  <c r="K106" i="45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D6"/>
  <c r="B6"/>
  <c r="K5"/>
  <c r="D5"/>
  <c r="B5"/>
  <c r="K4"/>
  <c r="D4"/>
  <c r="B4"/>
  <c r="K3"/>
  <c r="B3"/>
  <c r="K2"/>
  <c r="K225" i="44"/>
  <c r="K226"/>
  <c r="K224"/>
  <c r="K223"/>
  <c r="K222"/>
  <c r="K221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197"/>
  <c r="K196"/>
  <c r="K195"/>
  <c r="K194"/>
  <c r="K193"/>
  <c r="D6" i="43"/>
  <c r="D6" i="41"/>
  <c r="D6" i="33"/>
  <c r="D6" i="40"/>
  <c r="D6" i="39"/>
  <c r="D6" i="34"/>
  <c r="D6" i="35"/>
  <c r="D6" i="36"/>
  <c r="D6" i="37"/>
  <c r="D6" i="38"/>
  <c r="D6" i="44"/>
  <c r="D5" i="43"/>
  <c r="D5" i="42"/>
  <c r="D5" i="41"/>
  <c r="D5" i="33"/>
  <c r="D5" i="40"/>
  <c r="D5" i="39"/>
  <c r="D5" i="34"/>
  <c r="D5" i="35"/>
  <c r="D5" i="36"/>
  <c r="D5" i="37"/>
  <c r="D5" i="38"/>
  <c r="D5" i="44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6"/>
  <c r="K5"/>
  <c r="B5"/>
  <c r="K4"/>
  <c r="D4"/>
  <c r="B4"/>
  <c r="K3"/>
  <c r="B3"/>
  <c r="K2"/>
  <c r="K361" i="43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D2" s="1"/>
  <c r="D3" s="1"/>
  <c r="B6"/>
  <c r="B5"/>
  <c r="D4"/>
  <c r="B4"/>
  <c r="B3"/>
  <c r="B6" i="42"/>
  <c r="B5"/>
  <c r="D4"/>
  <c r="B4"/>
  <c r="B3"/>
  <c r="K284" i="41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B6"/>
  <c r="B5"/>
  <c r="D4"/>
  <c r="B4"/>
  <c r="B3"/>
  <c r="K296" i="40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D2" s="1"/>
  <c r="D3" s="1"/>
  <c r="B6"/>
  <c r="B5"/>
  <c r="D4"/>
  <c r="B4"/>
  <c r="B3"/>
  <c r="D25" i="13"/>
  <c r="E31"/>
  <c r="G30"/>
  <c r="H29"/>
  <c r="J26"/>
  <c r="E26"/>
  <c r="H24"/>
  <c r="H22"/>
  <c r="D26"/>
  <c r="I27"/>
  <c r="F31"/>
  <c r="J24"/>
  <c r="D29"/>
  <c r="I24"/>
  <c r="F26"/>
  <c r="F22"/>
  <c r="H25"/>
  <c r="K27"/>
  <c r="G28"/>
  <c r="E28"/>
  <c r="K26"/>
  <c r="D23"/>
  <c r="E30"/>
  <c r="E24"/>
  <c r="K30"/>
  <c r="H30"/>
  <c r="H27"/>
  <c r="J30"/>
  <c r="G23"/>
  <c r="G22"/>
  <c r="J25"/>
  <c r="J27"/>
  <c r="G27"/>
  <c r="F28"/>
  <c r="I28"/>
  <c r="H28"/>
  <c r="J22"/>
  <c r="D24"/>
  <c r="K25"/>
  <c r="D28"/>
  <c r="F25"/>
  <c r="G24"/>
  <c r="F29"/>
  <c r="G29"/>
  <c r="I29"/>
  <c r="K31"/>
  <c r="K29"/>
  <c r="D30"/>
  <c r="H26"/>
  <c r="G25"/>
  <c r="G26"/>
  <c r="F24"/>
  <c r="E27"/>
  <c r="I26"/>
  <c r="J31"/>
  <c r="E29"/>
  <c r="I31"/>
  <c r="J23"/>
  <c r="I25"/>
  <c r="K24"/>
  <c r="D22"/>
  <c r="J28"/>
  <c r="G31"/>
  <c r="E25"/>
  <c r="I30"/>
  <c r="K23"/>
  <c r="E22"/>
  <c r="H31"/>
  <c r="F27"/>
  <c r="K28"/>
  <c r="F30"/>
  <c r="J29"/>
  <c r="E23"/>
  <c r="D27"/>
  <c r="F23"/>
  <c r="K22"/>
  <c r="I22"/>
  <c r="D31"/>
  <c r="D2" i="46" l="1"/>
  <c r="D3" s="1"/>
  <c r="D2" i="42"/>
  <c r="D2" i="45"/>
  <c r="D3" s="1"/>
  <c r="D2" i="44"/>
  <c r="D3" s="1"/>
  <c r="D2" i="41"/>
  <c r="D3" s="1"/>
  <c r="K209" i="3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D2" s="1"/>
  <c r="D3" s="1"/>
  <c r="K4"/>
  <c r="K3"/>
  <c r="K2"/>
  <c r="B6"/>
  <c r="B5"/>
  <c r="D4"/>
  <c r="B4"/>
  <c r="B3"/>
  <c r="K192" i="38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6"/>
  <c r="K5"/>
  <c r="B5"/>
  <c r="K4"/>
  <c r="D4"/>
  <c r="B4"/>
  <c r="K3"/>
  <c r="B3"/>
  <c r="K2"/>
  <c r="K52" i="37"/>
  <c r="K51"/>
  <c r="K50"/>
  <c r="K49"/>
  <c r="K48"/>
  <c r="K47"/>
  <c r="K46"/>
  <c r="K45"/>
  <c r="K44"/>
  <c r="K42"/>
  <c r="K39"/>
  <c r="K41"/>
  <c r="K33"/>
  <c r="K32"/>
  <c r="K31"/>
  <c r="K30"/>
  <c r="K29"/>
  <c r="K28"/>
  <c r="K11"/>
  <c r="K9"/>
  <c r="K8"/>
  <c r="K7"/>
  <c r="K6"/>
  <c r="K37"/>
  <c r="K38"/>
  <c r="K40"/>
  <c r="K43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36"/>
  <c r="K35"/>
  <c r="K34"/>
  <c r="K27"/>
  <c r="K26"/>
  <c r="K25"/>
  <c r="K24"/>
  <c r="K23"/>
  <c r="K22"/>
  <c r="K21"/>
  <c r="K20"/>
  <c r="K19"/>
  <c r="K18"/>
  <c r="K17"/>
  <c r="K16"/>
  <c r="K15"/>
  <c r="K14"/>
  <c r="K13"/>
  <c r="K12"/>
  <c r="K10"/>
  <c r="B6"/>
  <c r="K5"/>
  <c r="B5"/>
  <c r="K4"/>
  <c r="D4"/>
  <c r="B4"/>
  <c r="K3"/>
  <c r="B3"/>
  <c r="K2"/>
  <c r="K222" i="36"/>
  <c r="K215"/>
  <c r="K216"/>
  <c r="K217"/>
  <c r="K218"/>
  <c r="K219"/>
  <c r="K220"/>
  <c r="K221"/>
  <c r="K209"/>
  <c r="K210"/>
  <c r="K211"/>
  <c r="K212"/>
  <c r="K213"/>
  <c r="K214"/>
  <c r="K167"/>
  <c r="K166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6"/>
  <c r="K5"/>
  <c r="B5"/>
  <c r="K4"/>
  <c r="D4"/>
  <c r="B4"/>
  <c r="K3"/>
  <c r="B3"/>
  <c r="K2"/>
  <c r="K166" i="35"/>
  <c r="K165"/>
  <c r="K164"/>
  <c r="K163"/>
  <c r="K162"/>
  <c r="K161"/>
  <c r="K160"/>
  <c r="K159"/>
  <c r="K158"/>
  <c r="K157"/>
  <c r="K156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6"/>
  <c r="K5"/>
  <c r="B5"/>
  <c r="K4"/>
  <c r="D4"/>
  <c r="B4"/>
  <c r="K3"/>
  <c r="B3"/>
  <c r="K2"/>
  <c r="K209" i="34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6"/>
  <c r="K5"/>
  <c r="B5"/>
  <c r="K4"/>
  <c r="D4"/>
  <c r="B4"/>
  <c r="K3"/>
  <c r="B3"/>
  <c r="K2"/>
  <c r="K209" i="33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D4"/>
  <c r="K6"/>
  <c r="B6"/>
  <c r="K5"/>
  <c r="B5"/>
  <c r="K4"/>
  <c r="B4"/>
  <c r="K3"/>
  <c r="B3"/>
  <c r="K2"/>
  <c r="F32" i="13"/>
  <c r="G33"/>
  <c r="J32"/>
  <c r="H33"/>
  <c r="I33"/>
  <c r="J33"/>
  <c r="D32"/>
  <c r="D33"/>
  <c r="K32"/>
  <c r="F33"/>
  <c r="G32"/>
  <c r="E33"/>
  <c r="H23"/>
  <c r="E32"/>
  <c r="K33"/>
  <c r="D3" i="42" l="1"/>
  <c r="D2" i="38"/>
  <c r="D2" i="37"/>
  <c r="D2" i="36"/>
  <c r="D2" i="35"/>
  <c r="D2" i="34"/>
  <c r="D3" s="1"/>
  <c r="D2" i="33"/>
  <c r="D3" s="1"/>
  <c r="G2" i="27"/>
  <c r="F2"/>
  <c r="E2"/>
  <c r="D2"/>
  <c r="C2"/>
  <c r="B2"/>
  <c r="G2" i="26"/>
  <c r="F2"/>
  <c r="E2"/>
  <c r="D2"/>
  <c r="C2"/>
  <c r="B2"/>
  <c r="G2" i="25"/>
  <c r="F2"/>
  <c r="E2"/>
  <c r="D2"/>
  <c r="C2"/>
  <c r="B2"/>
  <c r="G2" i="24"/>
  <c r="F2"/>
  <c r="I2" s="1"/>
  <c r="E2"/>
  <c r="D2"/>
  <c r="C2"/>
  <c r="B2"/>
  <c r="G2" i="23"/>
  <c r="F2"/>
  <c r="E2"/>
  <c r="D2"/>
  <c r="C2"/>
  <c r="B2"/>
  <c r="C4" i="1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C2"/>
  <c r="F4" i="19"/>
  <c r="F4" i="27"/>
  <c r="F130"/>
  <c r="F131"/>
  <c r="F132"/>
  <c r="F133"/>
  <c r="F134"/>
  <c r="F135"/>
  <c r="F136"/>
  <c r="F129"/>
  <c r="F128"/>
  <c r="F127"/>
  <c r="F126"/>
  <c r="F125"/>
  <c r="F117"/>
  <c r="F118"/>
  <c r="F119"/>
  <c r="F120"/>
  <c r="F121"/>
  <c r="F122"/>
  <c r="F123"/>
  <c r="F124"/>
  <c r="F116"/>
  <c r="F115"/>
  <c r="F114"/>
  <c r="F113"/>
  <c r="F112"/>
  <c r="F111"/>
  <c r="F110"/>
  <c r="F109"/>
  <c r="F95"/>
  <c r="F96"/>
  <c r="F97"/>
  <c r="F98"/>
  <c r="F99"/>
  <c r="F100"/>
  <c r="F101"/>
  <c r="F102"/>
  <c r="F103"/>
  <c r="F104"/>
  <c r="F105"/>
  <c r="F106"/>
  <c r="F107"/>
  <c r="F108"/>
  <c r="F87"/>
  <c r="F88"/>
  <c r="F89"/>
  <c r="F90"/>
  <c r="F91"/>
  <c r="F92"/>
  <c r="F93"/>
  <c r="F94"/>
  <c r="F86"/>
  <c r="F85"/>
  <c r="F84"/>
  <c r="F83"/>
  <c r="F82"/>
  <c r="F76"/>
  <c r="F77"/>
  <c r="F78"/>
  <c r="F79"/>
  <c r="F80"/>
  <c r="F81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I3"/>
  <c r="F65" i="26"/>
  <c r="F66"/>
  <c r="F67"/>
  <c r="F68"/>
  <c r="F64"/>
  <c r="F63"/>
  <c r="F61"/>
  <c r="F62"/>
  <c r="F58"/>
  <c r="F59"/>
  <c r="F60"/>
  <c r="F57"/>
  <c r="F51"/>
  <c r="F52"/>
  <c r="F53"/>
  <c r="F54"/>
  <c r="F55"/>
  <c r="F56"/>
  <c r="F44"/>
  <c r="F45"/>
  <c r="F46"/>
  <c r="F47"/>
  <c r="F48"/>
  <c r="F49"/>
  <c r="F50"/>
  <c r="F43"/>
  <c r="F42"/>
  <c r="F41"/>
  <c r="I2" i="2"/>
  <c r="I2" i="10"/>
  <c r="I2" i="12"/>
  <c r="F40" i="26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F40" i="25"/>
  <c r="F39"/>
  <c r="F38"/>
  <c r="F37"/>
  <c r="F36"/>
  <c r="F29"/>
  <c r="F30"/>
  <c r="F31"/>
  <c r="F32"/>
  <c r="F33"/>
  <c r="F34"/>
  <c r="F35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F5" i="24"/>
  <c r="F6"/>
  <c r="F7"/>
  <c r="F8"/>
  <c r="F9"/>
  <c r="F10"/>
  <c r="F11"/>
  <c r="F12"/>
  <c r="F13"/>
  <c r="F14"/>
  <c r="F21"/>
  <c r="F20"/>
  <c r="F19"/>
  <c r="F18"/>
  <c r="F17"/>
  <c r="F16"/>
  <c r="F15"/>
  <c r="I4"/>
  <c r="F4"/>
  <c r="I3"/>
  <c r="F24" i="23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F39" i="2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F2"/>
  <c r="E2"/>
  <c r="D2"/>
  <c r="C2"/>
  <c r="B2"/>
  <c r="F26" i="4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I2"/>
  <c r="F2"/>
  <c r="E2"/>
  <c r="D2"/>
  <c r="C2"/>
  <c r="B2"/>
  <c r="F26" i="5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I2"/>
  <c r="F2"/>
  <c r="E2"/>
  <c r="D2"/>
  <c r="C2"/>
  <c r="B2"/>
  <c r="F57" i="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I2"/>
  <c r="F2"/>
  <c r="E2"/>
  <c r="D2"/>
  <c r="C2"/>
  <c r="B2"/>
  <c r="F48" i="9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I2"/>
  <c r="F2"/>
  <c r="E2"/>
  <c r="D2"/>
  <c r="C2"/>
  <c r="B2"/>
  <c r="F62" i="10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F2"/>
  <c r="E2"/>
  <c r="D2"/>
  <c r="C2"/>
  <c r="B2"/>
  <c r="F111" i="12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F2"/>
  <c r="E2"/>
  <c r="D2"/>
  <c r="C2"/>
  <c r="B2"/>
  <c r="F245" i="14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I2"/>
  <c r="G2"/>
  <c r="F2"/>
  <c r="E2"/>
  <c r="D2"/>
  <c r="C2"/>
  <c r="B2"/>
  <c r="F353" i="16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I2"/>
  <c r="G2"/>
  <c r="F2"/>
  <c r="E2"/>
  <c r="D2"/>
  <c r="C2"/>
  <c r="B2"/>
  <c r="F275" i="17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I2"/>
  <c r="G2"/>
  <c r="F2"/>
  <c r="E2"/>
  <c r="D2"/>
  <c r="C2"/>
  <c r="B2"/>
  <c r="F509" i="18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I3"/>
  <c r="J2"/>
  <c r="G2"/>
  <c r="E2"/>
  <c r="D2"/>
  <c r="C2"/>
  <c r="B2"/>
  <c r="F581" i="19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2" s="1"/>
  <c r="I2" s="1"/>
  <c r="I4"/>
  <c r="I3"/>
  <c r="J2"/>
  <c r="G2"/>
  <c r="E2"/>
  <c r="D2"/>
  <c r="C2"/>
  <c r="B2"/>
  <c r="F491" i="20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F2" s="1"/>
  <c r="I2" s="1"/>
  <c r="I3"/>
  <c r="J2"/>
  <c r="G2"/>
  <c r="E2"/>
  <c r="D2"/>
  <c r="C2"/>
  <c r="B2"/>
  <c r="F394" i="21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J2"/>
  <c r="G2"/>
  <c r="E2"/>
  <c r="D2"/>
  <c r="C2"/>
  <c r="B2"/>
  <c r="F239" i="22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" s="1"/>
  <c r="I2" s="1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I4"/>
  <c r="F4"/>
  <c r="I3"/>
  <c r="J2"/>
  <c r="G2"/>
  <c r="E2"/>
  <c r="D2"/>
  <c r="C2"/>
  <c r="B2"/>
  <c r="G15" i="13"/>
  <c r="E9"/>
  <c r="F12"/>
  <c r="F14"/>
  <c r="G10"/>
  <c r="F17"/>
  <c r="G18"/>
  <c r="J11"/>
  <c r="K4"/>
  <c r="J10"/>
  <c r="J21"/>
  <c r="G20"/>
  <c r="G19"/>
  <c r="D17"/>
  <c r="K17"/>
  <c r="I2"/>
  <c r="J16"/>
  <c r="E14"/>
  <c r="G8"/>
  <c r="D10"/>
  <c r="I10"/>
  <c r="H18"/>
  <c r="H13"/>
  <c r="J6"/>
  <c r="G17"/>
  <c r="F9"/>
  <c r="E13"/>
  <c r="H10"/>
  <c r="J9"/>
  <c r="H19"/>
  <c r="K16"/>
  <c r="F13"/>
  <c r="I18"/>
  <c r="K7"/>
  <c r="G9"/>
  <c r="D6"/>
  <c r="H5"/>
  <c r="E20"/>
  <c r="E15"/>
  <c r="E17"/>
  <c r="F15"/>
  <c r="K2"/>
  <c r="E16"/>
  <c r="H7"/>
  <c r="G2"/>
  <c r="F4"/>
  <c r="F18"/>
  <c r="D9"/>
  <c r="K6"/>
  <c r="J18"/>
  <c r="F10"/>
  <c r="G6"/>
  <c r="K3"/>
  <c r="J7"/>
  <c r="D16"/>
  <c r="D15"/>
  <c r="K8"/>
  <c r="F7"/>
  <c r="I13"/>
  <c r="H32"/>
  <c r="D19"/>
  <c r="G5"/>
  <c r="E19"/>
  <c r="K12"/>
  <c r="I5"/>
  <c r="E6"/>
  <c r="J3"/>
  <c r="K21"/>
  <c r="F5"/>
  <c r="G13"/>
  <c r="E4"/>
  <c r="G16"/>
  <c r="E8"/>
  <c r="F16"/>
  <c r="I11"/>
  <c r="G4"/>
  <c r="F6"/>
  <c r="I3"/>
  <c r="F11"/>
  <c r="D18"/>
  <c r="J12"/>
  <c r="I14"/>
  <c r="E11"/>
  <c r="H8"/>
  <c r="F8"/>
  <c r="K11"/>
  <c r="E21"/>
  <c r="K5"/>
  <c r="H3"/>
  <c r="K10"/>
  <c r="D14"/>
  <c r="D20"/>
  <c r="D8"/>
  <c r="G7"/>
  <c r="K14"/>
  <c r="D3"/>
  <c r="J20"/>
  <c r="D4"/>
  <c r="J13"/>
  <c r="J4"/>
  <c r="H11"/>
  <c r="J8"/>
  <c r="H9"/>
  <c r="G11"/>
  <c r="H21"/>
  <c r="I8"/>
  <c r="G3"/>
  <c r="K18"/>
  <c r="J15"/>
  <c r="G14"/>
  <c r="K9"/>
  <c r="D21"/>
  <c r="G21"/>
  <c r="G12"/>
  <c r="K13"/>
  <c r="I16"/>
  <c r="D5"/>
  <c r="F3"/>
  <c r="J14"/>
  <c r="E7"/>
  <c r="F2"/>
  <c r="D12"/>
  <c r="I7"/>
  <c r="I4"/>
  <c r="K15"/>
  <c r="H2"/>
  <c r="F19"/>
  <c r="J17"/>
  <c r="D11"/>
  <c r="H20"/>
  <c r="E3"/>
  <c r="E18"/>
  <c r="E2"/>
  <c r="H17"/>
  <c r="I6"/>
  <c r="E5"/>
  <c r="H4"/>
  <c r="D13"/>
  <c r="E10"/>
  <c r="K20"/>
  <c r="E12"/>
  <c r="H16"/>
  <c r="I23"/>
  <c r="D7"/>
  <c r="F20"/>
  <c r="H14"/>
  <c r="J19"/>
  <c r="H6"/>
  <c r="D2"/>
  <c r="F21"/>
  <c r="J5"/>
  <c r="I9"/>
  <c r="J2"/>
  <c r="K19"/>
  <c r="D3" i="38" l="1"/>
  <c r="D3" i="37"/>
  <c r="D3" i="36"/>
  <c r="D3" i="35"/>
  <c r="F2" i="21"/>
  <c r="F2" i="18"/>
  <c r="I2" i="27"/>
  <c r="I2" i="26"/>
  <c r="I2" i="25"/>
  <c r="I2" i="23"/>
  <c r="I19" i="13"/>
  <c r="I32"/>
  <c r="I20"/>
  <c r="H15"/>
  <c r="I17"/>
  <c r="I21"/>
  <c r="H12"/>
  <c r="I2" i="21" l="1"/>
  <c r="I2" i="18"/>
  <c r="I12" i="13"/>
  <c r="I15"/>
</calcChain>
</file>

<file path=xl/comments1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0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1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2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3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4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5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6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7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18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19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20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1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2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3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4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5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</commentList>
</comments>
</file>

<file path=xl/comments26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C18" authorId="0">
      <text>
        <r>
          <rPr>
            <sz val="9"/>
            <rFont val="宋体"/>
            <charset val="134"/>
          </rPr>
          <t xml:space="preserve">工具套装价格
</t>
        </r>
      </text>
    </comment>
  </commentList>
</comments>
</file>

<file path=xl/comments27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B72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发新疆</t>
        </r>
      </text>
    </comment>
    <comment ref="C146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发新疆</t>
        </r>
      </text>
    </comment>
    <comment ref="G258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开发票收费13.5元</t>
        </r>
      </text>
    </comment>
    <comment ref="B307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发内蒙邮费20</t>
        </r>
      </text>
    </comment>
  </commentList>
</comments>
</file>

<file path=xl/comments28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B146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发新疆</t>
        </r>
      </text>
    </comment>
    <comment ref="B307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发内蒙邮费20</t>
        </r>
      </text>
    </comment>
    <comment ref="B312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发新疆，运费20</t>
        </r>
      </text>
    </comment>
  </commentList>
</comments>
</file>

<file path=xl/comments29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B40" authorId="0">
      <text>
        <r>
          <rPr>
            <sz val="9"/>
            <rFont val="宋体"/>
            <charset val="134"/>
          </rPr>
          <t>发新疆</t>
        </r>
      </text>
    </comment>
    <comment ref="F169" authorId="0">
      <text>
        <r>
          <rPr>
            <sz val="9"/>
            <rFont val="宋体"/>
            <charset val="134"/>
          </rPr>
          <t xml:space="preserve">没货，发顺丰空运
</t>
        </r>
      </text>
    </comment>
    <comment ref="B309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发内蒙邮费20</t>
        </r>
      </text>
    </comment>
    <comment ref="B314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发新疆，运费20</t>
        </r>
      </text>
    </comment>
  </commentList>
</comments>
</file>

<file path=xl/comments3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30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F167" authorId="0">
      <text>
        <r>
          <rPr>
            <sz val="9"/>
            <rFont val="宋体"/>
            <charset val="134"/>
          </rPr>
          <t xml:space="preserve">没货，发顺丰空运
</t>
        </r>
      </text>
    </comment>
  </commentList>
</comments>
</file>

<file path=xl/comments31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B13" authorId="0">
      <text>
        <r>
          <rPr>
            <sz val="9"/>
            <rFont val="宋体"/>
            <charset val="134"/>
          </rPr>
          <t>发新疆，运费20</t>
        </r>
      </text>
    </comment>
  </commentList>
</comments>
</file>

<file path=xl/comments32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B46" authorId="0">
      <text>
        <r>
          <rPr>
            <sz val="9"/>
            <rFont val="宋体"/>
            <charset val="134"/>
          </rPr>
          <t>发新疆10元，要退20元</t>
        </r>
      </text>
    </comment>
  </commentList>
</comments>
</file>

<file path=xl/comments33.xml><?xml version="1.0" encoding="utf-8"?>
<comments xmlns="http://schemas.openxmlformats.org/spreadsheetml/2006/main">
  <authors>
    <author>独毛</author>
  </authors>
  <commentList>
    <comment ref="D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E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C8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邮费18.5</t>
        </r>
      </text>
    </comment>
    <comment ref="C15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恐龙60.8
变色龙诱饵70.1</t>
        </r>
      </text>
    </comment>
    <comment ref="F24" authorId="0">
      <text>
        <r>
          <rPr>
            <b/>
            <sz val="9"/>
            <rFont val="宋体"/>
            <charset val="134"/>
          </rPr>
          <t xml:space="preserve">独毛
</t>
        </r>
        <r>
          <rPr>
            <sz val="9"/>
            <rFont val="宋体"/>
            <charset val="134"/>
          </rPr>
          <t>买家拒签，退回</t>
        </r>
      </text>
    </comment>
    <comment ref="B44" authorId="0">
      <text>
        <r>
          <rPr>
            <sz val="9"/>
            <rFont val="宋体"/>
            <charset val="134"/>
          </rPr>
          <t>发台湾，实付145，运费收取30元，需要返运费，实际拍下10个黏土</t>
        </r>
      </text>
    </comment>
    <comment ref="B45" authorId="0">
      <text>
        <r>
          <rPr>
            <sz val="9"/>
            <rFont val="宋体"/>
            <charset val="134"/>
          </rPr>
          <t xml:space="preserve">邮政普通包裹15元
</t>
        </r>
      </text>
    </comment>
    <comment ref="C48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9月29发的，客户说没收到电池诱饵，补发
</t>
        </r>
      </text>
    </comment>
  </commentList>
</comments>
</file>

<file path=xl/comments34.xml><?xml version="1.0" encoding="utf-8"?>
<comments xmlns="http://schemas.openxmlformats.org/spreadsheetml/2006/main">
  <authors>
    <author>独毛</author>
  </authors>
  <commentList>
    <comment ref="B23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肖克奇买了恐龙</t>
        </r>
      </text>
    </comment>
    <comment ref="B54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肖克龙买了个黄色娃娃</t>
        </r>
      </text>
    </comment>
  </commentList>
</comments>
</file>

<file path=xl/comments35.xml><?xml version="1.0" encoding="utf-8"?>
<comments xmlns="http://schemas.openxmlformats.org/spreadsheetml/2006/main">
  <authors>
    <author>独毛</author>
  </authors>
  <commentList>
    <comment ref="B25" authorId="0">
      <text>
        <r>
          <rPr>
            <sz val="9"/>
            <rFont val="宋体"/>
            <charset val="134"/>
          </rPr>
          <t>卖给齐贤2包黏土收20元</t>
        </r>
      </text>
    </comment>
    <comment ref="B26" authorId="0">
      <text>
        <r>
          <rPr>
            <sz val="9"/>
            <rFont val="宋体"/>
            <charset val="134"/>
          </rPr>
          <t>卖给老妈6个黏土，收40元</t>
        </r>
      </text>
    </comment>
  </commentList>
</comments>
</file>

<file path=xl/comments4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5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6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7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8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comments9.xml><?xml version="1.0" encoding="utf-8"?>
<comments xmlns="http://schemas.openxmlformats.org/spreadsheetml/2006/main">
  <authors>
    <author>独毛</author>
    <author>QW</author>
  </authors>
  <commentList>
    <comment ref="H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买家付款的金额</t>
        </r>
      </text>
    </comment>
    <comment ref="I1" authorId="0">
      <text>
        <r>
          <rPr>
            <b/>
            <sz val="9"/>
            <rFont val="宋体"/>
            <charset val="134"/>
          </rPr>
          <t>独毛:</t>
        </r>
        <r>
          <rPr>
            <sz val="9"/>
            <rFont val="宋体"/>
            <charset val="134"/>
          </rPr>
          <t xml:space="preserve">
实际拿货价-运费，最终的金额</t>
        </r>
      </text>
    </comment>
    <comment ref="L1" authorId="1">
      <text>
        <r>
          <rPr>
            <b/>
            <sz val="9"/>
            <color indexed="81"/>
            <rFont val="Tahoma"/>
            <family val="2"/>
          </rPr>
          <t>QW: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补发才填，正常发不填，预留值：其他。</t>
        </r>
      </text>
    </comment>
  </commentList>
</comments>
</file>

<file path=xl/sharedStrings.xml><?xml version="1.0" encoding="utf-8"?>
<sst xmlns="http://schemas.openxmlformats.org/spreadsheetml/2006/main" count="1002" uniqueCount="117">
  <si>
    <t>日期</t>
  </si>
  <si>
    <t>拿货价</t>
  </si>
  <si>
    <t>年度</t>
  </si>
  <si>
    <t>工作表</t>
  </si>
  <si>
    <t>月份</t>
  </si>
  <si>
    <t>销售额</t>
  </si>
  <si>
    <t>买家退款金额</t>
  </si>
  <si>
    <t>店铺退款金额</t>
  </si>
  <si>
    <t>利润</t>
  </si>
  <si>
    <t>利润率</t>
  </si>
  <si>
    <t>单量</t>
  </si>
  <si>
    <t>快递费</t>
  </si>
  <si>
    <t>2020年</t>
  </si>
  <si>
    <t>10月</t>
  </si>
  <si>
    <t>11月</t>
  </si>
  <si>
    <t>12月</t>
  </si>
  <si>
    <t>2021年</t>
  </si>
  <si>
    <t>求和项:利润</t>
  </si>
  <si>
    <t>求和项:单量</t>
  </si>
  <si>
    <t>总计</t>
  </si>
  <si>
    <t>7月份</t>
  </si>
  <si>
    <t>刷单支出</t>
  </si>
  <si>
    <t>其他支出</t>
  </si>
  <si>
    <t>备注</t>
  </si>
  <si>
    <t>运费月结</t>
  </si>
  <si>
    <t>平均每天7.8单</t>
  </si>
  <si>
    <t>平均日利润115元</t>
  </si>
  <si>
    <t xml:space="preserve"> </t>
  </si>
  <si>
    <t xml:space="preserve">  </t>
  </si>
  <si>
    <t>6月份</t>
  </si>
  <si>
    <t>5月份</t>
  </si>
  <si>
    <t>4月份</t>
  </si>
  <si>
    <t>3月份</t>
  </si>
  <si>
    <t>2月份</t>
  </si>
  <si>
    <t>平均每天9.7单</t>
  </si>
  <si>
    <t>平均日利润145.9元</t>
  </si>
  <si>
    <t>春节放假7天</t>
  </si>
  <si>
    <t>4号—10号</t>
  </si>
  <si>
    <t>1月份</t>
  </si>
  <si>
    <t>平均每天11.2单</t>
  </si>
  <si>
    <t>平均日利润183.9元</t>
  </si>
  <si>
    <t>12月份</t>
  </si>
  <si>
    <t>11月份</t>
  </si>
  <si>
    <t>出货价</t>
  </si>
  <si>
    <t>平均每天3.6单</t>
  </si>
  <si>
    <t>平均日利润60.3元</t>
  </si>
  <si>
    <t xml:space="preserve">   </t>
  </si>
  <si>
    <t>10月份</t>
  </si>
  <si>
    <t>平均每天2单</t>
  </si>
  <si>
    <t>9月份</t>
  </si>
  <si>
    <t>平均每天1.5单</t>
  </si>
  <si>
    <t>8月份</t>
  </si>
  <si>
    <t>平均每天1.8单</t>
  </si>
  <si>
    <t>收运费</t>
  </si>
  <si>
    <t>退运费</t>
  </si>
  <si>
    <t>值</t>
  </si>
  <si>
    <t>8月份</t>
    <phoneticPr fontId="14" type="noConversion"/>
  </si>
  <si>
    <t>利润率</t>
    <phoneticPr fontId="14" type="noConversion"/>
  </si>
  <si>
    <t>9月份</t>
    <phoneticPr fontId="14" type="noConversion"/>
  </si>
  <si>
    <t>老妈</t>
    <phoneticPr fontId="17" type="noConversion"/>
  </si>
  <si>
    <t>10月份</t>
    <phoneticPr fontId="14" type="noConversion"/>
  </si>
  <si>
    <t>11月份</t>
    <phoneticPr fontId="14" type="noConversion"/>
  </si>
  <si>
    <t>利润率</t>
    <phoneticPr fontId="14" type="noConversion"/>
  </si>
  <si>
    <t>12月份</t>
    <phoneticPr fontId="14" type="noConversion"/>
  </si>
  <si>
    <t>开发票</t>
    <phoneticPr fontId="14" type="noConversion"/>
  </si>
  <si>
    <t>快递费代估</t>
    <phoneticPr fontId="14" type="noConversion"/>
  </si>
  <si>
    <t>2021年</t>
    <phoneticPr fontId="14" type="noConversion"/>
  </si>
  <si>
    <t>2023年</t>
    <phoneticPr fontId="14" type="noConversion"/>
  </si>
  <si>
    <t>2024年</t>
    <phoneticPr fontId="14" type="noConversion"/>
  </si>
  <si>
    <t>05月</t>
  </si>
  <si>
    <t>05月</t>
    <phoneticPr fontId="14" type="noConversion"/>
  </si>
  <si>
    <t>06月</t>
  </si>
  <si>
    <t>06月</t>
    <phoneticPr fontId="14" type="noConversion"/>
  </si>
  <si>
    <t>07月</t>
  </si>
  <si>
    <t>07月</t>
    <phoneticPr fontId="14" type="noConversion"/>
  </si>
  <si>
    <t>08月</t>
  </si>
  <si>
    <t>08月</t>
    <phoneticPr fontId="14" type="noConversion"/>
  </si>
  <si>
    <t>09月</t>
  </si>
  <si>
    <t>09月</t>
    <phoneticPr fontId="14" type="noConversion"/>
  </si>
  <si>
    <t>01月</t>
  </si>
  <si>
    <t>01月</t>
    <phoneticPr fontId="14" type="noConversion"/>
  </si>
  <si>
    <t>02月</t>
  </si>
  <si>
    <t>02月</t>
    <phoneticPr fontId="14" type="noConversion"/>
  </si>
  <si>
    <t>03月</t>
  </si>
  <si>
    <t>03月</t>
    <phoneticPr fontId="14" type="noConversion"/>
  </si>
  <si>
    <t>04月</t>
  </si>
  <si>
    <t>04月</t>
    <phoneticPr fontId="14" type="noConversion"/>
  </si>
  <si>
    <t>08月</t>
    <phoneticPr fontId="14" type="noConversion"/>
  </si>
  <si>
    <t>2024年</t>
  </si>
  <si>
    <t>销售额</t>
    <phoneticPr fontId="14" type="noConversion"/>
  </si>
  <si>
    <t>拿货价</t>
    <phoneticPr fontId="14" type="noConversion"/>
  </si>
  <si>
    <t>买家退款</t>
    <phoneticPr fontId="14" type="noConversion"/>
  </si>
  <si>
    <t>店铺退款</t>
    <phoneticPr fontId="14" type="noConversion"/>
  </si>
  <si>
    <t>5月份合计</t>
    <phoneticPr fontId="14" type="noConversion"/>
  </si>
  <si>
    <t>类目</t>
    <phoneticPr fontId="14" type="noConversion"/>
  </si>
  <si>
    <t>合计金额</t>
    <phoneticPr fontId="14" type="noConversion"/>
  </si>
  <si>
    <t>利润</t>
    <phoneticPr fontId="14" type="noConversion"/>
  </si>
  <si>
    <t>特殊类型</t>
    <phoneticPr fontId="14" type="noConversion"/>
  </si>
  <si>
    <t>单量</t>
    <phoneticPr fontId="14" type="noConversion"/>
  </si>
  <si>
    <t>其他</t>
  </si>
  <si>
    <t>6月份合计</t>
    <phoneticPr fontId="14" type="noConversion"/>
  </si>
  <si>
    <t>快递费代估</t>
    <phoneticPr fontId="14" type="noConversion"/>
  </si>
  <si>
    <t>运费代估</t>
    <phoneticPr fontId="14" type="noConversion"/>
  </si>
  <si>
    <t>2.8+72.8+14+25+23.46+14+23.46</t>
    <phoneticPr fontId="14" type="noConversion"/>
  </si>
  <si>
    <t>14.8+384.8+74+145+143.46+143.45+74</t>
    <phoneticPr fontId="14" type="noConversion"/>
  </si>
  <si>
    <t>7月份合计</t>
    <phoneticPr fontId="14" type="noConversion"/>
  </si>
  <si>
    <t>8月份合计</t>
    <phoneticPr fontId="14" type="noConversion"/>
  </si>
  <si>
    <t>9月份合计</t>
    <phoneticPr fontId="14" type="noConversion"/>
  </si>
  <si>
    <t>退货量</t>
    <phoneticPr fontId="14" type="noConversion"/>
  </si>
  <si>
    <t>10月份合计</t>
    <phoneticPr fontId="14" type="noConversion"/>
  </si>
  <si>
    <t>11月份合计</t>
    <phoneticPr fontId="14" type="noConversion"/>
  </si>
  <si>
    <t>4月份合计</t>
    <phoneticPr fontId="14" type="noConversion"/>
  </si>
  <si>
    <t>3月份合计</t>
    <phoneticPr fontId="14" type="noConversion"/>
  </si>
  <si>
    <t>2月份合计</t>
    <phoneticPr fontId="14" type="noConversion"/>
  </si>
  <si>
    <t>1月份合计</t>
    <phoneticPr fontId="14" type="noConversion"/>
  </si>
  <si>
    <t>12月份合计</t>
    <phoneticPr fontId="14" type="noConversion"/>
  </si>
  <si>
    <t>？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</si>
</sst>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_);[Red]\(0.00\)"/>
    <numFmt numFmtId="178" formatCode="0_);[Red]\(0\)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name val="宋体"/>
      <charset val="134"/>
      <scheme val="minor"/>
    </font>
    <font>
      <sz val="18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28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58" fontId="4" fillId="4" borderId="1" xfId="0" applyNumberFormat="1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5" fillId="5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1" fillId="5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0" borderId="1" xfId="0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176" fontId="6" fillId="5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4" fillId="6" borderId="1" xfId="0" applyNumberFormat="1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76" fontId="6" fillId="7" borderId="1" xfId="0" applyNumberFormat="1" applyFont="1" applyFill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6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9" fillId="0" borderId="1" xfId="0" applyNumberFormat="1" applyFont="1" applyBorder="1" applyAlignment="1">
      <alignment horizontal="left" vertical="center"/>
    </xf>
    <xf numFmtId="177" fontId="1" fillId="2" borderId="2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6" fillId="2" borderId="1" xfId="0" applyNumberFormat="1" applyFont="1" applyFill="1" applyBorder="1" applyAlignment="1">
      <alignment horizontal="left" vertical="center"/>
    </xf>
    <xf numFmtId="177" fontId="1" fillId="3" borderId="2" xfId="0" applyNumberFormat="1" applyFont="1" applyFill="1" applyBorder="1" applyAlignment="1">
      <alignment horizontal="left" vertical="center"/>
    </xf>
    <xf numFmtId="176" fontId="1" fillId="3" borderId="4" xfId="0" applyNumberFormat="1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left" vertical="center"/>
    </xf>
    <xf numFmtId="177" fontId="1" fillId="0" borderId="2" xfId="0" applyNumberFormat="1" applyFont="1" applyFill="1" applyBorder="1" applyAlignment="1">
      <alignment horizontal="left" vertical="center"/>
    </xf>
    <xf numFmtId="176" fontId="1" fillId="0" borderId="4" xfId="0" applyNumberFormat="1" applyFont="1" applyFill="1" applyBorder="1" applyAlignment="1">
      <alignment horizontal="left" vertical="center"/>
    </xf>
    <xf numFmtId="177" fontId="6" fillId="0" borderId="2" xfId="0" applyNumberFormat="1" applyFont="1" applyFill="1" applyBorder="1" applyAlignment="1">
      <alignment horizontal="left" vertical="center"/>
    </xf>
    <xf numFmtId="177" fontId="1" fillId="8" borderId="2" xfId="0" applyNumberFormat="1" applyFont="1" applyFill="1" applyBorder="1" applyAlignment="1">
      <alignment horizontal="left" vertical="center"/>
    </xf>
    <xf numFmtId="176" fontId="1" fillId="8" borderId="1" xfId="0" applyNumberFormat="1" applyFont="1" applyFill="1" applyBorder="1" applyAlignment="1">
      <alignment horizontal="left" vertical="center"/>
    </xf>
    <xf numFmtId="176" fontId="6" fillId="8" borderId="1" xfId="0" applyNumberFormat="1" applyFont="1" applyFill="1" applyBorder="1" applyAlignment="1">
      <alignment horizontal="left" vertical="center"/>
    </xf>
    <xf numFmtId="176" fontId="1" fillId="8" borderId="4" xfId="0" applyNumberFormat="1" applyFont="1" applyFill="1" applyBorder="1" applyAlignment="1">
      <alignment horizontal="left" vertical="center"/>
    </xf>
    <xf numFmtId="176" fontId="5" fillId="8" borderId="1" xfId="0" applyNumberFormat="1" applyFont="1" applyFill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>
      <alignment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177" fontId="5" fillId="8" borderId="2" xfId="0" applyNumberFormat="1" applyFont="1" applyFill="1" applyBorder="1" applyAlignment="1">
      <alignment horizontal="left" vertical="center"/>
    </xf>
    <xf numFmtId="176" fontId="5" fillId="8" borderId="4" xfId="0" applyNumberFormat="1" applyFont="1" applyFill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1" fillId="0" borderId="4" xfId="0" applyNumberFormat="1" applyFont="1" applyBorder="1" applyAlignment="1">
      <alignment horizontal="left"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14" fontId="1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0" fillId="0" borderId="5" xfId="0" applyBorder="1">
      <alignment vertical="center"/>
    </xf>
    <xf numFmtId="177" fontId="6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7" fontId="6" fillId="2" borderId="2" xfId="0" applyNumberFormat="1" applyFont="1" applyFill="1" applyBorder="1" applyAlignment="1">
      <alignment horizontal="left" vertical="center"/>
    </xf>
    <xf numFmtId="177" fontId="6" fillId="3" borderId="2" xfId="0" applyNumberFormat="1" applyFont="1" applyFill="1" applyBorder="1" applyAlignment="1">
      <alignment horizontal="left" vertical="center"/>
    </xf>
    <xf numFmtId="177" fontId="6" fillId="0" borderId="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left" vertical="center" wrapText="1"/>
    </xf>
    <xf numFmtId="177" fontId="6" fillId="8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9" borderId="0" xfId="0" applyFill="1">
      <alignment vertical="center"/>
    </xf>
    <xf numFmtId="176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right" vertical="center" wrapText="1"/>
    </xf>
    <xf numFmtId="57" fontId="0" fillId="10" borderId="1" xfId="0" applyNumberFormat="1" applyFill="1" applyBorder="1" applyAlignment="1">
      <alignment horizontal="right" vertical="center"/>
    </xf>
    <xf numFmtId="57" fontId="0" fillId="10" borderId="1" xfId="0" applyNumberForma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right" vertical="center"/>
    </xf>
    <xf numFmtId="57" fontId="0" fillId="0" borderId="1" xfId="0" applyNumberFormat="1" applyBorder="1" applyAlignment="1">
      <alignment horizontal="right" vertical="center"/>
    </xf>
    <xf numFmtId="5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0" fontId="1" fillId="3" borderId="1" xfId="0" applyNumberFormat="1" applyFont="1" applyFill="1" applyBorder="1" applyAlignment="1">
      <alignment horizontal="left" vertical="center"/>
    </xf>
    <xf numFmtId="10" fontId="0" fillId="10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9" borderId="0" xfId="0" applyNumberFormat="1" applyFill="1">
      <alignment vertical="center"/>
    </xf>
    <xf numFmtId="0" fontId="0" fillId="9" borderId="0" xfId="0" applyFill="1" applyBorder="1">
      <alignment vertical="center"/>
    </xf>
    <xf numFmtId="176" fontId="15" fillId="3" borderId="1" xfId="0" applyNumberFormat="1" applyFont="1" applyFill="1" applyBorder="1" applyAlignment="1">
      <alignment horizontal="left" vertical="center" wrapText="1"/>
    </xf>
    <xf numFmtId="176" fontId="15" fillId="3" borderId="1" xfId="0" applyNumberFormat="1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left" vertical="center"/>
    </xf>
    <xf numFmtId="176" fontId="15" fillId="0" borderId="1" xfId="0" applyNumberFormat="1" applyFont="1" applyBorder="1" applyAlignment="1">
      <alignment horizontal="left" vertical="center"/>
    </xf>
    <xf numFmtId="176" fontId="15" fillId="8" borderId="1" xfId="0" applyNumberFormat="1" applyFont="1" applyFill="1" applyBorder="1" applyAlignment="1">
      <alignment horizontal="left" vertical="center"/>
    </xf>
    <xf numFmtId="176" fontId="16" fillId="0" borderId="1" xfId="0" applyNumberFormat="1" applyFont="1" applyBorder="1">
      <alignment vertical="center"/>
    </xf>
    <xf numFmtId="176" fontId="16" fillId="0" borderId="0" xfId="0" applyNumberFormat="1" applyFont="1">
      <alignment vertical="center"/>
    </xf>
    <xf numFmtId="176" fontId="18" fillId="0" borderId="1" xfId="0" applyNumberFormat="1" applyFont="1" applyFill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177" fontId="15" fillId="0" borderId="2" xfId="0" applyNumberFormat="1" applyFont="1" applyFill="1" applyBorder="1" applyAlignment="1">
      <alignment horizontal="left" vertical="center"/>
    </xf>
    <xf numFmtId="176" fontId="15" fillId="0" borderId="4" xfId="0" applyNumberFormat="1" applyFont="1" applyBorder="1" applyAlignment="1">
      <alignment horizontal="left" vertical="center"/>
    </xf>
    <xf numFmtId="0" fontId="16" fillId="0" borderId="2" xfId="0" applyFont="1" applyBorder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177" fontId="15" fillId="0" borderId="2" xfId="0" applyNumberFormat="1" applyFont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left" vertical="center"/>
    </xf>
    <xf numFmtId="176" fontId="18" fillId="0" borderId="1" xfId="0" applyNumberFormat="1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left" vertical="center"/>
    </xf>
    <xf numFmtId="177" fontId="19" fillId="0" borderId="2" xfId="0" applyNumberFormat="1" applyFont="1" applyFill="1" applyBorder="1" applyAlignment="1">
      <alignment horizontal="left" vertical="center"/>
    </xf>
    <xf numFmtId="176" fontId="19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Fill="1" applyBorder="1" applyAlignment="1">
      <alignment horizontal="left" vertical="center"/>
    </xf>
    <xf numFmtId="176" fontId="19" fillId="0" borderId="4" xfId="0" applyNumberFormat="1" applyFont="1" applyBorder="1" applyAlignment="1">
      <alignment horizontal="left" vertical="center"/>
    </xf>
    <xf numFmtId="177" fontId="18" fillId="0" borderId="2" xfId="0" applyNumberFormat="1" applyFont="1" applyBorder="1" applyAlignment="1">
      <alignment horizontal="left" vertical="center"/>
    </xf>
    <xf numFmtId="176" fontId="18" fillId="3" borderId="1" xfId="0" applyNumberFormat="1" applyFont="1" applyFill="1" applyBorder="1" applyAlignment="1">
      <alignment horizontal="left" vertical="center"/>
    </xf>
    <xf numFmtId="176" fontId="20" fillId="0" borderId="1" xfId="0" applyNumberFormat="1" applyFont="1" applyBorder="1">
      <alignment vertical="center"/>
    </xf>
    <xf numFmtId="176" fontId="20" fillId="0" borderId="0" xfId="0" applyNumberFormat="1" applyFont="1">
      <alignment vertical="center"/>
    </xf>
    <xf numFmtId="176" fontId="19" fillId="3" borderId="1" xfId="0" applyNumberFormat="1" applyFont="1" applyFill="1" applyBorder="1" applyAlignment="1">
      <alignment horizontal="left" vertical="center"/>
    </xf>
    <xf numFmtId="177" fontId="19" fillId="0" borderId="2" xfId="0" applyNumberFormat="1" applyFont="1" applyBorder="1" applyAlignment="1">
      <alignment horizontal="left" vertical="center"/>
    </xf>
    <xf numFmtId="176" fontId="19" fillId="8" borderId="1" xfId="0" applyNumberFormat="1" applyFont="1" applyFill="1" applyBorder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76" fontId="19" fillId="0" borderId="1" xfId="0" applyNumberFormat="1" applyFont="1" applyFill="1" applyBorder="1" applyAlignment="1">
      <alignment horizontal="left" vertical="center" wrapText="1"/>
    </xf>
    <xf numFmtId="57" fontId="0" fillId="0" borderId="0" xfId="0" applyNumberFormat="1">
      <alignment vertical="center"/>
    </xf>
    <xf numFmtId="0" fontId="20" fillId="0" borderId="1" xfId="0" applyFont="1" applyBorder="1">
      <alignment vertical="center"/>
    </xf>
    <xf numFmtId="177" fontId="6" fillId="0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7" fontId="15" fillId="0" borderId="1" xfId="0" applyNumberFormat="1" applyFont="1" applyBorder="1" applyAlignment="1">
      <alignment horizontal="left" vertical="center"/>
    </xf>
    <xf numFmtId="177" fontId="8" fillId="2" borderId="2" xfId="0" applyNumberFormat="1" applyFont="1" applyFill="1" applyBorder="1" applyAlignment="1">
      <alignment horizontal="left" vertical="center"/>
    </xf>
    <xf numFmtId="176" fontId="18" fillId="2" borderId="1" xfId="0" applyNumberFormat="1" applyFont="1" applyFill="1" applyBorder="1" applyAlignment="1">
      <alignment horizontal="left" vertical="center"/>
    </xf>
    <xf numFmtId="178" fontId="8" fillId="2" borderId="2" xfId="0" applyNumberFormat="1" applyFont="1" applyFill="1" applyBorder="1" applyAlignment="1">
      <alignment horizontal="left" vertical="center"/>
    </xf>
    <xf numFmtId="10" fontId="8" fillId="2" borderId="2" xfId="0" applyNumberFormat="1" applyFont="1" applyFill="1" applyBorder="1" applyAlignment="1">
      <alignment horizontal="left" vertical="center"/>
    </xf>
    <xf numFmtId="176" fontId="15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0" fillId="2" borderId="0" xfId="0" applyFill="1">
      <alignment vertical="center"/>
    </xf>
    <xf numFmtId="57" fontId="0" fillId="0" borderId="1" xfId="0" applyNumberFormat="1" applyBorder="1">
      <alignment vertical="center"/>
    </xf>
    <xf numFmtId="176" fontId="18" fillId="2" borderId="6" xfId="0" applyNumberFormat="1" applyFont="1" applyFill="1" applyBorder="1" applyAlignment="1">
      <alignment horizontal="left" vertical="center"/>
    </xf>
    <xf numFmtId="177" fontId="19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Border="1">
      <alignment vertical="center"/>
    </xf>
    <xf numFmtId="176" fontId="19" fillId="2" borderId="1" xfId="0" applyNumberFormat="1" applyFont="1" applyFill="1" applyBorder="1" applyAlignment="1">
      <alignment horizontal="left" vertical="center"/>
    </xf>
    <xf numFmtId="176" fontId="15" fillId="2" borderId="1" xfId="0" applyNumberFormat="1" applyFont="1" applyFill="1" applyBorder="1">
      <alignment vertical="center"/>
    </xf>
    <xf numFmtId="176" fontId="1" fillId="2" borderId="4" xfId="0" applyNumberFormat="1" applyFont="1" applyFill="1" applyBorder="1" applyAlignment="1">
      <alignment horizontal="left" vertical="center"/>
    </xf>
    <xf numFmtId="0" fontId="20" fillId="2" borderId="0" xfId="0" applyFont="1" applyFill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46">
    <dxf>
      <fill>
        <patternFill patternType="solid">
          <bgColor theme="2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[进销存.xlsx]店铺趋势图!数据透视表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4773322425605889"/>
          <c:y val="6.9444444444444503E-2"/>
          <c:w val="0.75398826055836288"/>
          <c:h val="0.81529247320649956"/>
        </c:manualLayout>
      </c:layout>
      <c:barChart>
        <c:barDir val="col"/>
        <c:grouping val="clustered"/>
        <c:ser>
          <c:idx val="0"/>
          <c:order val="0"/>
          <c:tx>
            <c:strRef>
              <c:f>店铺趋势图!$M$18:$M$19</c:f>
              <c:strCache>
                <c:ptCount val="1"/>
                <c:pt idx="0">
                  <c:v>求和项:利润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</c:dLbls>
          <c:cat>
            <c:strRef>
              <c:f>店铺趋势图!$L$20:$L$32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店铺趋势图!$M$20:$M$32</c:f>
              <c:numCache>
                <c:formatCode>General</c:formatCode>
                <c:ptCount val="12"/>
                <c:pt idx="0">
                  <c:v>3024.5900000000024</c:v>
                </c:pt>
                <c:pt idx="1">
                  <c:v>1306.8799999999997</c:v>
                </c:pt>
                <c:pt idx="2">
                  <c:v>4103.6400000000003</c:v>
                </c:pt>
                <c:pt idx="3">
                  <c:v>5087.9600000000091</c:v>
                </c:pt>
                <c:pt idx="4">
                  <c:v>4356.0000000000027</c:v>
                </c:pt>
                <c:pt idx="5">
                  <c:v>3160.0800000000022</c:v>
                </c:pt>
                <c:pt idx="6">
                  <c:v>2836.8000000000025</c:v>
                </c:pt>
                <c:pt idx="7">
                  <c:v>3904.2300000000023</c:v>
                </c:pt>
                <c:pt idx="8">
                  <c:v>4853.1800000000067</c:v>
                </c:pt>
                <c:pt idx="9">
                  <c:v>3911.7200000000003</c:v>
                </c:pt>
                <c:pt idx="10">
                  <c:v>3784.4200000000014</c:v>
                </c:pt>
                <c:pt idx="11">
                  <c:v>6344.4600000000073</c:v>
                </c:pt>
              </c:numCache>
            </c:numRef>
          </c:val>
        </c:ser>
        <c:ser>
          <c:idx val="1"/>
          <c:order val="1"/>
          <c:tx>
            <c:strRef>
              <c:f>店铺趋势图!$N$18:$N$19</c:f>
              <c:strCache>
                <c:ptCount val="1"/>
                <c:pt idx="0">
                  <c:v>求和项:单量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</c:dLbls>
          <c:cat>
            <c:strRef>
              <c:f>店铺趋势图!$L$20:$L$32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店铺趋势图!$N$20:$N$32</c:f>
              <c:numCache>
                <c:formatCode>General</c:formatCode>
                <c:ptCount val="12"/>
                <c:pt idx="0">
                  <c:v>360</c:v>
                </c:pt>
                <c:pt idx="1">
                  <c:v>128</c:v>
                </c:pt>
                <c:pt idx="2">
                  <c:v>283</c:v>
                </c:pt>
                <c:pt idx="3">
                  <c:v>295</c:v>
                </c:pt>
                <c:pt idx="4">
                  <c:v>208</c:v>
                </c:pt>
                <c:pt idx="5">
                  <c:v>167</c:v>
                </c:pt>
                <c:pt idx="6">
                  <c:v>154</c:v>
                </c:pt>
                <c:pt idx="7">
                  <c:v>165</c:v>
                </c:pt>
                <c:pt idx="8">
                  <c:v>221</c:v>
                </c:pt>
                <c:pt idx="9">
                  <c:v>212</c:v>
                </c:pt>
                <c:pt idx="10">
                  <c:v>191</c:v>
                </c:pt>
                <c:pt idx="11">
                  <c:v>222</c:v>
                </c:pt>
              </c:numCache>
            </c:numRef>
          </c:val>
        </c:ser>
        <c:dLbls>
          <c:showVal val="1"/>
        </c:dLbls>
        <c:gapWidth val="219"/>
        <c:overlap val="-27"/>
        <c:axId val="252424576"/>
        <c:axId val="252426112"/>
      </c:barChart>
      <c:catAx>
        <c:axId val="2524245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26112"/>
        <c:crosses val="autoZero"/>
        <c:auto val="1"/>
        <c:lblAlgn val="ctr"/>
        <c:lblOffset val="100"/>
      </c:catAx>
      <c:valAx>
        <c:axId val="25242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1</xdr:row>
      <xdr:rowOff>10795</xdr:rowOff>
    </xdr:from>
    <xdr:to>
      <xdr:col>17</xdr:col>
      <xdr:colOff>838200</xdr:colOff>
      <xdr:row>12</xdr:row>
      <xdr:rowOff>212725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QW" refreshedDate="45779.413882870373" createdVersion="5" refreshedVersion="3" minRefreshableVersion="3" recordCount="37">
  <cacheSource type="worksheet">
    <worksheetSource ref="A1:K1048576" sheet="店铺趋势图"/>
  </cacheSource>
  <cacheFields count="11">
    <cacheField name="年度" numFmtId="0">
      <sharedItems containsBlank="1" count="6">
        <s v="2020年"/>
        <s v="2021年"/>
        <s v="2023年"/>
        <s v="2024年"/>
        <m/>
        <s v="2022年" u="1"/>
      </sharedItems>
    </cacheField>
    <cacheField name="月份" numFmtId="0">
      <sharedItems containsBlank="1" count="39">
        <s v="05月"/>
        <s v="06月"/>
        <s v="07月"/>
        <s v="08月"/>
        <s v="09月"/>
        <s v="10月"/>
        <s v="11月"/>
        <s v="12月"/>
        <s v="01月"/>
        <s v="02月"/>
        <s v="03月"/>
        <s v="04月"/>
        <m/>
        <s v="第08月" u="1"/>
        <s v="第09月" u="1"/>
        <s v="5月" u="1"/>
        <s v="第1月" u="1"/>
        <s v="3月" u="1"/>
        <s v="第10月" u="1"/>
        <s v="第3月" u="1"/>
        <s v="第11月" u="1"/>
        <s v="第5月" u="1"/>
        <s v="第12月" u="1"/>
        <s v="第7月" u="1"/>
        <s v="8月" u="1"/>
        <s v="第9月" u="1"/>
        <s v="1月" u="1"/>
        <s v="6月" u="1"/>
        <s v="4月" u="1"/>
        <s v="第2月" u="1"/>
        <s v="9月" u="1"/>
        <s v="第4月" u="1"/>
        <s v="2月" u="1"/>
        <s v="第6月" u="1"/>
        <s v="第8月" u="1"/>
        <s v="第05月" u="1"/>
        <s v="第06月" u="1"/>
        <s v="第07月" u="1"/>
        <s v="7月" u="1"/>
      </sharedItems>
    </cacheField>
    <cacheField name="工作表" numFmtId="0">
      <sharedItems containsBlank="1"/>
    </cacheField>
    <cacheField name="销售额" numFmtId="176">
      <sharedItems containsString="0" containsBlank="1" containsNumber="1" minValue="471.79000000000008" maxValue="34347.180000000139"/>
    </cacheField>
    <cacheField name="拿货价" numFmtId="176">
      <sharedItems containsString="0" containsBlank="1" containsNumber="1" minValue="306" maxValue="24573.119999999992"/>
    </cacheField>
    <cacheField name="买家退款金额" numFmtId="176">
      <sharedItems containsString="0" containsBlank="1" containsNumber="1" minValue="0" maxValue="1533.9"/>
    </cacheField>
    <cacheField name="店铺退款金额" numFmtId="176">
      <sharedItems containsString="0" containsBlank="1" containsNumber="1" minValue="0" maxValue="797.6099999999999"/>
    </cacheField>
    <cacheField name="利润" numFmtId="176">
      <sharedItems containsString="0" containsBlank="1" containsNumber="1" minValue="135.07000000000002" maxValue="7800.4600000001465"/>
    </cacheField>
    <cacheField name="利润率" numFmtId="10">
      <sharedItems containsString="0" containsBlank="1" containsNumber="1" minValue="0.15780487206535337" maxValue="0.85860295236645845"/>
    </cacheField>
    <cacheField name="单量" numFmtId="0">
      <sharedItems containsString="0" containsBlank="1" containsNumber="1" containsInteger="1" minValue="11" maxValue="573"/>
    </cacheField>
    <cacheField name="快递费" numFmtId="0">
      <sharedItems containsString="0" containsBlank="1" containsNumber="1" minValue="0" maxValue="1973.60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20年05月"/>
    <n v="2446.65"/>
    <n v="2038.15"/>
    <n v="452.79"/>
    <n v="365.92"/>
    <n v="321.63"/>
    <n v="0.15780487206535337"/>
    <n v="35"/>
    <n v="0"/>
  </r>
  <r>
    <x v="0"/>
    <x v="1"/>
    <s v="20年06月"/>
    <n v="1903.08"/>
    <n v="1595.8"/>
    <n v="65.349999999999994"/>
    <n v="65"/>
    <n v="306.93"/>
    <n v="0.19233613234741201"/>
    <n v="22"/>
    <n v="0"/>
  </r>
  <r>
    <x v="0"/>
    <x v="2"/>
    <s v="20年07月"/>
    <n v="1661.58"/>
    <n v="1397.12"/>
    <n v="15"/>
    <n v="7"/>
    <n v="256.45999999999998"/>
    <n v="0.183563330279432"/>
    <n v="22"/>
    <n v="0"/>
  </r>
  <r>
    <x v="0"/>
    <x v="3"/>
    <s v="20年08月"/>
    <n v="3602.06"/>
    <n v="3013.16"/>
    <n v="66.55"/>
    <n v="62.5"/>
    <n v="584.85"/>
    <n v="0.19409855434162099"/>
    <n v="54"/>
    <n v="0"/>
  </r>
  <r>
    <x v="0"/>
    <x v="4"/>
    <s v="20年09月"/>
    <n v="3975.28"/>
    <n v="3262.46"/>
    <n v="160.69"/>
    <n v="112.85"/>
    <n v="664.98000000000104"/>
    <n v="0.20382778639431601"/>
    <n v="45"/>
    <n v="0"/>
  </r>
  <r>
    <x v="0"/>
    <x v="5"/>
    <s v="20年10月"/>
    <n v="8929.3799999999992"/>
    <n v="7237.2"/>
    <n v="149.38"/>
    <n v="114.9"/>
    <n v="1657.7"/>
    <n v="0.22905267230420606"/>
    <n v="58"/>
    <n v="0"/>
  </r>
  <r>
    <x v="0"/>
    <x v="6"/>
    <s v="20年11月"/>
    <n v="10663.77"/>
    <n v="8852.8700000000008"/>
    <n v="0"/>
    <n v="0"/>
    <n v="1810.9"/>
    <n v="0.20455513296817868"/>
    <n v="108"/>
    <n v="0"/>
  </r>
  <r>
    <x v="0"/>
    <x v="7"/>
    <s v="20年12月"/>
    <n v="19453.66"/>
    <n v="14553.54"/>
    <n v="232.77"/>
    <n v="162.4"/>
    <n v="3565.95"/>
    <n v="0.24502286041746499"/>
    <n v="242"/>
    <n v="1263.8"/>
  </r>
  <r>
    <x v="1"/>
    <x v="8"/>
    <s v="21年01月"/>
    <n v="27412.550000000101"/>
    <n v="20067.939999999999"/>
    <n v="147"/>
    <n v="112"/>
    <n v="5703.8100000001004"/>
    <n v="0.28422498771673099"/>
    <n v="350"/>
    <n v="1605.8"/>
  </r>
  <r>
    <x v="1"/>
    <x v="9"/>
    <s v="21年02月"/>
    <n v="19429.099999999999"/>
    <n v="14247.94"/>
    <n v="158.04"/>
    <n v="112"/>
    <n v="4086.03"/>
    <n v="0.28678040474623001"/>
    <n v="272"/>
    <n v="1049.0899999999999"/>
  </r>
  <r>
    <x v="1"/>
    <x v="10"/>
    <s v="21年03月"/>
    <n v="34347.180000000139"/>
    <n v="24573.119999999992"/>
    <n v="0"/>
    <n v="0"/>
    <n v="7800.4600000001465"/>
    <n v="0.31743872979907106"/>
    <n v="504"/>
    <n v="1973.6000000000001"/>
  </r>
  <r>
    <x v="1"/>
    <x v="11"/>
    <s v="21年04月"/>
    <n v="29217.050000000119"/>
    <n v="20350.289999999983"/>
    <n v="107.4"/>
    <n v="45.39"/>
    <n v="6898.2499999999873"/>
    <n v="0.33897551337106219"/>
    <n v="573"/>
    <n v="1906.5"/>
  </r>
  <r>
    <x v="1"/>
    <x v="0"/>
    <s v="21年05月"/>
    <n v="24152.390000000109"/>
    <n v="15988.350000000002"/>
    <n v="433.86"/>
    <n v="174"/>
    <n v="6449.1799999999821"/>
    <n v="0.40336745192593237"/>
    <n v="488"/>
    <n v="1455"/>
  </r>
  <r>
    <x v="1"/>
    <x v="1"/>
    <s v="21年06月"/>
    <n v="14173.969999999974"/>
    <n v="9083.5"/>
    <n v="0"/>
    <n v="0"/>
    <n v="3952.4699999999862"/>
    <n v="0.43512632795728368"/>
    <n v="391"/>
    <n v="1138"/>
  </r>
  <r>
    <x v="1"/>
    <x v="2"/>
    <s v="21年07月"/>
    <n v="4150.2199999999903"/>
    <n v="1642.7500000000002"/>
    <n v="0"/>
    <n v="0"/>
    <n v="1410.4699999999998"/>
    <n v="0.85860295236645845"/>
    <n v="222"/>
    <n v="1097"/>
  </r>
  <r>
    <x v="2"/>
    <x v="3"/>
    <s v="23年08月"/>
    <n v="471.79000000000008"/>
    <n v="306"/>
    <n v="96.72"/>
    <n v="66"/>
    <n v="135.07000000000002"/>
    <n v="0.44140522875817001"/>
    <n v="11"/>
    <n v="0"/>
  </r>
  <r>
    <x v="2"/>
    <x v="4"/>
    <s v="23年09月"/>
    <n v="1192.45"/>
    <n v="712.59999999999991"/>
    <n v="32.04"/>
    <n v="11.8"/>
    <n v="459.61000000000007"/>
    <n v="0.64497614369913014"/>
    <n v="18"/>
    <n v="0"/>
  </r>
  <r>
    <x v="2"/>
    <x v="5"/>
    <s v="23年10月"/>
    <n v="2461.94"/>
    <n v="1657.6000000000001"/>
    <n v="0"/>
    <n v="0"/>
    <n v="804.34"/>
    <n v="0.48524372586872583"/>
    <n v="37"/>
    <n v="0"/>
  </r>
  <r>
    <x v="2"/>
    <x v="6"/>
    <s v="23年11月"/>
    <n v="3048.170000000001"/>
    <n v="2020.6100000000006"/>
    <n v="40"/>
    <n v="14.8"/>
    <n v="1002.3600000000004"/>
    <n v="0.49606801906355014"/>
    <n v="65"/>
    <n v="0"/>
  </r>
  <r>
    <x v="2"/>
    <x v="7"/>
    <s v="23年12月"/>
    <n v="7455.4200000000073"/>
    <n v="5053.7000000000025"/>
    <n v="179.73"/>
    <n v="88.76"/>
    <n v="2266.7499999999991"/>
    <n v="0.44853275817717669"/>
    <n v="133"/>
    <n v="44"/>
  </r>
  <r>
    <x v="3"/>
    <x v="8"/>
    <s v="24年01月"/>
    <n v="16700.24999999996"/>
    <n v="13471.560000000005"/>
    <n v="191"/>
    <n v="134.39999999999998"/>
    <n v="3024.5900000000024"/>
    <n v="0.2245166855212018"/>
    <n v="360"/>
    <n v="147.5"/>
  </r>
  <r>
    <x v="3"/>
    <x v="9"/>
    <s v="24年02月"/>
    <n v="4354.9300000000012"/>
    <n v="3043.85"/>
    <n v="0"/>
    <n v="0"/>
    <n v="1306.8799999999997"/>
    <n v="0.42935098641523062"/>
    <n v="128"/>
    <n v="4.2"/>
  </r>
  <r>
    <x v="3"/>
    <x v="10"/>
    <s v="24年03月"/>
    <n v="14130.469999999985"/>
    <n v="9617.6000000000022"/>
    <n v="743.01"/>
    <n v="469.78"/>
    <n v="4103.6400000000003"/>
    <n v="0.42668025286973876"/>
    <n v="283"/>
    <n v="136"/>
  </r>
  <r>
    <x v="3"/>
    <x v="11"/>
    <s v="24年04月"/>
    <n v="15135.589999999976"/>
    <n v="9672.4999999999982"/>
    <n v="229.83"/>
    <n v="115.7"/>
    <n v="5087.9600000000091"/>
    <n v="0.526023261824762"/>
    <n v="295"/>
    <n v="261"/>
  </r>
  <r>
    <x v="3"/>
    <x v="0"/>
    <s v="24年05月"/>
    <n v="12612.309999999998"/>
    <n v="8045.4000000000005"/>
    <n v="409.41"/>
    <n v="299"/>
    <n v="4356.0000000000027"/>
    <n v="0.54142739950779362"/>
    <n v="208"/>
    <n v="100.5"/>
  </r>
  <r>
    <x v="3"/>
    <x v="1"/>
    <s v="24年06月"/>
    <n v="9649.1900000000023"/>
    <n v="6067.0300000000016"/>
    <n v="276.08"/>
    <n v="60"/>
    <n v="3160.0800000000022"/>
    <n v="0.52086111326299711"/>
    <n v="167"/>
    <n v="206"/>
  </r>
  <r>
    <x v="3"/>
    <x v="2"/>
    <s v="24年07月"/>
    <n v="8643.9999999999964"/>
    <n v="5480.6"/>
    <n v="153.89999999999998"/>
    <n v="59.3"/>
    <n v="2836.8000000000025"/>
    <n v="0.51760756121592566"/>
    <n v="154"/>
    <n v="232"/>
  </r>
  <r>
    <x v="3"/>
    <x v="3"/>
    <s v="24年08月"/>
    <n v="11108.869999999995"/>
    <n v="6907.7800000000007"/>
    <n v="223.34"/>
    <n v="142.47999999999999"/>
    <n v="3904.2300000000023"/>
    <n v="0.56519315901780343"/>
    <n v="165"/>
    <n v="216"/>
  </r>
  <r>
    <x v="3"/>
    <x v="4"/>
    <s v="24年09月"/>
    <n v="15275.559999999972"/>
    <n v="9782.0499999999993"/>
    <n v="1196.1399999999996"/>
    <n v="797.6099999999999"/>
    <n v="4853.1800000000067"/>
    <n v="0.49613117904733745"/>
    <n v="221"/>
    <n v="241.8"/>
  </r>
  <r>
    <x v="3"/>
    <x v="5"/>
    <s v="24年10月"/>
    <n v="12208.999999999982"/>
    <n v="7895.6599999999935"/>
    <n v="825.2"/>
    <n v="517.57999999999993"/>
    <n v="3911.7200000000003"/>
    <n v="0.49542660144940431"/>
    <n v="212"/>
    <n v="94"/>
  </r>
  <r>
    <x v="3"/>
    <x v="6"/>
    <s v="24年11月"/>
    <n v="12567.039999999988"/>
    <n v="8345.0399999999936"/>
    <n v="919.39999999999986"/>
    <n v="555.82000000000005"/>
    <n v="3784.4200000000014"/>
    <n v="0.45349333256641122"/>
    <n v="191"/>
    <n v="74"/>
  </r>
  <r>
    <x v="3"/>
    <x v="7"/>
    <s v="24年12月"/>
    <n v="24279.139999999945"/>
    <n v="16889.810000000001"/>
    <n v="1533.9"/>
    <n v="550.03"/>
    <n v="6344.4600000000073"/>
    <n v="0.37563832867273267"/>
    <n v="222"/>
    <n v="61"/>
  </r>
  <r>
    <x v="4"/>
    <x v="12"/>
    <m/>
    <m/>
    <m/>
    <m/>
    <m/>
    <m/>
    <m/>
    <m/>
    <m/>
  </r>
  <r>
    <x v="4"/>
    <x v="12"/>
    <m/>
    <m/>
    <m/>
    <m/>
    <m/>
    <m/>
    <m/>
    <m/>
    <m/>
  </r>
  <r>
    <x v="4"/>
    <x v="12"/>
    <m/>
    <m/>
    <m/>
    <m/>
    <m/>
    <m/>
    <m/>
    <m/>
    <m/>
  </r>
  <r>
    <x v="4"/>
    <x v="12"/>
    <m/>
    <m/>
    <m/>
    <m/>
    <m/>
    <m/>
    <m/>
    <m/>
    <m/>
  </r>
  <r>
    <x v="4"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" cacheId="4" applyNumberFormats="0" applyBorderFormats="0" applyFontFormats="0" applyPatternFormats="0" applyAlignmentFormats="0" applyWidthHeightFormats="1" dataCaption="值" showMissing="0" updatedVersion="3" minRefreshableVersion="3" useAutoFormatting="1" createdVersion="5" indent="0" compact="0" outline="1" outlineData="1" compactData="0" multipleFieldFilters="0" chartFormat="4" fieldListSortAscending="1">
  <location ref="L18:N32" firstHeaderRow="1" firstDataRow="2" firstDataCol="1" rowPageCount="1" colPageCount="1"/>
  <pivotFields count="11">
    <pivotField axis="axisPage" compact="0" multipleItemSelectionAllowed="1" showAll="0">
      <items count="7">
        <item h="1" x="0"/>
        <item h="1" x="1"/>
        <item h="1" x="4"/>
        <item h="1" m="1" x="5"/>
        <item h="1" x="2"/>
        <item x="3"/>
        <item t="default"/>
      </items>
    </pivotField>
    <pivotField axis="axisRow" compact="0" multipleItemSelectionAllowed="1" showAll="0" sortType="ascending">
      <items count="40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m="1" x="26"/>
        <item m="1" x="32"/>
        <item m="1" x="17"/>
        <item m="1" x="28"/>
        <item m="1" x="15"/>
        <item m="1" x="27"/>
        <item m="1" x="38"/>
        <item m="1" x="24"/>
        <item m="1" x="30"/>
        <item m="1" x="35"/>
        <item m="1" x="36"/>
        <item m="1" x="37"/>
        <item m="1" x="13"/>
        <item m="1" x="14"/>
        <item m="1" x="18"/>
        <item m="1" x="20"/>
        <item m="1" x="22"/>
        <item m="1" x="16"/>
        <item m="1" x="29"/>
        <item m="1" x="19"/>
        <item m="1" x="31"/>
        <item m="1" x="21"/>
        <item m="1" x="33"/>
        <item m="1" x="23"/>
        <item m="1" x="34"/>
        <item m="1" x="25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/>
  </pageFields>
  <dataFields count="2">
    <dataField name="求和项:利润" fld="7" baseField="0" baseItem="0"/>
    <dataField name="求和项:单量" fld="9" baseField="0" baseItem="0"/>
  </dataFields>
  <formats count="23">
    <format dxfId="45">
      <pivotArea type="all" dataOnly="0" outline="0" fieldPosition="0"/>
    </format>
    <format dxfId="44">
      <pivotArea field="0" type="button" dataOnly="0" labelOnly="1" outline="0" axis="axisPage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1">
            <x v="16"/>
          </reference>
        </references>
      </pivotArea>
    </format>
    <format dxfId="41">
      <pivotArea dataOnly="0" labelOnly="1" fieldPosition="0">
        <references count="1">
          <reference field="1" count="1">
            <x v="17"/>
          </reference>
        </references>
      </pivotArea>
    </format>
    <format dxfId="40">
      <pivotArea dataOnly="0" labelOnly="1" fieldPosition="0">
        <references count="1">
          <reference field="1" count="1">
            <x v="18"/>
          </reference>
        </references>
      </pivotArea>
    </format>
    <format dxfId="39">
      <pivotArea dataOnly="0" labelOnly="1" fieldPosition="0">
        <references count="1">
          <reference field="1" count="1">
            <x v="19"/>
          </reference>
        </references>
      </pivotArea>
    </format>
    <format dxfId="38">
      <pivotArea dataOnly="0" labelOnly="1" fieldPosition="0">
        <references count="1">
          <reference field="1" count="1">
            <x v="20"/>
          </reference>
        </references>
      </pivotArea>
    </format>
    <format dxfId="37">
      <pivotArea dataOnly="0" labelOnly="1" fieldPosition="0">
        <references count="1">
          <reference field="1" count="1">
            <x v="9"/>
          </reference>
        </references>
      </pivotArea>
    </format>
    <format dxfId="36">
      <pivotArea dataOnly="0" labelOnly="1" fieldPosition="0">
        <references count="1">
          <reference field="1" count="1">
            <x v="10"/>
          </reference>
        </references>
      </pivotArea>
    </format>
    <format dxfId="35">
      <pivotArea dataOnly="0" labelOnly="1" fieldPosition="0">
        <references count="1">
          <reference field="1" count="1">
            <x v="11"/>
          </reference>
        </references>
      </pivotArea>
    </format>
    <format dxfId="34">
      <pivotArea dataOnly="0" labelOnly="1" grandRow="1" fieldPosition="0"/>
    </format>
    <format dxfId="33">
      <pivotArea field="0" type="button" dataOnly="0" labelOnly="1" outline="0" axis="axisPage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1">
            <x v="16"/>
          </reference>
        </references>
      </pivotArea>
    </format>
    <format dxfId="30">
      <pivotArea dataOnly="0" labelOnly="1" fieldPosition="0">
        <references count="1">
          <reference field="1" count="1">
            <x v="17"/>
          </reference>
        </references>
      </pivotArea>
    </format>
    <format dxfId="29">
      <pivotArea dataOnly="0" labelOnly="1" fieldPosition="0">
        <references count="1">
          <reference field="1" count="1">
            <x v="18"/>
          </reference>
        </references>
      </pivotArea>
    </format>
    <format dxfId="28">
      <pivotArea dataOnly="0" labelOnly="1" fieldPosition="0">
        <references count="1">
          <reference field="1" count="1">
            <x v="19"/>
          </reference>
        </references>
      </pivotArea>
    </format>
    <format dxfId="27">
      <pivotArea dataOnly="0" labelOnly="1" fieldPosition="0">
        <references count="1">
          <reference field="1" count="1">
            <x v="20"/>
          </reference>
        </references>
      </pivotArea>
    </format>
    <format dxfId="26">
      <pivotArea dataOnly="0" labelOnly="1" fieldPosition="0">
        <references count="1">
          <reference field="1" count="1">
            <x v="9"/>
          </reference>
        </references>
      </pivotArea>
    </format>
    <format dxfId="25">
      <pivotArea dataOnly="0" labelOnly="1" fieldPosition="0">
        <references count="1">
          <reference field="1" count="1">
            <x v="10"/>
          </reference>
        </references>
      </pivotArea>
    </format>
    <format dxfId="24">
      <pivotArea dataOnly="0" labelOnly="1" fieldPosition="0">
        <references count="1">
          <reference field="1" count="1">
            <x v="11"/>
          </reference>
        </references>
      </pivotArea>
    </format>
    <format dxfId="23">
      <pivotArea dataOnly="0" labelOnly="1" grandRow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"/>
  <sheetViews>
    <sheetView workbookViewId="0">
      <pane ySplit="1" topLeftCell="A8" activePane="bottomLeft" state="frozen"/>
      <selection pane="bottomLeft" activeCell="G81" sqref="G81"/>
    </sheetView>
  </sheetViews>
  <sheetFormatPr defaultColWidth="9" defaultRowHeight="20.100000000000001" customHeight="1"/>
  <cols>
    <col min="1" max="1" width="7.625" style="98" customWidth="1"/>
    <col min="2" max="2" width="6.5" style="100" customWidth="1"/>
    <col min="3" max="3" width="8.25" style="99" hidden="1" customWidth="1"/>
    <col min="4" max="5" width="10.375" style="101"/>
    <col min="6" max="6" width="9" style="101"/>
    <col min="7" max="7" width="9.5" style="101" customWidth="1"/>
    <col min="8" max="8" width="9.5" style="101" bestFit="1" customWidth="1"/>
    <col min="9" max="9" width="12.625" style="102"/>
    <col min="12" max="12" width="7.75" style="103" bestFit="1" customWidth="1"/>
    <col min="13" max="14" width="13.125" style="103" bestFit="1" customWidth="1"/>
    <col min="15" max="19" width="12" style="103"/>
    <col min="20" max="27" width="12"/>
    <col min="28" max="29" width="16.125"/>
    <col min="30" max="30" width="12"/>
    <col min="31" max="31" width="12.375"/>
    <col min="32" max="32" width="9.125"/>
    <col min="33" max="33" width="12.375"/>
    <col min="34" max="34" width="9.125"/>
    <col min="35" max="35" width="12.375"/>
    <col min="36" max="36" width="9.125"/>
    <col min="37" max="37" width="12.375"/>
    <col min="38" max="38" width="9.125"/>
    <col min="39" max="39" width="12.375"/>
    <col min="40" max="40" width="9.125"/>
    <col min="41" max="41" width="23.5"/>
    <col min="42" max="42" width="9.125"/>
    <col min="43" max="43" width="12.375"/>
    <col min="44" max="44" width="10.125"/>
    <col min="45" max="45" width="13.5"/>
    <col min="46" max="47" width="16.125"/>
    <col min="48" max="48" width="9.125"/>
    <col min="49" max="49" width="12.375"/>
    <col min="50" max="50" width="9.125"/>
    <col min="51" max="51" width="12.375"/>
    <col min="52" max="52" width="9.125"/>
    <col min="53" max="53" width="12.375"/>
    <col min="54" max="54" width="9.125"/>
    <col min="55" max="55" width="12.375"/>
    <col min="56" max="56" width="9.125"/>
    <col min="57" max="57" width="23.5"/>
    <col min="58" max="58" width="9.125"/>
    <col min="59" max="59" width="12.375"/>
    <col min="60" max="60" width="10.125"/>
    <col min="61" max="61" width="13.5"/>
    <col min="62" max="62" width="18.25"/>
    <col min="63" max="64" width="16.125"/>
  </cols>
  <sheetData>
    <row r="1" spans="1:19" ht="44.1" customHeight="1">
      <c r="A1" s="104" t="s">
        <v>2</v>
      </c>
      <c r="B1" s="106" t="s">
        <v>4</v>
      </c>
      <c r="C1" s="105" t="s">
        <v>3</v>
      </c>
      <c r="D1" s="104" t="s">
        <v>5</v>
      </c>
      <c r="E1" s="104" t="s">
        <v>1</v>
      </c>
      <c r="F1" s="107" t="s">
        <v>6</v>
      </c>
      <c r="G1" s="107" t="s">
        <v>7</v>
      </c>
      <c r="H1" s="104" t="s">
        <v>8</v>
      </c>
      <c r="I1" s="114" t="s">
        <v>9</v>
      </c>
      <c r="J1" s="6" t="s">
        <v>10</v>
      </c>
      <c r="K1" s="104" t="s">
        <v>11</v>
      </c>
    </row>
    <row r="2" spans="1:19" ht="20.100000000000001" customHeight="1">
      <c r="A2" s="108" t="s">
        <v>12</v>
      </c>
      <c r="B2" s="109" t="s">
        <v>70</v>
      </c>
      <c r="C2" s="108" t="str">
        <f t="shared" ref="C2:C33" si="0">RIGHT(A2,3)&amp;B2</f>
        <v>20年05月</v>
      </c>
      <c r="D2" s="110">
        <f t="shared" ref="D2" ca="1" si="1">INDIRECT("'"&amp;C2&amp;"'!$B$2")</f>
        <v>2446.65</v>
      </c>
      <c r="E2" s="110">
        <f t="shared" ref="E2" ca="1" si="2">INDIRECT("'"&amp;C2&amp;"'!$C$2")</f>
        <v>2038.15</v>
      </c>
      <c r="F2" s="110">
        <f t="shared" ref="F2" ca="1" si="3">INDIRECT("'"&amp;C2&amp;"'!$D$2")</f>
        <v>452.79</v>
      </c>
      <c r="G2" s="110">
        <f t="shared" ref="G2" ca="1" si="4">INDIRECT("'"&amp;C2&amp;"'!$E$2")</f>
        <v>365.92</v>
      </c>
      <c r="H2" s="110">
        <f t="shared" ref="H2" ca="1" si="5">INDIRECT("'"&amp;C2&amp;"'!$F$2")</f>
        <v>321.63</v>
      </c>
      <c r="I2" s="115">
        <f t="shared" ref="I2" ca="1" si="6">INDIRECT("'"&amp;C2&amp;"'!$I$2")</f>
        <v>0.15780487206535337</v>
      </c>
      <c r="J2" s="116">
        <f t="shared" ref="J2" ca="1" si="7">INDIRECT("'"&amp;C2&amp;"'!$I$3")</f>
        <v>35</v>
      </c>
      <c r="K2" s="116">
        <f t="shared" ref="K2" ca="1" si="8">INDIRECT("'"&amp;C2&amp;"'!$G$2")</f>
        <v>0</v>
      </c>
    </row>
    <row r="3" spans="1:19" ht="20.100000000000001" customHeight="1">
      <c r="A3" s="108" t="s">
        <v>12</v>
      </c>
      <c r="B3" s="109" t="s">
        <v>72</v>
      </c>
      <c r="C3" s="108" t="str">
        <f t="shared" si="0"/>
        <v>20年06月</v>
      </c>
      <c r="D3" s="110">
        <f t="shared" ref="D3:D15" ca="1" si="9">INDIRECT("'"&amp;C3&amp;"'!$B$2")</f>
        <v>1903.08</v>
      </c>
      <c r="E3" s="110">
        <f t="shared" ref="E3:E15" ca="1" si="10">INDIRECT("'"&amp;C3&amp;"'!$C$2")</f>
        <v>1595.8</v>
      </c>
      <c r="F3" s="110">
        <f t="shared" ref="F3:F15" ca="1" si="11">INDIRECT("'"&amp;C3&amp;"'!$D$2")</f>
        <v>65.349999999999994</v>
      </c>
      <c r="G3" s="110">
        <f t="shared" ref="G3:G15" ca="1" si="12">INDIRECT("'"&amp;C3&amp;"'!$E$2")</f>
        <v>65</v>
      </c>
      <c r="H3" s="110">
        <f t="shared" ref="H3:H15" ca="1" si="13">INDIRECT("'"&amp;C3&amp;"'!$F$2")</f>
        <v>306.93</v>
      </c>
      <c r="I3" s="115">
        <f t="shared" ref="I3:I15" ca="1" si="14">INDIRECT("'"&amp;C3&amp;"'!$I$2")</f>
        <v>0.19233613234741201</v>
      </c>
      <c r="J3" s="116">
        <f t="shared" ref="J3:J15" ca="1" si="15">INDIRECT("'"&amp;C3&amp;"'!$I$3")</f>
        <v>22</v>
      </c>
      <c r="K3" s="116">
        <f t="shared" ref="K3:K15" ca="1" si="16">INDIRECT("'"&amp;C3&amp;"'!$G$2")</f>
        <v>0</v>
      </c>
    </row>
    <row r="4" spans="1:19" ht="20.100000000000001" customHeight="1">
      <c r="A4" s="108" t="s">
        <v>12</v>
      </c>
      <c r="B4" s="109" t="s">
        <v>74</v>
      </c>
      <c r="C4" s="108" t="str">
        <f t="shared" si="0"/>
        <v>20年07月</v>
      </c>
      <c r="D4" s="110">
        <f t="shared" ca="1" si="9"/>
        <v>1661.58</v>
      </c>
      <c r="E4" s="110">
        <f t="shared" ca="1" si="10"/>
        <v>1397.12</v>
      </c>
      <c r="F4" s="110">
        <f t="shared" ca="1" si="11"/>
        <v>15</v>
      </c>
      <c r="G4" s="110">
        <f t="shared" ca="1" si="12"/>
        <v>7</v>
      </c>
      <c r="H4" s="110">
        <f t="shared" ca="1" si="13"/>
        <v>256.45999999999998</v>
      </c>
      <c r="I4" s="115">
        <f t="shared" ca="1" si="14"/>
        <v>0.183563330279432</v>
      </c>
      <c r="J4" s="116">
        <f t="shared" ca="1" si="15"/>
        <v>22</v>
      </c>
      <c r="K4" s="116">
        <f t="shared" ca="1" si="16"/>
        <v>0</v>
      </c>
    </row>
    <row r="5" spans="1:19" ht="20.100000000000001" customHeight="1">
      <c r="A5" s="108" t="s">
        <v>12</v>
      </c>
      <c r="B5" s="109" t="s">
        <v>76</v>
      </c>
      <c r="C5" s="108" t="str">
        <f t="shared" si="0"/>
        <v>20年08月</v>
      </c>
      <c r="D5" s="110">
        <f t="shared" ca="1" si="9"/>
        <v>3602.06</v>
      </c>
      <c r="E5" s="110">
        <f t="shared" ca="1" si="10"/>
        <v>3013.16</v>
      </c>
      <c r="F5" s="110">
        <f t="shared" ca="1" si="11"/>
        <v>66.55</v>
      </c>
      <c r="G5" s="110">
        <f t="shared" ca="1" si="12"/>
        <v>62.5</v>
      </c>
      <c r="H5" s="110">
        <f t="shared" ca="1" si="13"/>
        <v>584.85</v>
      </c>
      <c r="I5" s="115">
        <f t="shared" ca="1" si="14"/>
        <v>0.19409855434162099</v>
      </c>
      <c r="J5" s="116">
        <f t="shared" ca="1" si="15"/>
        <v>54</v>
      </c>
      <c r="K5" s="116">
        <f t="shared" ca="1" si="16"/>
        <v>0</v>
      </c>
    </row>
    <row r="6" spans="1:19" ht="20.100000000000001" customHeight="1">
      <c r="A6" s="108" t="s">
        <v>12</v>
      </c>
      <c r="B6" s="109" t="s">
        <v>78</v>
      </c>
      <c r="C6" s="108" t="str">
        <f t="shared" si="0"/>
        <v>20年09月</v>
      </c>
      <c r="D6" s="110">
        <f t="shared" ca="1" si="9"/>
        <v>3975.28</v>
      </c>
      <c r="E6" s="110">
        <f t="shared" ca="1" si="10"/>
        <v>3262.46</v>
      </c>
      <c r="F6" s="110">
        <f t="shared" ca="1" si="11"/>
        <v>160.69</v>
      </c>
      <c r="G6" s="110">
        <f t="shared" ca="1" si="12"/>
        <v>112.85</v>
      </c>
      <c r="H6" s="110">
        <f t="shared" ca="1" si="13"/>
        <v>664.98000000000104</v>
      </c>
      <c r="I6" s="115">
        <f t="shared" ca="1" si="14"/>
        <v>0.20382778639431601</v>
      </c>
      <c r="J6" s="116">
        <f t="shared" ca="1" si="15"/>
        <v>45</v>
      </c>
      <c r="K6" s="116">
        <f t="shared" ca="1" si="16"/>
        <v>0</v>
      </c>
    </row>
    <row r="7" spans="1:19" ht="20.100000000000001" customHeight="1">
      <c r="A7" s="108" t="s">
        <v>12</v>
      </c>
      <c r="B7" s="109" t="s">
        <v>13</v>
      </c>
      <c r="C7" s="108" t="str">
        <f t="shared" si="0"/>
        <v>20年10月</v>
      </c>
      <c r="D7" s="110">
        <f t="shared" ca="1" si="9"/>
        <v>8929.3799999999992</v>
      </c>
      <c r="E7" s="110">
        <f t="shared" ca="1" si="10"/>
        <v>7237.2</v>
      </c>
      <c r="F7" s="110">
        <f t="shared" ca="1" si="11"/>
        <v>149.38</v>
      </c>
      <c r="G7" s="110">
        <f t="shared" ca="1" si="12"/>
        <v>114.9</v>
      </c>
      <c r="H7" s="110">
        <f t="shared" ca="1" si="13"/>
        <v>1657.7</v>
      </c>
      <c r="I7" s="115">
        <f t="shared" ca="1" si="14"/>
        <v>0.22905267230420606</v>
      </c>
      <c r="J7" s="116">
        <f t="shared" ca="1" si="15"/>
        <v>58</v>
      </c>
      <c r="K7" s="116">
        <f t="shared" ca="1" si="16"/>
        <v>0</v>
      </c>
    </row>
    <row r="8" spans="1:19" ht="20.100000000000001" customHeight="1">
      <c r="A8" s="108" t="s">
        <v>12</v>
      </c>
      <c r="B8" s="109" t="s">
        <v>14</v>
      </c>
      <c r="C8" s="108" t="str">
        <f t="shared" si="0"/>
        <v>20年11月</v>
      </c>
      <c r="D8" s="110">
        <f t="shared" ca="1" si="9"/>
        <v>10663.77</v>
      </c>
      <c r="E8" s="110">
        <f t="shared" ca="1" si="10"/>
        <v>8852.8700000000008</v>
      </c>
      <c r="F8" s="110">
        <f t="shared" ca="1" si="11"/>
        <v>0</v>
      </c>
      <c r="G8" s="110">
        <f t="shared" ca="1" si="12"/>
        <v>0</v>
      </c>
      <c r="H8" s="110">
        <f t="shared" ca="1" si="13"/>
        <v>1810.9</v>
      </c>
      <c r="I8" s="115">
        <f t="shared" ca="1" si="14"/>
        <v>0.20455513296817868</v>
      </c>
      <c r="J8" s="116">
        <f t="shared" ca="1" si="15"/>
        <v>108</v>
      </c>
      <c r="K8" s="116">
        <f t="shared" ca="1" si="16"/>
        <v>0</v>
      </c>
    </row>
    <row r="9" spans="1:19" ht="20.100000000000001" customHeight="1">
      <c r="A9" s="108" t="s">
        <v>12</v>
      </c>
      <c r="B9" s="109" t="s">
        <v>15</v>
      </c>
      <c r="C9" s="108" t="str">
        <f t="shared" si="0"/>
        <v>20年12月</v>
      </c>
      <c r="D9" s="110">
        <f t="shared" ca="1" si="9"/>
        <v>19453.66</v>
      </c>
      <c r="E9" s="110">
        <f t="shared" ca="1" si="10"/>
        <v>14553.54</v>
      </c>
      <c r="F9" s="110">
        <f t="shared" ca="1" si="11"/>
        <v>232.77</v>
      </c>
      <c r="G9" s="110">
        <f t="shared" ca="1" si="12"/>
        <v>162.4</v>
      </c>
      <c r="H9" s="110">
        <f t="shared" ca="1" si="13"/>
        <v>3565.95</v>
      </c>
      <c r="I9" s="115">
        <f t="shared" ca="1" si="14"/>
        <v>0.24502286041746499</v>
      </c>
      <c r="J9" s="116">
        <f t="shared" ca="1" si="15"/>
        <v>242</v>
      </c>
      <c r="K9" s="116">
        <f t="shared" ca="1" si="16"/>
        <v>1263.8</v>
      </c>
    </row>
    <row r="10" spans="1:19" ht="20.100000000000001" customHeight="1">
      <c r="A10" s="108" t="s">
        <v>16</v>
      </c>
      <c r="B10" s="109" t="s">
        <v>80</v>
      </c>
      <c r="C10" s="108" t="str">
        <f t="shared" si="0"/>
        <v>21年01月</v>
      </c>
      <c r="D10" s="110">
        <f t="shared" ca="1" si="9"/>
        <v>27412.550000000101</v>
      </c>
      <c r="E10" s="110">
        <f t="shared" ca="1" si="10"/>
        <v>20067.939999999999</v>
      </c>
      <c r="F10" s="110">
        <f t="shared" ca="1" si="11"/>
        <v>147</v>
      </c>
      <c r="G10" s="110">
        <f t="shared" ca="1" si="12"/>
        <v>112</v>
      </c>
      <c r="H10" s="110">
        <f t="shared" ca="1" si="13"/>
        <v>5703.8100000001004</v>
      </c>
      <c r="I10" s="115">
        <f t="shared" ca="1" si="14"/>
        <v>0.28422498771673099</v>
      </c>
      <c r="J10" s="116">
        <f t="shared" ca="1" si="15"/>
        <v>350</v>
      </c>
      <c r="K10" s="116">
        <f t="shared" ca="1" si="16"/>
        <v>1605.8</v>
      </c>
    </row>
    <row r="11" spans="1:19" ht="20.100000000000001" customHeight="1">
      <c r="A11" s="108" t="s">
        <v>16</v>
      </c>
      <c r="B11" s="109" t="s">
        <v>82</v>
      </c>
      <c r="C11" s="108" t="str">
        <f t="shared" si="0"/>
        <v>21年02月</v>
      </c>
      <c r="D11" s="110">
        <f t="shared" ca="1" si="9"/>
        <v>19429.099999999999</v>
      </c>
      <c r="E11" s="110">
        <f t="shared" ca="1" si="10"/>
        <v>14247.94</v>
      </c>
      <c r="F11" s="110">
        <f t="shared" ca="1" si="11"/>
        <v>158.04</v>
      </c>
      <c r="G11" s="110">
        <f t="shared" ca="1" si="12"/>
        <v>112</v>
      </c>
      <c r="H11" s="110">
        <f t="shared" ca="1" si="13"/>
        <v>4086.03</v>
      </c>
      <c r="I11" s="115">
        <f t="shared" ca="1" si="14"/>
        <v>0.28678040474623001</v>
      </c>
      <c r="J11" s="116">
        <f t="shared" ca="1" si="15"/>
        <v>272</v>
      </c>
      <c r="K11" s="116">
        <f t="shared" ca="1" si="16"/>
        <v>1049.0899999999999</v>
      </c>
    </row>
    <row r="12" spans="1:19" ht="20.100000000000001" customHeight="1">
      <c r="A12" s="108" t="s">
        <v>16</v>
      </c>
      <c r="B12" s="109" t="s">
        <v>84</v>
      </c>
      <c r="C12" s="108" t="str">
        <f t="shared" si="0"/>
        <v>21年03月</v>
      </c>
      <c r="D12" s="110">
        <f t="shared" ca="1" si="9"/>
        <v>34347.180000000139</v>
      </c>
      <c r="E12" s="110">
        <f t="shared" ca="1" si="10"/>
        <v>24573.119999999992</v>
      </c>
      <c r="F12" s="110">
        <f t="shared" ca="1" si="11"/>
        <v>0</v>
      </c>
      <c r="G12" s="110">
        <f t="shared" ca="1" si="12"/>
        <v>0</v>
      </c>
      <c r="H12" s="110">
        <f t="shared" ca="1" si="13"/>
        <v>7800.4600000001465</v>
      </c>
      <c r="I12" s="115">
        <f t="shared" ca="1" si="14"/>
        <v>0.31743872979907106</v>
      </c>
      <c r="J12" s="116">
        <f t="shared" ca="1" si="15"/>
        <v>504</v>
      </c>
      <c r="K12" s="116">
        <f t="shared" ca="1" si="16"/>
        <v>1973.6000000000001</v>
      </c>
      <c r="O12"/>
      <c r="P12"/>
      <c r="Q12"/>
      <c r="R12"/>
      <c r="S12"/>
    </row>
    <row r="13" spans="1:19" ht="20.100000000000001" customHeight="1">
      <c r="A13" s="108" t="s">
        <v>16</v>
      </c>
      <c r="B13" s="109" t="s">
        <v>86</v>
      </c>
      <c r="C13" s="108" t="str">
        <f t="shared" si="0"/>
        <v>21年04月</v>
      </c>
      <c r="D13" s="110">
        <f t="shared" ca="1" si="9"/>
        <v>29217.050000000119</v>
      </c>
      <c r="E13" s="110">
        <f t="shared" ca="1" si="10"/>
        <v>20350.289999999983</v>
      </c>
      <c r="F13" s="110">
        <f t="shared" ca="1" si="11"/>
        <v>107.4</v>
      </c>
      <c r="G13" s="110">
        <f t="shared" ca="1" si="12"/>
        <v>45.39</v>
      </c>
      <c r="H13" s="110">
        <f t="shared" ca="1" si="13"/>
        <v>6898.2499999999873</v>
      </c>
      <c r="I13" s="115">
        <f t="shared" ca="1" si="14"/>
        <v>0.33897551337106219</v>
      </c>
      <c r="J13" s="116">
        <f t="shared" ca="1" si="15"/>
        <v>573</v>
      </c>
      <c r="K13" s="116">
        <f t="shared" ca="1" si="16"/>
        <v>1906.5</v>
      </c>
      <c r="O13"/>
      <c r="P13"/>
      <c r="Q13"/>
      <c r="R13"/>
      <c r="S13"/>
    </row>
    <row r="14" spans="1:19" ht="20.100000000000001" customHeight="1">
      <c r="A14" s="108" t="s">
        <v>16</v>
      </c>
      <c r="B14" s="109" t="s">
        <v>70</v>
      </c>
      <c r="C14" s="108" t="str">
        <f t="shared" si="0"/>
        <v>21年05月</v>
      </c>
      <c r="D14" s="110">
        <f t="shared" ca="1" si="9"/>
        <v>24152.390000000109</v>
      </c>
      <c r="E14" s="110">
        <f t="shared" ca="1" si="10"/>
        <v>15988.350000000002</v>
      </c>
      <c r="F14" s="110">
        <f t="shared" ca="1" si="11"/>
        <v>433.86</v>
      </c>
      <c r="G14" s="110">
        <f t="shared" ca="1" si="12"/>
        <v>174</v>
      </c>
      <c r="H14" s="110">
        <f t="shared" ca="1" si="13"/>
        <v>6449.1799999999821</v>
      </c>
      <c r="I14" s="115">
        <f t="shared" ca="1" si="14"/>
        <v>0.40336745192593237</v>
      </c>
      <c r="J14" s="116">
        <f t="shared" ca="1" si="15"/>
        <v>488</v>
      </c>
      <c r="K14" s="116">
        <f t="shared" ca="1" si="16"/>
        <v>1455</v>
      </c>
      <c r="O14"/>
      <c r="P14"/>
      <c r="Q14"/>
      <c r="R14"/>
      <c r="S14"/>
    </row>
    <row r="15" spans="1:19" ht="20.100000000000001" customHeight="1">
      <c r="A15" s="108" t="s">
        <v>16</v>
      </c>
      <c r="B15" s="109" t="s">
        <v>72</v>
      </c>
      <c r="C15" s="108" t="str">
        <f t="shared" si="0"/>
        <v>21年06月</v>
      </c>
      <c r="D15" s="110">
        <f t="shared" ca="1" si="9"/>
        <v>14173.969999999974</v>
      </c>
      <c r="E15" s="110">
        <f t="shared" ca="1" si="10"/>
        <v>9083.5</v>
      </c>
      <c r="F15" s="110">
        <f t="shared" ca="1" si="11"/>
        <v>0</v>
      </c>
      <c r="G15" s="110">
        <f t="shared" ca="1" si="12"/>
        <v>0</v>
      </c>
      <c r="H15" s="110">
        <f t="shared" ca="1" si="13"/>
        <v>3952.4699999999862</v>
      </c>
      <c r="I15" s="115">
        <f t="shared" ca="1" si="14"/>
        <v>0.43512632795728368</v>
      </c>
      <c r="J15" s="116">
        <f t="shared" ca="1" si="15"/>
        <v>391</v>
      </c>
      <c r="K15" s="116">
        <f t="shared" ca="1" si="16"/>
        <v>1138</v>
      </c>
      <c r="O15"/>
      <c r="P15"/>
      <c r="R15"/>
      <c r="S15"/>
    </row>
    <row r="16" spans="1:19" ht="20.100000000000001" customHeight="1">
      <c r="A16" s="108" t="s">
        <v>66</v>
      </c>
      <c r="B16" s="109" t="s">
        <v>74</v>
      </c>
      <c r="C16" s="108" t="str">
        <f t="shared" si="0"/>
        <v>21年07月</v>
      </c>
      <c r="D16" s="110">
        <f t="shared" ref="D16" ca="1" si="17">INDIRECT("'"&amp;C16&amp;"'!$B$2")</f>
        <v>4150.2199999999903</v>
      </c>
      <c r="E16" s="110">
        <f t="shared" ref="E16" ca="1" si="18">INDIRECT("'"&amp;C16&amp;"'!$C$2")</f>
        <v>1642.7500000000002</v>
      </c>
      <c r="F16" s="110">
        <f t="shared" ref="F16" ca="1" si="19">INDIRECT("'"&amp;C16&amp;"'!$D$2")</f>
        <v>0</v>
      </c>
      <c r="G16" s="110">
        <f t="shared" ref="G16" ca="1" si="20">INDIRECT("'"&amp;C16&amp;"'!$E$2")</f>
        <v>0</v>
      </c>
      <c r="H16" s="110">
        <f t="shared" ref="H16" ca="1" si="21">INDIRECT("'"&amp;C16&amp;"'!$F$2")</f>
        <v>1410.4699999999998</v>
      </c>
      <c r="I16" s="115">
        <f t="shared" ref="I16" ca="1" si="22">INDIRECT("'"&amp;C16&amp;"'!$I$2")</f>
        <v>0.85860295236645845</v>
      </c>
      <c r="J16" s="116">
        <f t="shared" ref="J16" ca="1" si="23">INDIRECT("'"&amp;C16&amp;"'!$I$3")</f>
        <v>222</v>
      </c>
      <c r="K16" s="116">
        <f t="shared" ref="K16" ca="1" si="24">INDIRECT("'"&amp;C16&amp;"'!$G$2")</f>
        <v>1097</v>
      </c>
      <c r="L16" s="119" t="s">
        <v>2</v>
      </c>
      <c r="M16" s="103" t="s">
        <v>88</v>
      </c>
      <c r="O16"/>
      <c r="P16"/>
      <c r="Q16"/>
      <c r="R16"/>
      <c r="S16"/>
    </row>
    <row r="17" spans="1:19" ht="20.100000000000001" customHeight="1">
      <c r="A17" s="111" t="s">
        <v>67</v>
      </c>
      <c r="B17" s="112" t="s">
        <v>87</v>
      </c>
      <c r="C17" s="151" t="str">
        <f t="shared" si="0"/>
        <v>23年08月</v>
      </c>
      <c r="D17" s="113">
        <f t="shared" ref="D17:D21" ca="1" si="25">INDIRECT("'"&amp;C17&amp;"'!$B$2")</f>
        <v>471.79000000000008</v>
      </c>
      <c r="E17" s="113">
        <f t="shared" ref="E17:E21" ca="1" si="26">INDIRECT("'"&amp;C17&amp;"'!$C$2")</f>
        <v>306</v>
      </c>
      <c r="F17" s="113">
        <f t="shared" ref="F17:F21" ca="1" si="27">INDIRECT("'"&amp;C17&amp;"'!$D$2")</f>
        <v>96.72</v>
      </c>
      <c r="G17" s="113">
        <f t="shared" ref="G17:G21" ca="1" si="28">INDIRECT("'"&amp;C17&amp;"'!$E$2")</f>
        <v>66</v>
      </c>
      <c r="H17" s="113">
        <f t="shared" ref="H17:H21" ca="1" si="29">INDIRECT("'"&amp;C17&amp;"'!$F$2")</f>
        <v>135.07000000000002</v>
      </c>
      <c r="I17" s="117">
        <f t="shared" ref="I17:I21" ca="1" si="30">INDIRECT("'"&amp;C17&amp;"'!$I$2")</f>
        <v>0.44140522875817001</v>
      </c>
      <c r="J17" s="14">
        <f t="shared" ref="J17:J21" ca="1" si="31">INDIRECT("'"&amp;C17&amp;"'!$I$3")</f>
        <v>11</v>
      </c>
      <c r="K17" s="14">
        <f t="shared" ref="K17:K21" ca="1" si="32">INDIRECT("'"&amp;C17&amp;"'!$G$2")</f>
        <v>0</v>
      </c>
      <c r="O17"/>
      <c r="P17"/>
      <c r="Q17"/>
      <c r="R17"/>
      <c r="S17"/>
    </row>
    <row r="18" spans="1:19" ht="20.100000000000001" customHeight="1">
      <c r="A18" s="111" t="s">
        <v>67</v>
      </c>
      <c r="B18" s="112" t="s">
        <v>78</v>
      </c>
      <c r="C18" s="151" t="str">
        <f t="shared" si="0"/>
        <v>23年09月</v>
      </c>
      <c r="D18" s="113">
        <f t="shared" ca="1" si="25"/>
        <v>1192.45</v>
      </c>
      <c r="E18" s="113">
        <f t="shared" ca="1" si="26"/>
        <v>712.59999999999991</v>
      </c>
      <c r="F18" s="113">
        <f t="shared" ca="1" si="27"/>
        <v>32.04</v>
      </c>
      <c r="G18" s="113">
        <f t="shared" ca="1" si="28"/>
        <v>11.8</v>
      </c>
      <c r="H18" s="113">
        <f t="shared" ca="1" si="29"/>
        <v>459.61000000000007</v>
      </c>
      <c r="I18" s="117">
        <f t="shared" ca="1" si="30"/>
        <v>0.64497614369913014</v>
      </c>
      <c r="J18" s="14">
        <f t="shared" ca="1" si="31"/>
        <v>18</v>
      </c>
      <c r="K18" s="14">
        <f t="shared" ca="1" si="32"/>
        <v>0</v>
      </c>
      <c r="M18" s="103" t="s">
        <v>55</v>
      </c>
      <c r="O18"/>
      <c r="P18"/>
      <c r="Q18"/>
      <c r="R18"/>
      <c r="S18"/>
    </row>
    <row r="19" spans="1:19" ht="20.100000000000001" customHeight="1">
      <c r="A19" s="111" t="s">
        <v>67</v>
      </c>
      <c r="B19" s="112" t="s">
        <v>13</v>
      </c>
      <c r="C19" s="151" t="str">
        <f t="shared" si="0"/>
        <v>23年10月</v>
      </c>
      <c r="D19" s="113">
        <f t="shared" ca="1" si="25"/>
        <v>2461.94</v>
      </c>
      <c r="E19" s="113">
        <f t="shared" ca="1" si="26"/>
        <v>1657.6000000000001</v>
      </c>
      <c r="F19" s="113">
        <f t="shared" ca="1" si="27"/>
        <v>0</v>
      </c>
      <c r="G19" s="113">
        <f t="shared" ca="1" si="28"/>
        <v>0</v>
      </c>
      <c r="H19" s="113">
        <f t="shared" ca="1" si="29"/>
        <v>804.34</v>
      </c>
      <c r="I19" s="117">
        <f t="shared" ca="1" si="30"/>
        <v>0.48524372586872583</v>
      </c>
      <c r="J19" s="14">
        <f t="shared" ca="1" si="31"/>
        <v>37</v>
      </c>
      <c r="K19" s="14">
        <f t="shared" ca="1" si="32"/>
        <v>0</v>
      </c>
      <c r="L19" s="119" t="s">
        <v>4</v>
      </c>
      <c r="M19" s="103" t="s">
        <v>17</v>
      </c>
      <c r="N19" s="103" t="s">
        <v>18</v>
      </c>
      <c r="O19"/>
      <c r="P19"/>
      <c r="Q19"/>
      <c r="R19"/>
      <c r="S19"/>
    </row>
    <row r="20" spans="1:19" ht="20.100000000000001" customHeight="1">
      <c r="A20" s="111" t="s">
        <v>67</v>
      </c>
      <c r="B20" s="112" t="s">
        <v>14</v>
      </c>
      <c r="C20" s="164" t="str">
        <f t="shared" si="0"/>
        <v>23年11月</v>
      </c>
      <c r="D20" s="113">
        <f t="shared" ca="1" si="25"/>
        <v>3048.170000000001</v>
      </c>
      <c r="E20" s="113">
        <f t="shared" ca="1" si="26"/>
        <v>2020.6100000000006</v>
      </c>
      <c r="F20" s="113">
        <f t="shared" ca="1" si="27"/>
        <v>40</v>
      </c>
      <c r="G20" s="113">
        <f t="shared" ca="1" si="28"/>
        <v>14.8</v>
      </c>
      <c r="H20" s="113">
        <f t="shared" ca="1" si="29"/>
        <v>1002.3600000000004</v>
      </c>
      <c r="I20" s="117">
        <f t="shared" ca="1" si="30"/>
        <v>0.49606801906355014</v>
      </c>
      <c r="J20" s="14">
        <f t="shared" ca="1" si="31"/>
        <v>65</v>
      </c>
      <c r="K20" s="14">
        <f t="shared" ca="1" si="32"/>
        <v>0</v>
      </c>
      <c r="L20" s="103" t="s">
        <v>79</v>
      </c>
      <c r="M20" s="118">
        <v>3024.5900000000024</v>
      </c>
      <c r="N20" s="118">
        <v>360</v>
      </c>
      <c r="O20"/>
      <c r="P20"/>
      <c r="Q20"/>
      <c r="R20"/>
      <c r="S20"/>
    </row>
    <row r="21" spans="1:19" ht="20.100000000000001" customHeight="1">
      <c r="A21" s="111" t="s">
        <v>67</v>
      </c>
      <c r="B21" s="112" t="s">
        <v>15</v>
      </c>
      <c r="C21" s="164" t="str">
        <f t="shared" si="0"/>
        <v>23年12月</v>
      </c>
      <c r="D21" s="113">
        <f t="shared" ca="1" si="25"/>
        <v>7455.4200000000073</v>
      </c>
      <c r="E21" s="113">
        <f t="shared" ca="1" si="26"/>
        <v>5053.7000000000025</v>
      </c>
      <c r="F21" s="113">
        <f t="shared" ca="1" si="27"/>
        <v>179.73</v>
      </c>
      <c r="G21" s="113">
        <f t="shared" ca="1" si="28"/>
        <v>88.76</v>
      </c>
      <c r="H21" s="113">
        <f t="shared" ca="1" si="29"/>
        <v>2266.7499999999991</v>
      </c>
      <c r="I21" s="117">
        <f t="shared" ca="1" si="30"/>
        <v>0.44853275817717669</v>
      </c>
      <c r="J21" s="14">
        <f t="shared" ca="1" si="31"/>
        <v>133</v>
      </c>
      <c r="K21" s="14">
        <f t="shared" ca="1" si="32"/>
        <v>44</v>
      </c>
      <c r="L21" s="103" t="s">
        <v>81</v>
      </c>
      <c r="M21" s="118">
        <v>1306.8799999999997</v>
      </c>
      <c r="N21" s="118">
        <v>128</v>
      </c>
      <c r="O21"/>
      <c r="P21"/>
      <c r="Q21"/>
      <c r="R21"/>
      <c r="S21"/>
    </row>
    <row r="22" spans="1:19" ht="20.100000000000001" customHeight="1">
      <c r="A22" s="111" t="s">
        <v>68</v>
      </c>
      <c r="B22" s="112" t="s">
        <v>80</v>
      </c>
      <c r="C22" s="164" t="str">
        <f t="shared" si="0"/>
        <v>24年01月</v>
      </c>
      <c r="D22" s="113">
        <f t="shared" ref="D22:D31" ca="1" si="33">INDIRECT("'"&amp;C22&amp;"'!$B$3")</f>
        <v>16700.24999999996</v>
      </c>
      <c r="E22" s="113">
        <f t="shared" ref="E22:E31" ca="1" si="34">INDIRECT("'"&amp;C22&amp;"'!$B$4")</f>
        <v>13471.560000000005</v>
      </c>
      <c r="F22" s="113">
        <f t="shared" ref="F22:F31" ca="1" si="35">INDIRECT("'"&amp;C22&amp;"'!$B$5")</f>
        <v>191</v>
      </c>
      <c r="G22" s="113">
        <f t="shared" ref="G22:G31" ca="1" si="36">INDIRECT("'"&amp;C22&amp;"'!$B$6")</f>
        <v>134.39999999999998</v>
      </c>
      <c r="H22" s="113">
        <f t="shared" ref="H22:H31" ca="1" si="37">INDIRECT("'"&amp;C22&amp;"'!$D$2")</f>
        <v>3024.5900000000024</v>
      </c>
      <c r="I22" s="117">
        <f t="shared" ref="I22:I31" ca="1" si="38">INDIRECT("'"&amp;C22&amp;"'!$D$3")</f>
        <v>0.2245166855212018</v>
      </c>
      <c r="J22" s="14">
        <f t="shared" ref="J22:J31" ca="1" si="39">INDIRECT("'"&amp;C22&amp;"'!$D$5")</f>
        <v>360</v>
      </c>
      <c r="K22" s="113">
        <f t="shared" ref="K22:K31" ca="1" si="40">INDIRECT("'"&amp;C22&amp;"'!$D$4")</f>
        <v>147.5</v>
      </c>
      <c r="L22" s="103" t="s">
        <v>83</v>
      </c>
      <c r="M22" s="118">
        <v>4103.6400000000003</v>
      </c>
      <c r="N22" s="118">
        <v>283</v>
      </c>
      <c r="O22"/>
      <c r="P22"/>
      <c r="Q22"/>
      <c r="R22"/>
      <c r="S22"/>
    </row>
    <row r="23" spans="1:19" ht="20.100000000000001" customHeight="1">
      <c r="A23" s="111" t="s">
        <v>68</v>
      </c>
      <c r="B23" s="112" t="s">
        <v>82</v>
      </c>
      <c r="C23" s="164" t="str">
        <f t="shared" si="0"/>
        <v>24年02月</v>
      </c>
      <c r="D23" s="113">
        <f t="shared" ca="1" si="33"/>
        <v>4354.9300000000012</v>
      </c>
      <c r="E23" s="113">
        <f t="shared" ca="1" si="34"/>
        <v>3043.85</v>
      </c>
      <c r="F23" s="113">
        <f t="shared" ca="1" si="35"/>
        <v>0</v>
      </c>
      <c r="G23" s="113">
        <f t="shared" ca="1" si="36"/>
        <v>0</v>
      </c>
      <c r="H23" s="113">
        <f t="shared" ca="1" si="37"/>
        <v>1306.8799999999997</v>
      </c>
      <c r="I23" s="117">
        <f t="shared" ca="1" si="38"/>
        <v>0.42935098641523062</v>
      </c>
      <c r="J23" s="14">
        <f t="shared" ca="1" si="39"/>
        <v>128</v>
      </c>
      <c r="K23" s="113">
        <f t="shared" ca="1" si="40"/>
        <v>4.2</v>
      </c>
      <c r="L23" s="103" t="s">
        <v>85</v>
      </c>
      <c r="M23" s="118">
        <v>5087.9600000000091</v>
      </c>
      <c r="N23" s="118">
        <v>295</v>
      </c>
      <c r="O23"/>
      <c r="P23"/>
      <c r="Q23"/>
      <c r="R23"/>
      <c r="S23"/>
    </row>
    <row r="24" spans="1:19" ht="20.100000000000001" customHeight="1">
      <c r="A24" s="111" t="s">
        <v>68</v>
      </c>
      <c r="B24" s="112" t="s">
        <v>84</v>
      </c>
      <c r="C24" s="164" t="str">
        <f t="shared" si="0"/>
        <v>24年03月</v>
      </c>
      <c r="D24" s="113">
        <f t="shared" ca="1" si="33"/>
        <v>14130.469999999985</v>
      </c>
      <c r="E24" s="113">
        <f t="shared" ca="1" si="34"/>
        <v>9617.6000000000022</v>
      </c>
      <c r="F24" s="113">
        <f t="shared" ca="1" si="35"/>
        <v>743.01</v>
      </c>
      <c r="G24" s="113">
        <f t="shared" ca="1" si="36"/>
        <v>469.78</v>
      </c>
      <c r="H24" s="113">
        <f t="shared" ca="1" si="37"/>
        <v>4103.6400000000003</v>
      </c>
      <c r="I24" s="117">
        <f t="shared" ca="1" si="38"/>
        <v>0.42668025286973876</v>
      </c>
      <c r="J24" s="14">
        <f t="shared" ca="1" si="39"/>
        <v>283</v>
      </c>
      <c r="K24" s="113">
        <f t="shared" ca="1" si="40"/>
        <v>136</v>
      </c>
      <c r="L24" s="103" t="s">
        <v>69</v>
      </c>
      <c r="M24" s="118">
        <v>4356.0000000000027</v>
      </c>
      <c r="N24" s="118">
        <v>208</v>
      </c>
      <c r="O24"/>
      <c r="P24"/>
      <c r="Q24"/>
      <c r="R24"/>
      <c r="S24"/>
    </row>
    <row r="25" spans="1:19" ht="20.100000000000001" customHeight="1">
      <c r="A25" s="111" t="s">
        <v>68</v>
      </c>
      <c r="B25" s="112" t="s">
        <v>86</v>
      </c>
      <c r="C25" s="164" t="str">
        <f t="shared" si="0"/>
        <v>24年04月</v>
      </c>
      <c r="D25" s="113">
        <f t="shared" ca="1" si="33"/>
        <v>15135.589999999976</v>
      </c>
      <c r="E25" s="113">
        <f t="shared" ca="1" si="34"/>
        <v>9672.4999999999982</v>
      </c>
      <c r="F25" s="113">
        <f t="shared" ca="1" si="35"/>
        <v>229.83</v>
      </c>
      <c r="G25" s="113">
        <f t="shared" ca="1" si="36"/>
        <v>115.7</v>
      </c>
      <c r="H25" s="113">
        <f t="shared" ca="1" si="37"/>
        <v>5087.9600000000091</v>
      </c>
      <c r="I25" s="117">
        <f t="shared" ca="1" si="38"/>
        <v>0.526023261824762</v>
      </c>
      <c r="J25" s="14">
        <f t="shared" ca="1" si="39"/>
        <v>295</v>
      </c>
      <c r="K25" s="113">
        <f t="shared" ca="1" si="40"/>
        <v>261</v>
      </c>
      <c r="L25" s="103" t="s">
        <v>71</v>
      </c>
      <c r="M25" s="118">
        <v>3160.0800000000022</v>
      </c>
      <c r="N25" s="118">
        <v>167</v>
      </c>
      <c r="O25"/>
      <c r="P25"/>
      <c r="Q25"/>
      <c r="R25"/>
      <c r="S25"/>
    </row>
    <row r="26" spans="1:19" ht="20.100000000000001" customHeight="1">
      <c r="A26" s="111" t="s">
        <v>68</v>
      </c>
      <c r="B26" s="112" t="s">
        <v>70</v>
      </c>
      <c r="C26" s="164" t="str">
        <f t="shared" si="0"/>
        <v>24年05月</v>
      </c>
      <c r="D26" s="113">
        <f t="shared" ca="1" si="33"/>
        <v>12612.309999999998</v>
      </c>
      <c r="E26" s="113">
        <f t="shared" ca="1" si="34"/>
        <v>8045.4000000000005</v>
      </c>
      <c r="F26" s="113">
        <f t="shared" ca="1" si="35"/>
        <v>409.41</v>
      </c>
      <c r="G26" s="113">
        <f t="shared" ca="1" si="36"/>
        <v>299</v>
      </c>
      <c r="H26" s="113">
        <f t="shared" ca="1" si="37"/>
        <v>4356.0000000000027</v>
      </c>
      <c r="I26" s="117">
        <f t="shared" ca="1" si="38"/>
        <v>0.54142739950779362</v>
      </c>
      <c r="J26" s="14">
        <f t="shared" ca="1" si="39"/>
        <v>208</v>
      </c>
      <c r="K26" s="113">
        <f t="shared" ca="1" si="40"/>
        <v>100.5</v>
      </c>
      <c r="L26" s="103" t="s">
        <v>73</v>
      </c>
      <c r="M26" s="118">
        <v>2836.8000000000025</v>
      </c>
      <c r="N26" s="118">
        <v>154</v>
      </c>
      <c r="O26"/>
      <c r="P26"/>
      <c r="Q26"/>
      <c r="R26"/>
      <c r="S26"/>
    </row>
    <row r="27" spans="1:19" ht="20.100000000000001" customHeight="1">
      <c r="A27" s="111" t="s">
        <v>68</v>
      </c>
      <c r="B27" s="112" t="s">
        <v>72</v>
      </c>
      <c r="C27" s="164" t="str">
        <f t="shared" si="0"/>
        <v>24年06月</v>
      </c>
      <c r="D27" s="113">
        <f t="shared" ca="1" si="33"/>
        <v>9649.1900000000023</v>
      </c>
      <c r="E27" s="113">
        <f t="shared" ca="1" si="34"/>
        <v>6067.0300000000016</v>
      </c>
      <c r="F27" s="113">
        <f t="shared" ca="1" si="35"/>
        <v>276.08</v>
      </c>
      <c r="G27" s="113">
        <f t="shared" ca="1" si="36"/>
        <v>60</v>
      </c>
      <c r="H27" s="113">
        <f t="shared" ca="1" si="37"/>
        <v>3160.0800000000022</v>
      </c>
      <c r="I27" s="117">
        <f t="shared" ca="1" si="38"/>
        <v>0.52086111326299711</v>
      </c>
      <c r="J27" s="14">
        <f t="shared" ca="1" si="39"/>
        <v>167</v>
      </c>
      <c r="K27" s="113">
        <f t="shared" ca="1" si="40"/>
        <v>206</v>
      </c>
      <c r="L27" s="103" t="s">
        <v>75</v>
      </c>
      <c r="M27" s="118">
        <v>3904.2300000000023</v>
      </c>
      <c r="N27" s="118">
        <v>165</v>
      </c>
      <c r="O27"/>
      <c r="P27"/>
      <c r="Q27"/>
      <c r="R27"/>
      <c r="S27"/>
    </row>
    <row r="28" spans="1:19" ht="20.100000000000001" customHeight="1">
      <c r="A28" s="111" t="s">
        <v>68</v>
      </c>
      <c r="B28" s="112" t="s">
        <v>74</v>
      </c>
      <c r="C28" s="164" t="str">
        <f t="shared" si="0"/>
        <v>24年07月</v>
      </c>
      <c r="D28" s="113">
        <f t="shared" ca="1" si="33"/>
        <v>8643.9999999999964</v>
      </c>
      <c r="E28" s="113">
        <f t="shared" ca="1" si="34"/>
        <v>5480.6</v>
      </c>
      <c r="F28" s="113">
        <f t="shared" ca="1" si="35"/>
        <v>153.89999999999998</v>
      </c>
      <c r="G28" s="113">
        <f t="shared" ca="1" si="36"/>
        <v>59.3</v>
      </c>
      <c r="H28" s="113">
        <f t="shared" ca="1" si="37"/>
        <v>2836.8000000000025</v>
      </c>
      <c r="I28" s="117">
        <f t="shared" ca="1" si="38"/>
        <v>0.51760756121592566</v>
      </c>
      <c r="J28" s="14">
        <f t="shared" ca="1" si="39"/>
        <v>154</v>
      </c>
      <c r="K28" s="113">
        <f t="shared" ca="1" si="40"/>
        <v>232</v>
      </c>
      <c r="L28" s="103" t="s">
        <v>77</v>
      </c>
      <c r="M28" s="118">
        <v>4853.1800000000067</v>
      </c>
      <c r="N28" s="118">
        <v>221</v>
      </c>
      <c r="O28"/>
      <c r="P28"/>
      <c r="Q28"/>
      <c r="R28"/>
      <c r="S28"/>
    </row>
    <row r="29" spans="1:19" ht="20.100000000000001" customHeight="1">
      <c r="A29" s="111" t="s">
        <v>68</v>
      </c>
      <c r="B29" s="112" t="s">
        <v>76</v>
      </c>
      <c r="C29" s="164" t="str">
        <f t="shared" si="0"/>
        <v>24年08月</v>
      </c>
      <c r="D29" s="113">
        <f t="shared" ca="1" si="33"/>
        <v>11108.869999999995</v>
      </c>
      <c r="E29" s="113">
        <f t="shared" ca="1" si="34"/>
        <v>6907.7800000000007</v>
      </c>
      <c r="F29" s="113">
        <f t="shared" ca="1" si="35"/>
        <v>223.34</v>
      </c>
      <c r="G29" s="113">
        <f t="shared" ca="1" si="36"/>
        <v>142.47999999999999</v>
      </c>
      <c r="H29" s="113">
        <f t="shared" ca="1" si="37"/>
        <v>3904.2300000000023</v>
      </c>
      <c r="I29" s="117">
        <f t="shared" ca="1" si="38"/>
        <v>0.56519315901780343</v>
      </c>
      <c r="J29" s="14">
        <f t="shared" ca="1" si="39"/>
        <v>165</v>
      </c>
      <c r="K29" s="113">
        <f t="shared" ca="1" si="40"/>
        <v>216</v>
      </c>
      <c r="L29" s="119" t="s">
        <v>13</v>
      </c>
      <c r="M29" s="118">
        <v>3911.7200000000003</v>
      </c>
      <c r="N29" s="118">
        <v>212</v>
      </c>
      <c r="O29"/>
      <c r="P29"/>
      <c r="Q29"/>
      <c r="R29"/>
      <c r="S29"/>
    </row>
    <row r="30" spans="1:19" ht="20.100000000000001" customHeight="1">
      <c r="A30" s="111" t="s">
        <v>68</v>
      </c>
      <c r="B30" s="112" t="s">
        <v>78</v>
      </c>
      <c r="C30" s="164" t="str">
        <f t="shared" si="0"/>
        <v>24年09月</v>
      </c>
      <c r="D30" s="113">
        <f t="shared" ca="1" si="33"/>
        <v>15275.559999999972</v>
      </c>
      <c r="E30" s="113">
        <f t="shared" ca="1" si="34"/>
        <v>9782.0499999999993</v>
      </c>
      <c r="F30" s="113">
        <f t="shared" ca="1" si="35"/>
        <v>1196.1399999999996</v>
      </c>
      <c r="G30" s="113">
        <f t="shared" ca="1" si="36"/>
        <v>797.6099999999999</v>
      </c>
      <c r="H30" s="113">
        <f t="shared" ca="1" si="37"/>
        <v>4853.1800000000067</v>
      </c>
      <c r="I30" s="117">
        <f t="shared" ca="1" si="38"/>
        <v>0.49613117904733745</v>
      </c>
      <c r="J30" s="14">
        <f t="shared" ca="1" si="39"/>
        <v>221</v>
      </c>
      <c r="K30" s="113">
        <f t="shared" ca="1" si="40"/>
        <v>241.8</v>
      </c>
      <c r="L30" s="119" t="s">
        <v>14</v>
      </c>
      <c r="M30" s="118">
        <v>3784.4200000000014</v>
      </c>
      <c r="N30" s="118">
        <v>191</v>
      </c>
      <c r="P30"/>
      <c r="Q30"/>
      <c r="R30"/>
      <c r="S30"/>
    </row>
    <row r="31" spans="1:19" ht="20.100000000000001" customHeight="1">
      <c r="A31" s="111" t="s">
        <v>68</v>
      </c>
      <c r="B31" s="112" t="s">
        <v>13</v>
      </c>
      <c r="C31" s="164" t="str">
        <f t="shared" si="0"/>
        <v>24年10月</v>
      </c>
      <c r="D31" s="113">
        <f t="shared" ca="1" si="33"/>
        <v>12208.999999999982</v>
      </c>
      <c r="E31" s="113">
        <f t="shared" ca="1" si="34"/>
        <v>7895.6599999999935</v>
      </c>
      <c r="F31" s="113">
        <f t="shared" ca="1" si="35"/>
        <v>825.2</v>
      </c>
      <c r="G31" s="113">
        <f t="shared" ca="1" si="36"/>
        <v>517.57999999999993</v>
      </c>
      <c r="H31" s="113">
        <f t="shared" ca="1" si="37"/>
        <v>3911.7200000000003</v>
      </c>
      <c r="I31" s="117">
        <f t="shared" ca="1" si="38"/>
        <v>0.49542660144940431</v>
      </c>
      <c r="J31" s="14">
        <f t="shared" ca="1" si="39"/>
        <v>212</v>
      </c>
      <c r="K31" s="113">
        <f t="shared" ca="1" si="40"/>
        <v>94</v>
      </c>
      <c r="L31" s="119" t="s">
        <v>15</v>
      </c>
      <c r="M31" s="118">
        <v>6344.4600000000073</v>
      </c>
      <c r="N31" s="118">
        <v>222</v>
      </c>
      <c r="P31"/>
      <c r="Q31"/>
      <c r="R31"/>
      <c r="S31"/>
    </row>
    <row r="32" spans="1:19" ht="20.100000000000001" customHeight="1">
      <c r="A32" s="111" t="s">
        <v>68</v>
      </c>
      <c r="B32" s="112" t="s">
        <v>14</v>
      </c>
      <c r="C32" s="164" t="str">
        <f t="shared" si="0"/>
        <v>24年11月</v>
      </c>
      <c r="D32" s="113">
        <f t="shared" ref="D32:D33" ca="1" si="41">INDIRECT("'"&amp;C32&amp;"'!$B$3")</f>
        <v>12567.039999999988</v>
      </c>
      <c r="E32" s="113">
        <f t="shared" ref="E32:E33" ca="1" si="42">INDIRECT("'"&amp;C32&amp;"'!$B$4")</f>
        <v>8345.0399999999936</v>
      </c>
      <c r="F32" s="113">
        <f t="shared" ref="F32:F33" ca="1" si="43">INDIRECT("'"&amp;C32&amp;"'!$B$5")</f>
        <v>919.39999999999986</v>
      </c>
      <c r="G32" s="113">
        <f t="shared" ref="G32:G33" ca="1" si="44">INDIRECT("'"&amp;C32&amp;"'!$B$6")</f>
        <v>555.82000000000005</v>
      </c>
      <c r="H32" s="113">
        <f t="shared" ref="H32:H33" ca="1" si="45">INDIRECT("'"&amp;C32&amp;"'!$D$2")</f>
        <v>3784.4200000000014</v>
      </c>
      <c r="I32" s="117">
        <f t="shared" ref="I32:I33" ca="1" si="46">INDIRECT("'"&amp;C32&amp;"'!$D$3")</f>
        <v>0.45349333256641122</v>
      </c>
      <c r="J32" s="14">
        <f t="shared" ref="J32:J33" ca="1" si="47">INDIRECT("'"&amp;C32&amp;"'!$D$5")</f>
        <v>191</v>
      </c>
      <c r="K32" s="113">
        <f t="shared" ref="K32:K33" ca="1" si="48">INDIRECT("'"&amp;C32&amp;"'!$D$4")</f>
        <v>74</v>
      </c>
      <c r="L32" s="119" t="s">
        <v>19</v>
      </c>
      <c r="M32" s="118">
        <v>46673.960000000036</v>
      </c>
      <c r="N32" s="118">
        <v>2606</v>
      </c>
      <c r="P32"/>
      <c r="Q32"/>
      <c r="R32"/>
      <c r="S32"/>
    </row>
    <row r="33" spans="1:19" ht="20.100000000000001" customHeight="1">
      <c r="A33" s="111" t="s">
        <v>68</v>
      </c>
      <c r="B33" s="112" t="s">
        <v>15</v>
      </c>
      <c r="C33" s="164" t="str">
        <f t="shared" si="0"/>
        <v>24年12月</v>
      </c>
      <c r="D33" s="113">
        <f t="shared" ca="1" si="41"/>
        <v>24279.139999999945</v>
      </c>
      <c r="E33" s="113">
        <f t="shared" ca="1" si="42"/>
        <v>16889.810000000001</v>
      </c>
      <c r="F33" s="113">
        <f t="shared" ca="1" si="43"/>
        <v>1533.9</v>
      </c>
      <c r="G33" s="113">
        <f t="shared" ca="1" si="44"/>
        <v>550.03</v>
      </c>
      <c r="H33" s="113">
        <f t="shared" ca="1" si="45"/>
        <v>6344.4600000000073</v>
      </c>
      <c r="I33" s="117">
        <f t="shared" ca="1" si="46"/>
        <v>0.37563832867273267</v>
      </c>
      <c r="J33" s="14">
        <f t="shared" ca="1" si="47"/>
        <v>222</v>
      </c>
      <c r="K33" s="113">
        <f t="shared" ca="1" si="48"/>
        <v>61</v>
      </c>
      <c r="P33"/>
      <c r="Q33"/>
      <c r="R33"/>
      <c r="S33"/>
    </row>
    <row r="34" spans="1:19" ht="20.100000000000001" customHeight="1">
      <c r="P34"/>
      <c r="Q34"/>
      <c r="R34"/>
      <c r="S34"/>
    </row>
    <row r="35" spans="1:19" ht="20.100000000000001" customHeight="1">
      <c r="P35"/>
      <c r="Q35"/>
      <c r="R35"/>
      <c r="S35"/>
    </row>
    <row r="36" spans="1:19" ht="20.100000000000001" customHeight="1">
      <c r="P36"/>
      <c r="Q36"/>
      <c r="R36"/>
      <c r="S36"/>
    </row>
    <row r="37" spans="1:19" ht="20.100000000000001" customHeight="1">
      <c r="P37"/>
      <c r="Q37"/>
      <c r="R37"/>
      <c r="S37"/>
    </row>
  </sheetData>
  <phoneticPr fontId="14" type="noConversion"/>
  <pageMargins left="0.75" right="0.75" top="1" bottom="1" header="0.5" footer="0.5"/>
  <pageSetup paperSize="0" orientation="portrait" horizontalDpi="203" verticalDpi="20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206" activePane="bottomRight" state="frozen"/>
      <selection pane="topRight" activeCell="E1" sqref="E1"/>
      <selection pane="bottomLeft" activeCell="A7" sqref="A7"/>
      <selection pane="bottomRight" activeCell="B6" sqref="B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107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4853.1800000000067</v>
      </c>
      <c r="E2" s="10">
        <v>45536</v>
      </c>
      <c r="F2" s="58">
        <v>65.8</v>
      </c>
      <c r="G2" s="139">
        <v>45</v>
      </c>
      <c r="H2" s="122"/>
      <c r="I2" s="122"/>
      <c r="J2" s="26"/>
      <c r="K2" s="127">
        <f>F2-G2-H2+I2-J2</f>
        <v>20.799999999999997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15275.559999999972</v>
      </c>
      <c r="C3" s="157" t="s">
        <v>57</v>
      </c>
      <c r="D3" s="159">
        <f>D2/B4</f>
        <v>0.49613117904733745</v>
      </c>
      <c r="E3" s="10">
        <v>45536</v>
      </c>
      <c r="F3" s="58">
        <v>40.799999999999997</v>
      </c>
      <c r="G3" s="139">
        <v>47.38</v>
      </c>
      <c r="H3" s="122"/>
      <c r="I3" s="122"/>
      <c r="J3" s="26"/>
      <c r="K3" s="127">
        <f t="shared" ref="K3:K66" si="0">F3-G3-H3+I3-J3</f>
        <v>-6.5800000000000054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9782.0499999999993</v>
      </c>
      <c r="C4" s="4" t="s">
        <v>11</v>
      </c>
      <c r="D4" s="156">
        <f>SUM(J:J)</f>
        <v>241.8</v>
      </c>
      <c r="E4" s="10">
        <v>45536</v>
      </c>
      <c r="F4" s="58">
        <v>34.799999999999997</v>
      </c>
      <c r="G4" s="139">
        <v>0</v>
      </c>
      <c r="H4" s="122"/>
      <c r="I4" s="122"/>
      <c r="J4" s="26"/>
      <c r="K4" s="127">
        <f t="shared" si="0"/>
        <v>34.799999999999997</v>
      </c>
      <c r="L4" s="152"/>
      <c r="Q4" s="1"/>
      <c r="R4" s="1"/>
    </row>
    <row r="5" spans="1:18" ht="20.25" customHeight="1">
      <c r="A5" s="52" t="s">
        <v>91</v>
      </c>
      <c r="B5" s="156">
        <f>SUM(H:H)</f>
        <v>1196.1399999999996</v>
      </c>
      <c r="C5" s="157" t="s">
        <v>98</v>
      </c>
      <c r="D5" s="158">
        <f>COUNT(G:G)</f>
        <v>221</v>
      </c>
      <c r="E5" s="10">
        <v>45536</v>
      </c>
      <c r="F5" s="58">
        <v>29.6</v>
      </c>
      <c r="G5" s="139">
        <v>10</v>
      </c>
      <c r="H5" s="123"/>
      <c r="I5" s="123"/>
      <c r="J5" s="26">
        <v>4</v>
      </c>
      <c r="K5" s="127">
        <f t="shared" si="0"/>
        <v>15.600000000000001</v>
      </c>
      <c r="L5" s="152"/>
    </row>
    <row r="6" spans="1:18" ht="20.25" customHeight="1">
      <c r="A6" s="52" t="s">
        <v>92</v>
      </c>
      <c r="B6" s="156">
        <f>SUM(I:I)</f>
        <v>797.6099999999999</v>
      </c>
      <c r="C6" s="165" t="s">
        <v>108</v>
      </c>
      <c r="D6" s="158">
        <f>COUNT(I:I)</f>
        <v>12</v>
      </c>
      <c r="E6" s="10">
        <v>45536</v>
      </c>
      <c r="F6" s="58">
        <v>14.8</v>
      </c>
      <c r="G6" s="140">
        <v>5</v>
      </c>
      <c r="H6" s="123"/>
      <c r="I6" s="123"/>
      <c r="J6" s="26">
        <v>4</v>
      </c>
      <c r="K6" s="127">
        <f t="shared" si="0"/>
        <v>5.8000000000000007</v>
      </c>
      <c r="L6" s="152"/>
    </row>
    <row r="7" spans="1:18" ht="20.25" customHeight="1">
      <c r="C7" s="1"/>
      <c r="D7" s="1"/>
      <c r="E7" s="10">
        <v>45536</v>
      </c>
      <c r="F7" s="138">
        <v>11.8</v>
      </c>
      <c r="G7" s="139">
        <v>10.65</v>
      </c>
      <c r="H7" s="123"/>
      <c r="I7" s="123"/>
      <c r="J7" s="26"/>
      <c r="K7" s="127">
        <f t="shared" si="0"/>
        <v>1.1500000000000004</v>
      </c>
      <c r="L7" s="152"/>
    </row>
    <row r="8" spans="1:18" ht="20.25" customHeight="1">
      <c r="A8" s="1"/>
      <c r="B8" s="1"/>
      <c r="C8" s="1"/>
      <c r="D8" s="1"/>
      <c r="E8" s="10">
        <v>45536</v>
      </c>
      <c r="F8" s="58">
        <v>239.8</v>
      </c>
      <c r="G8" s="139">
        <v>135.69</v>
      </c>
      <c r="H8" s="123"/>
      <c r="I8" s="123"/>
      <c r="J8" s="26"/>
      <c r="K8" s="127">
        <f t="shared" si="0"/>
        <v>104.11000000000001</v>
      </c>
      <c r="L8" s="152"/>
    </row>
    <row r="9" spans="1:18" ht="20.25" customHeight="1">
      <c r="A9" s="1"/>
      <c r="B9" s="1"/>
      <c r="E9" s="10">
        <v>45536</v>
      </c>
      <c r="F9" s="58">
        <v>25.8</v>
      </c>
      <c r="G9" s="140">
        <v>19.2</v>
      </c>
      <c r="H9" s="123"/>
      <c r="I9" s="123"/>
      <c r="J9" s="26"/>
      <c r="K9" s="127">
        <f t="shared" si="0"/>
        <v>6.6000000000000014</v>
      </c>
      <c r="L9" s="152"/>
    </row>
    <row r="10" spans="1:18" ht="20.25" customHeight="1">
      <c r="A10" s="1"/>
      <c r="B10" s="162"/>
      <c r="E10" s="10">
        <v>45536</v>
      </c>
      <c r="F10" s="138">
        <v>64.8</v>
      </c>
      <c r="G10" s="139">
        <v>45</v>
      </c>
      <c r="H10" s="123"/>
      <c r="I10" s="123"/>
      <c r="J10" s="26"/>
      <c r="K10" s="127">
        <f t="shared" si="0"/>
        <v>19.799999999999997</v>
      </c>
      <c r="L10" s="14"/>
    </row>
    <row r="11" spans="1:18" ht="22.35" customHeight="1">
      <c r="A11" s="1"/>
      <c r="B11" s="1"/>
      <c r="E11" s="10">
        <v>45536</v>
      </c>
      <c r="F11" s="58">
        <v>119.4</v>
      </c>
      <c r="G11" s="139">
        <v>72.89</v>
      </c>
      <c r="H11" s="123"/>
      <c r="I11" s="123"/>
      <c r="J11" s="26"/>
      <c r="K11" s="127">
        <f t="shared" si="0"/>
        <v>46.510000000000005</v>
      </c>
      <c r="L11" s="14"/>
    </row>
    <row r="12" spans="1:18">
      <c r="A12" s="1"/>
      <c r="B12" s="1"/>
      <c r="E12" s="10">
        <v>45536</v>
      </c>
      <c r="F12" s="58">
        <v>127.8</v>
      </c>
      <c r="G12" s="140">
        <v>88</v>
      </c>
      <c r="H12" s="123">
        <v>127.8</v>
      </c>
      <c r="I12" s="123">
        <v>88</v>
      </c>
      <c r="J12" s="26"/>
      <c r="K12" s="127">
        <f t="shared" si="0"/>
        <v>0</v>
      </c>
      <c r="L12" s="14"/>
    </row>
    <row r="13" spans="1:18">
      <c r="A13" s="1"/>
      <c r="B13" s="1"/>
      <c r="E13" s="10">
        <v>45536</v>
      </c>
      <c r="F13" s="58">
        <v>34.799999999999997</v>
      </c>
      <c r="G13" s="140">
        <v>25</v>
      </c>
      <c r="H13" s="123"/>
      <c r="I13" s="123"/>
      <c r="J13" s="26"/>
      <c r="K13" s="127">
        <f t="shared" si="0"/>
        <v>9.7999999999999972</v>
      </c>
      <c r="L13" s="14"/>
    </row>
    <row r="14" spans="1:18">
      <c r="B14" s="154"/>
      <c r="E14" s="10">
        <v>45537</v>
      </c>
      <c r="F14" s="58">
        <v>18.8</v>
      </c>
      <c r="G14" s="140">
        <v>14.2</v>
      </c>
      <c r="H14" s="123"/>
      <c r="I14" s="123"/>
      <c r="J14" s="26"/>
      <c r="K14" s="127">
        <f t="shared" si="0"/>
        <v>4.6000000000000014</v>
      </c>
      <c r="L14" s="14"/>
      <c r="M14" t="s">
        <v>65</v>
      </c>
    </row>
    <row r="15" spans="1:18">
      <c r="E15" s="10">
        <v>45537</v>
      </c>
      <c r="F15" s="58">
        <v>97.8</v>
      </c>
      <c r="G15" s="139">
        <v>66</v>
      </c>
      <c r="H15" s="123"/>
      <c r="I15" s="123"/>
      <c r="J15" s="26"/>
      <c r="K15" s="127">
        <f t="shared" si="0"/>
        <v>31.799999999999997</v>
      </c>
      <c r="L15" s="14"/>
    </row>
    <row r="16" spans="1:18">
      <c r="E16" s="10">
        <v>45537</v>
      </c>
      <c r="F16" s="58">
        <v>72.2</v>
      </c>
      <c r="G16" s="140">
        <v>50.47</v>
      </c>
      <c r="H16" s="123"/>
      <c r="I16" s="123"/>
      <c r="J16" s="26"/>
      <c r="K16" s="127">
        <f t="shared" si="0"/>
        <v>21.730000000000004</v>
      </c>
      <c r="L16" s="14"/>
    </row>
    <row r="17" spans="5:12">
      <c r="E17" s="10">
        <v>45537</v>
      </c>
      <c r="F17" s="58">
        <v>29.6</v>
      </c>
      <c r="G17" s="139">
        <v>10</v>
      </c>
      <c r="H17" s="122"/>
      <c r="I17" s="122"/>
      <c r="J17" s="26">
        <v>4</v>
      </c>
      <c r="K17" s="127">
        <f t="shared" si="0"/>
        <v>15.600000000000001</v>
      </c>
      <c r="L17" s="14"/>
    </row>
    <row r="18" spans="5:12">
      <c r="E18" s="10">
        <v>45537</v>
      </c>
      <c r="F18" s="60">
        <v>70</v>
      </c>
      <c r="G18" s="139">
        <v>44.38</v>
      </c>
      <c r="H18" s="122"/>
      <c r="I18" s="122"/>
      <c r="J18" s="26"/>
      <c r="K18" s="127">
        <f t="shared" si="0"/>
        <v>25.619999999999997</v>
      </c>
      <c r="L18" s="14"/>
    </row>
    <row r="19" spans="5:12">
      <c r="E19" s="10">
        <v>45537</v>
      </c>
      <c r="F19" s="58">
        <v>32.799999999999997</v>
      </c>
      <c r="G19" s="139">
        <v>26.8</v>
      </c>
      <c r="H19" s="122"/>
      <c r="I19" s="122"/>
      <c r="J19" s="26"/>
      <c r="K19" s="127">
        <f t="shared" si="0"/>
        <v>5.9999999999999964</v>
      </c>
      <c r="L19" s="14"/>
    </row>
    <row r="20" spans="5:12">
      <c r="E20" s="10">
        <v>45537</v>
      </c>
      <c r="F20" s="138">
        <v>23.5</v>
      </c>
      <c r="G20" s="139">
        <v>15</v>
      </c>
      <c r="H20" s="123">
        <v>19.5</v>
      </c>
      <c r="I20" s="123">
        <v>11</v>
      </c>
      <c r="J20" s="26"/>
      <c r="K20" s="127">
        <f t="shared" si="0"/>
        <v>0</v>
      </c>
      <c r="L20" s="14"/>
    </row>
    <row r="21" spans="5:12">
      <c r="E21" s="10">
        <v>45537</v>
      </c>
      <c r="F21" s="138">
        <v>97.8</v>
      </c>
      <c r="G21" s="139">
        <v>66</v>
      </c>
      <c r="H21" s="123"/>
      <c r="I21" s="123"/>
      <c r="J21" s="26"/>
      <c r="K21" s="127">
        <f t="shared" si="0"/>
        <v>31.799999999999997</v>
      </c>
      <c r="L21" s="14"/>
    </row>
    <row r="22" spans="5:12">
      <c r="E22" s="10">
        <v>45537</v>
      </c>
      <c r="F22" s="135">
        <v>62</v>
      </c>
      <c r="G22" s="139">
        <v>45</v>
      </c>
      <c r="H22" s="122"/>
      <c r="I22" s="122"/>
      <c r="J22" s="26"/>
      <c r="K22" s="127">
        <f t="shared" si="0"/>
        <v>17</v>
      </c>
      <c r="L22" s="14"/>
    </row>
    <row r="23" spans="5:12">
      <c r="E23" s="10">
        <v>45538</v>
      </c>
      <c r="F23" s="135">
        <v>56.4</v>
      </c>
      <c r="G23" s="139">
        <v>40</v>
      </c>
      <c r="H23" s="123"/>
      <c r="I23" s="123"/>
      <c r="J23" s="26"/>
      <c r="K23" s="127">
        <f t="shared" si="0"/>
        <v>16.399999999999999</v>
      </c>
      <c r="L23" s="14"/>
    </row>
    <row r="24" spans="5:12">
      <c r="E24" s="10">
        <v>45538</v>
      </c>
      <c r="F24" s="60">
        <v>573.20000000000005</v>
      </c>
      <c r="G24" s="139">
        <v>372.81</v>
      </c>
      <c r="H24" s="123"/>
      <c r="I24" s="123"/>
      <c r="J24" s="26"/>
      <c r="K24" s="127">
        <f t="shared" si="0"/>
        <v>200.39000000000004</v>
      </c>
      <c r="L24" s="14"/>
    </row>
    <row r="25" spans="5:12">
      <c r="E25" s="10">
        <v>45538</v>
      </c>
      <c r="F25" s="60">
        <v>66.599999999999994</v>
      </c>
      <c r="G25" s="139">
        <v>0</v>
      </c>
      <c r="H25" s="123"/>
      <c r="I25" s="123"/>
      <c r="J25" s="141"/>
      <c r="K25" s="127">
        <f t="shared" si="0"/>
        <v>66.599999999999994</v>
      </c>
      <c r="L25" s="14"/>
    </row>
    <row r="26" spans="5:12">
      <c r="E26" s="10">
        <v>45538</v>
      </c>
      <c r="F26" s="94">
        <v>11.8</v>
      </c>
      <c r="G26" s="139">
        <v>10.65</v>
      </c>
      <c r="H26" s="123"/>
      <c r="I26" s="123"/>
      <c r="J26" s="141"/>
      <c r="K26" s="127">
        <f t="shared" si="0"/>
        <v>1.1500000000000004</v>
      </c>
      <c r="L26" s="14"/>
    </row>
    <row r="27" spans="5:12">
      <c r="E27" s="10">
        <v>45538</v>
      </c>
      <c r="F27" s="94">
        <v>630</v>
      </c>
      <c r="G27" s="139">
        <v>386.56</v>
      </c>
      <c r="H27" s="123"/>
      <c r="I27" s="123"/>
      <c r="J27" s="130"/>
      <c r="K27" s="127">
        <f t="shared" si="0"/>
        <v>243.44</v>
      </c>
      <c r="L27" s="14"/>
    </row>
    <row r="28" spans="5:12">
      <c r="E28" s="10">
        <v>45538</v>
      </c>
      <c r="F28" s="94">
        <v>19.8</v>
      </c>
      <c r="G28" s="139">
        <v>10</v>
      </c>
      <c r="H28" s="123"/>
      <c r="I28" s="123"/>
      <c r="J28" s="77">
        <v>4</v>
      </c>
      <c r="K28" s="127">
        <f t="shared" si="0"/>
        <v>5.8000000000000007</v>
      </c>
      <c r="L28" s="14"/>
    </row>
    <row r="29" spans="5:12">
      <c r="E29" s="10">
        <v>45539</v>
      </c>
      <c r="F29" s="94">
        <v>26.1</v>
      </c>
      <c r="G29" s="139">
        <v>17</v>
      </c>
      <c r="H29" s="123"/>
      <c r="I29" s="123"/>
      <c r="J29" s="77"/>
      <c r="K29" s="127">
        <f t="shared" si="0"/>
        <v>9.1000000000000014</v>
      </c>
      <c r="L29" s="14"/>
    </row>
    <row r="30" spans="5:12">
      <c r="E30" s="10">
        <v>45539</v>
      </c>
      <c r="F30" s="94">
        <v>64.8</v>
      </c>
      <c r="G30" s="139">
        <v>45</v>
      </c>
      <c r="H30" s="123"/>
      <c r="I30" s="123"/>
      <c r="J30" s="77"/>
      <c r="K30" s="127">
        <f t="shared" si="0"/>
        <v>19.799999999999997</v>
      </c>
      <c r="L30" s="14"/>
    </row>
    <row r="31" spans="5:12">
      <c r="E31" s="10">
        <v>45539</v>
      </c>
      <c r="F31" s="153">
        <v>29.6</v>
      </c>
      <c r="G31" s="139">
        <v>10</v>
      </c>
      <c r="H31" s="123"/>
      <c r="I31" s="123"/>
      <c r="J31" s="77">
        <v>4</v>
      </c>
      <c r="K31" s="127">
        <f t="shared" si="0"/>
        <v>15.600000000000001</v>
      </c>
      <c r="L31" s="14"/>
    </row>
    <row r="32" spans="5:12">
      <c r="E32" s="10">
        <v>45539</v>
      </c>
      <c r="F32" s="94">
        <v>38.799999999999997</v>
      </c>
      <c r="G32" s="139">
        <v>27.85</v>
      </c>
      <c r="H32" s="160"/>
      <c r="I32" s="160"/>
      <c r="J32" s="77"/>
      <c r="K32" s="127">
        <f t="shared" si="0"/>
        <v>10.949999999999996</v>
      </c>
    </row>
    <row r="33" spans="3:11">
      <c r="E33" s="10">
        <v>45539</v>
      </c>
      <c r="F33" s="94">
        <v>22.1</v>
      </c>
      <c r="G33" s="139">
        <v>17</v>
      </c>
      <c r="H33" s="160"/>
      <c r="I33" s="160"/>
      <c r="J33" s="77"/>
      <c r="K33" s="127">
        <f t="shared" si="0"/>
        <v>5.1000000000000014</v>
      </c>
    </row>
    <row r="34" spans="3:11">
      <c r="E34" s="10">
        <v>45539</v>
      </c>
      <c r="F34" s="94">
        <v>25.8</v>
      </c>
      <c r="G34" s="139">
        <v>19.2</v>
      </c>
      <c r="H34" s="160"/>
      <c r="I34" s="160"/>
      <c r="J34" s="77"/>
      <c r="K34" s="127">
        <f t="shared" si="0"/>
        <v>6.6000000000000014</v>
      </c>
    </row>
    <row r="35" spans="3:11">
      <c r="E35" s="10">
        <v>45540</v>
      </c>
      <c r="F35" s="94">
        <v>34.799999999999997</v>
      </c>
      <c r="G35" s="139">
        <v>25</v>
      </c>
      <c r="H35" s="160"/>
      <c r="I35" s="160"/>
      <c r="J35" s="77">
        <v>3</v>
      </c>
      <c r="K35" s="127">
        <f t="shared" si="0"/>
        <v>6.7999999999999972</v>
      </c>
    </row>
    <row r="36" spans="3:11">
      <c r="E36" s="10">
        <v>45540</v>
      </c>
      <c r="F36" s="94">
        <v>64.8</v>
      </c>
      <c r="G36" s="139">
        <v>45</v>
      </c>
      <c r="H36" s="160"/>
      <c r="I36" s="160"/>
      <c r="J36" s="77"/>
      <c r="K36" s="127">
        <f t="shared" si="0"/>
        <v>19.799999999999997</v>
      </c>
    </row>
    <row r="37" spans="3:11">
      <c r="E37" s="10">
        <v>45540</v>
      </c>
      <c r="F37" s="94">
        <v>103.2</v>
      </c>
      <c r="G37" s="139">
        <v>67.8</v>
      </c>
      <c r="H37" s="160"/>
      <c r="I37" s="160"/>
      <c r="J37" s="77"/>
      <c r="K37" s="127">
        <f t="shared" si="0"/>
        <v>35.400000000000006</v>
      </c>
    </row>
    <row r="38" spans="3:11">
      <c r="E38" s="10">
        <v>45540</v>
      </c>
      <c r="F38" s="94">
        <v>20.8</v>
      </c>
      <c r="G38" s="139">
        <v>13</v>
      </c>
      <c r="H38" s="160"/>
      <c r="I38" s="160"/>
      <c r="J38" s="77"/>
      <c r="K38" s="127">
        <f t="shared" si="0"/>
        <v>7.8000000000000007</v>
      </c>
    </row>
    <row r="39" spans="3:11">
      <c r="E39" s="10">
        <v>45540</v>
      </c>
      <c r="F39" s="94">
        <v>35.4</v>
      </c>
      <c r="G39" s="139">
        <v>23.95</v>
      </c>
      <c r="H39" s="160"/>
      <c r="I39" s="160"/>
      <c r="J39" s="77"/>
      <c r="K39" s="127">
        <f t="shared" si="0"/>
        <v>11.45</v>
      </c>
    </row>
    <row r="40" spans="3:11">
      <c r="E40" s="10">
        <v>45541</v>
      </c>
      <c r="F40" s="94">
        <v>61.19</v>
      </c>
      <c r="G40" s="139">
        <v>45</v>
      </c>
      <c r="H40" s="160"/>
      <c r="I40" s="160"/>
      <c r="J40" s="77"/>
      <c r="K40" s="127">
        <f t="shared" si="0"/>
        <v>16.189999999999998</v>
      </c>
    </row>
    <row r="41" spans="3:11">
      <c r="E41" s="10">
        <v>45541</v>
      </c>
      <c r="F41" s="94">
        <v>14.8</v>
      </c>
      <c r="G41" s="139">
        <v>5</v>
      </c>
      <c r="H41" s="160"/>
      <c r="I41" s="160"/>
      <c r="J41" s="77">
        <v>4</v>
      </c>
      <c r="K41" s="127">
        <f t="shared" si="0"/>
        <v>5.8000000000000007</v>
      </c>
    </row>
    <row r="42" spans="3:11">
      <c r="E42" s="10">
        <v>45541</v>
      </c>
      <c r="F42" s="94">
        <v>125.8</v>
      </c>
      <c r="G42" s="139">
        <v>88</v>
      </c>
      <c r="H42" s="160"/>
      <c r="I42" s="160"/>
      <c r="J42" s="77"/>
      <c r="K42" s="127">
        <f t="shared" si="0"/>
        <v>37.799999999999997</v>
      </c>
    </row>
    <row r="43" spans="3:11">
      <c r="E43" s="10">
        <v>45541</v>
      </c>
      <c r="F43" s="94">
        <v>61.83</v>
      </c>
      <c r="G43" s="139">
        <v>45</v>
      </c>
      <c r="H43" s="160"/>
      <c r="I43" s="160"/>
      <c r="J43" s="77"/>
      <c r="K43" s="127">
        <f t="shared" si="0"/>
        <v>16.829999999999998</v>
      </c>
    </row>
    <row r="44" spans="3:11">
      <c r="E44" s="10">
        <v>45541</v>
      </c>
      <c r="F44" s="94">
        <v>32.29</v>
      </c>
      <c r="G44" s="139">
        <v>25</v>
      </c>
      <c r="H44" s="160">
        <v>28.29</v>
      </c>
      <c r="I44" s="160">
        <v>21</v>
      </c>
      <c r="J44" s="77"/>
      <c r="K44" s="127">
        <f t="shared" si="0"/>
        <v>0</v>
      </c>
    </row>
    <row r="45" spans="3:11">
      <c r="E45" s="10">
        <v>45541</v>
      </c>
      <c r="F45" s="94">
        <v>41</v>
      </c>
      <c r="G45" s="139">
        <v>29.53</v>
      </c>
      <c r="H45" s="160"/>
      <c r="I45" s="160"/>
      <c r="J45" s="77">
        <v>4</v>
      </c>
      <c r="K45" s="127">
        <f t="shared" si="0"/>
        <v>7.4699999999999989</v>
      </c>
    </row>
    <row r="46" spans="3:11">
      <c r="C46" s="79"/>
      <c r="D46" s="79"/>
      <c r="E46" s="10">
        <v>45541</v>
      </c>
      <c r="F46" s="94">
        <v>64.8</v>
      </c>
      <c r="G46" s="139">
        <v>45</v>
      </c>
      <c r="H46" s="160"/>
      <c r="I46" s="160"/>
      <c r="J46" s="77"/>
      <c r="K46" s="127">
        <f t="shared" si="0"/>
        <v>19.799999999999997</v>
      </c>
    </row>
    <row r="47" spans="3:11">
      <c r="E47" s="10">
        <v>45541</v>
      </c>
      <c r="F47" s="94">
        <v>44.77</v>
      </c>
      <c r="G47" s="139">
        <v>34.4</v>
      </c>
      <c r="H47" s="160"/>
      <c r="I47" s="160"/>
      <c r="J47" s="77"/>
      <c r="K47" s="127">
        <f t="shared" si="0"/>
        <v>10.370000000000005</v>
      </c>
    </row>
    <row r="48" spans="3:11">
      <c r="E48" s="10">
        <v>45541</v>
      </c>
      <c r="F48" s="94">
        <v>41.03</v>
      </c>
      <c r="G48" s="139">
        <v>32.6</v>
      </c>
      <c r="H48" s="160"/>
      <c r="I48" s="160"/>
      <c r="J48" s="77"/>
      <c r="K48" s="127">
        <f t="shared" si="0"/>
        <v>8.43</v>
      </c>
    </row>
    <row r="49" spans="1:13">
      <c r="C49" s="79"/>
      <c r="D49" s="79"/>
      <c r="E49" s="10">
        <v>45541</v>
      </c>
      <c r="F49" s="94">
        <v>30.19</v>
      </c>
      <c r="G49" s="139">
        <v>25</v>
      </c>
      <c r="H49" s="160"/>
      <c r="I49" s="160"/>
      <c r="J49" s="77"/>
      <c r="K49" s="127">
        <f t="shared" si="0"/>
        <v>5.1900000000000013</v>
      </c>
    </row>
    <row r="50" spans="1:13">
      <c r="A50" s="79"/>
      <c r="B50" s="79"/>
      <c r="E50" s="10">
        <v>45542</v>
      </c>
      <c r="F50" s="94">
        <v>69.430000000000007</v>
      </c>
      <c r="G50" s="139">
        <v>49.7</v>
      </c>
      <c r="H50" s="160"/>
      <c r="I50" s="160"/>
      <c r="J50" s="77"/>
      <c r="K50" s="127">
        <f t="shared" si="0"/>
        <v>19.730000000000004</v>
      </c>
      <c r="M50" t="s">
        <v>65</v>
      </c>
    </row>
    <row r="51" spans="1:13">
      <c r="E51" s="10">
        <v>45542</v>
      </c>
      <c r="F51" s="94">
        <v>64.8</v>
      </c>
      <c r="G51" s="139">
        <v>47</v>
      </c>
      <c r="H51" s="160"/>
      <c r="I51" s="160"/>
      <c r="J51" s="77"/>
      <c r="K51" s="127">
        <f t="shared" si="0"/>
        <v>17.799999999999997</v>
      </c>
    </row>
    <row r="52" spans="1:13">
      <c r="E52" s="10">
        <v>45542</v>
      </c>
      <c r="F52" s="94">
        <v>73</v>
      </c>
      <c r="G52" s="139">
        <v>50</v>
      </c>
      <c r="H52" s="160"/>
      <c r="I52" s="160"/>
      <c r="J52" s="77"/>
      <c r="K52" s="127">
        <f t="shared" si="0"/>
        <v>23</v>
      </c>
    </row>
    <row r="53" spans="1:13">
      <c r="A53" s="79"/>
      <c r="B53" s="79"/>
      <c r="E53" s="10">
        <v>45542</v>
      </c>
      <c r="F53" s="94">
        <v>54.94</v>
      </c>
      <c r="G53" s="139">
        <v>45</v>
      </c>
      <c r="H53" s="160"/>
      <c r="I53" s="160"/>
      <c r="J53" s="77"/>
      <c r="K53" s="127">
        <f t="shared" si="0"/>
        <v>9.9399999999999977</v>
      </c>
    </row>
    <row r="54" spans="1:13" s="79" customFormat="1">
      <c r="A54"/>
      <c r="B54"/>
      <c r="C54"/>
      <c r="D54"/>
      <c r="E54" s="10">
        <v>45542</v>
      </c>
      <c r="F54" s="94">
        <v>88.8</v>
      </c>
      <c r="G54" s="139">
        <v>30</v>
      </c>
      <c r="H54" s="160"/>
      <c r="I54" s="160"/>
      <c r="J54" s="77">
        <v>4</v>
      </c>
      <c r="K54" s="127">
        <f t="shared" si="0"/>
        <v>54.8</v>
      </c>
    </row>
    <row r="55" spans="1:13">
      <c r="E55" s="10">
        <v>45542</v>
      </c>
      <c r="F55" s="94">
        <v>11.8</v>
      </c>
      <c r="G55" s="139">
        <v>10.65</v>
      </c>
      <c r="H55" s="160"/>
      <c r="I55" s="160"/>
      <c r="J55" s="77"/>
      <c r="K55" s="127">
        <f t="shared" si="0"/>
        <v>1.1500000000000004</v>
      </c>
      <c r="M55" t="s">
        <v>65</v>
      </c>
    </row>
    <row r="56" spans="1:13">
      <c r="E56" s="10">
        <v>45542</v>
      </c>
      <c r="F56" s="94">
        <v>64.8</v>
      </c>
      <c r="G56" s="139">
        <v>45</v>
      </c>
      <c r="H56" s="160"/>
      <c r="I56" s="160"/>
      <c r="J56" s="77">
        <v>7.8</v>
      </c>
      <c r="K56" s="127">
        <f t="shared" si="0"/>
        <v>11.999999999999996</v>
      </c>
    </row>
    <row r="57" spans="1:13" s="79" customFormat="1">
      <c r="A57"/>
      <c r="B57"/>
      <c r="C57"/>
      <c r="D57"/>
      <c r="E57" s="10">
        <v>45542</v>
      </c>
      <c r="F57" s="94">
        <v>99.8</v>
      </c>
      <c r="G57" s="139">
        <v>66</v>
      </c>
      <c r="H57" s="160"/>
      <c r="I57" s="160"/>
      <c r="J57" s="77"/>
      <c r="K57" s="127">
        <f t="shared" si="0"/>
        <v>33.799999999999997</v>
      </c>
    </row>
    <row r="58" spans="1:13">
      <c r="E58" s="10">
        <v>45542</v>
      </c>
      <c r="F58" s="155">
        <v>17.8</v>
      </c>
      <c r="G58" s="123">
        <v>10.3</v>
      </c>
      <c r="H58" s="160"/>
      <c r="I58" s="160"/>
      <c r="J58" s="130">
        <v>4</v>
      </c>
      <c r="K58" s="127">
        <f t="shared" si="0"/>
        <v>3.5</v>
      </c>
    </row>
    <row r="59" spans="1:13">
      <c r="E59" s="10">
        <v>45543</v>
      </c>
      <c r="F59" s="94">
        <v>18</v>
      </c>
      <c r="G59" s="139">
        <v>6</v>
      </c>
      <c r="H59" s="160"/>
      <c r="I59" s="160"/>
      <c r="J59" s="77"/>
      <c r="K59" s="127">
        <f t="shared" si="0"/>
        <v>12</v>
      </c>
    </row>
    <row r="60" spans="1:13">
      <c r="E60" s="10">
        <v>45543</v>
      </c>
      <c r="F60" s="94">
        <v>14.8</v>
      </c>
      <c r="G60" s="139">
        <v>5</v>
      </c>
      <c r="H60" s="160"/>
      <c r="I60" s="160"/>
      <c r="J60" s="77">
        <v>4</v>
      </c>
      <c r="K60" s="127">
        <f t="shared" si="0"/>
        <v>5.8000000000000007</v>
      </c>
      <c r="M60" t="s">
        <v>65</v>
      </c>
    </row>
    <row r="61" spans="1:13">
      <c r="E61" s="10">
        <v>45543</v>
      </c>
      <c r="F61" s="94">
        <v>44.8</v>
      </c>
      <c r="G61" s="139">
        <v>31.65</v>
      </c>
      <c r="H61" s="160"/>
      <c r="I61" s="160"/>
      <c r="J61" s="77"/>
      <c r="K61" s="127">
        <f t="shared" si="0"/>
        <v>13.149999999999999</v>
      </c>
    </row>
    <row r="62" spans="1:13">
      <c r="E62" s="10">
        <v>45543</v>
      </c>
      <c r="F62" s="94">
        <v>129.80000000000001</v>
      </c>
      <c r="G62" s="139">
        <v>88</v>
      </c>
      <c r="H62" s="160"/>
      <c r="I62" s="160"/>
      <c r="J62" s="77"/>
      <c r="K62" s="127">
        <f t="shared" si="0"/>
        <v>41.800000000000011</v>
      </c>
      <c r="L62" t="s">
        <v>99</v>
      </c>
    </row>
    <row r="63" spans="1:13">
      <c r="E63" s="10">
        <v>45543</v>
      </c>
      <c r="F63" s="94">
        <v>15.43</v>
      </c>
      <c r="G63" s="139">
        <v>10.3</v>
      </c>
      <c r="H63" s="160"/>
      <c r="I63" s="160"/>
      <c r="J63" s="77">
        <v>4</v>
      </c>
      <c r="K63" s="127">
        <f t="shared" si="0"/>
        <v>1.129999999999999</v>
      </c>
    </row>
    <row r="64" spans="1:13">
      <c r="E64" s="10">
        <v>45543</v>
      </c>
      <c r="F64" s="94">
        <v>14.8</v>
      </c>
      <c r="G64" s="139">
        <v>5</v>
      </c>
      <c r="H64" s="160"/>
      <c r="I64" s="160"/>
      <c r="J64" s="77">
        <v>4</v>
      </c>
      <c r="K64" s="127">
        <f t="shared" si="0"/>
        <v>5.8000000000000007</v>
      </c>
    </row>
    <row r="65" spans="5:13">
      <c r="E65" s="10">
        <v>45543</v>
      </c>
      <c r="F65" s="94">
        <v>306</v>
      </c>
      <c r="G65" s="139">
        <v>200.25</v>
      </c>
      <c r="H65" s="160"/>
      <c r="I65" s="160"/>
      <c r="J65" s="77"/>
      <c r="K65" s="127">
        <f t="shared" si="0"/>
        <v>105.75</v>
      </c>
    </row>
    <row r="66" spans="5:13">
      <c r="E66" s="10">
        <v>45543</v>
      </c>
      <c r="F66" s="94">
        <v>306</v>
      </c>
      <c r="G66" s="139">
        <v>200.25</v>
      </c>
      <c r="H66" s="160"/>
      <c r="I66" s="160"/>
      <c r="J66" s="77"/>
      <c r="K66" s="127">
        <f t="shared" si="0"/>
        <v>105.75</v>
      </c>
    </row>
    <row r="67" spans="5:13">
      <c r="E67" s="10">
        <v>45543</v>
      </c>
      <c r="F67" s="94">
        <v>34.799999999999997</v>
      </c>
      <c r="G67" s="139">
        <v>25</v>
      </c>
      <c r="H67" s="160"/>
      <c r="I67" s="160"/>
      <c r="J67" s="77"/>
      <c r="K67" s="127">
        <f t="shared" ref="K67:K144" si="1">F67-G67-H67+I67-J67</f>
        <v>9.7999999999999972</v>
      </c>
    </row>
    <row r="68" spans="5:13">
      <c r="E68" s="10">
        <v>45544</v>
      </c>
      <c r="F68" s="94">
        <v>30.14</v>
      </c>
      <c r="G68" s="139">
        <v>25</v>
      </c>
      <c r="H68" s="160"/>
      <c r="I68" s="160"/>
      <c r="J68" s="77"/>
      <c r="K68" s="127">
        <f t="shared" si="1"/>
        <v>5.1400000000000006</v>
      </c>
    </row>
    <row r="69" spans="5:13">
      <c r="E69" s="10">
        <v>45544</v>
      </c>
      <c r="F69" s="94">
        <v>50.4</v>
      </c>
      <c r="G69" s="139">
        <v>25.6</v>
      </c>
      <c r="H69" s="160"/>
      <c r="I69" s="160"/>
      <c r="J69" s="77">
        <v>4</v>
      </c>
      <c r="K69" s="127">
        <f t="shared" si="1"/>
        <v>20.799999999999997</v>
      </c>
      <c r="M69" t="s">
        <v>65</v>
      </c>
    </row>
    <row r="70" spans="5:13">
      <c r="E70" s="10">
        <v>45544</v>
      </c>
      <c r="F70" s="94">
        <v>20.8</v>
      </c>
      <c r="G70" s="139">
        <v>13</v>
      </c>
      <c r="H70" s="160"/>
      <c r="I70" s="160"/>
      <c r="J70" s="77"/>
      <c r="K70" s="127">
        <f t="shared" si="1"/>
        <v>7.8000000000000007</v>
      </c>
    </row>
    <row r="71" spans="5:13">
      <c r="E71" s="10">
        <v>45544</v>
      </c>
      <c r="F71" s="94">
        <v>11.8</v>
      </c>
      <c r="G71" s="139">
        <v>10.65</v>
      </c>
      <c r="H71" s="160"/>
      <c r="I71" s="160"/>
      <c r="J71" s="77"/>
      <c r="K71" s="127">
        <f t="shared" si="1"/>
        <v>1.1500000000000004</v>
      </c>
    </row>
    <row r="72" spans="5:13">
      <c r="E72" s="10">
        <v>45544</v>
      </c>
      <c r="F72" s="94">
        <v>177</v>
      </c>
      <c r="G72" s="139">
        <v>117</v>
      </c>
      <c r="H72" s="160"/>
      <c r="I72" s="160"/>
      <c r="J72" s="77"/>
      <c r="K72" s="127">
        <f t="shared" si="1"/>
        <v>60</v>
      </c>
    </row>
    <row r="73" spans="5:13">
      <c r="E73" s="10">
        <v>45544</v>
      </c>
      <c r="F73" s="94">
        <v>14.8</v>
      </c>
      <c r="G73" s="139">
        <v>5</v>
      </c>
      <c r="H73" s="160"/>
      <c r="I73" s="160"/>
      <c r="J73" s="77">
        <v>4</v>
      </c>
      <c r="K73" s="127">
        <f t="shared" si="1"/>
        <v>5.8000000000000007</v>
      </c>
    </row>
    <row r="74" spans="5:13">
      <c r="E74" s="10">
        <v>45544</v>
      </c>
      <c r="F74" s="94">
        <v>99.8</v>
      </c>
      <c r="G74" s="139">
        <v>66</v>
      </c>
      <c r="H74" s="160"/>
      <c r="I74" s="160"/>
      <c r="J74" s="77"/>
      <c r="K74" s="127">
        <f t="shared" si="1"/>
        <v>33.799999999999997</v>
      </c>
    </row>
    <row r="75" spans="5:13">
      <c r="E75" s="10">
        <v>45544</v>
      </c>
      <c r="F75" s="94">
        <v>154.36000000000001</v>
      </c>
      <c r="G75" s="139">
        <v>103</v>
      </c>
      <c r="H75" s="160"/>
      <c r="I75" s="160"/>
      <c r="J75" s="77">
        <v>4</v>
      </c>
      <c r="K75" s="127">
        <f t="shared" si="1"/>
        <v>47.360000000000014</v>
      </c>
    </row>
    <row r="76" spans="5:13">
      <c r="E76" s="10">
        <v>45544</v>
      </c>
      <c r="F76" s="94">
        <v>51.6</v>
      </c>
      <c r="G76" s="139">
        <v>34.4</v>
      </c>
      <c r="H76" s="160"/>
      <c r="I76" s="160"/>
      <c r="J76" s="77"/>
      <c r="K76" s="127">
        <f t="shared" si="1"/>
        <v>17.200000000000003</v>
      </c>
    </row>
    <row r="77" spans="5:13">
      <c r="E77" s="10">
        <v>45544</v>
      </c>
      <c r="F77" s="94">
        <v>26.97</v>
      </c>
      <c r="G77" s="139">
        <v>10</v>
      </c>
      <c r="H77" s="160"/>
      <c r="I77" s="160"/>
      <c r="J77" s="77">
        <v>4</v>
      </c>
      <c r="K77" s="127">
        <f t="shared" si="1"/>
        <v>12.969999999999999</v>
      </c>
    </row>
    <row r="78" spans="5:13">
      <c r="E78" s="10">
        <v>45544</v>
      </c>
      <c r="F78" s="94">
        <v>126.8</v>
      </c>
      <c r="G78" s="139">
        <v>61.8</v>
      </c>
      <c r="H78" s="160"/>
      <c r="I78" s="160"/>
      <c r="J78" s="77">
        <v>8</v>
      </c>
      <c r="K78" s="127">
        <f t="shared" si="1"/>
        <v>57</v>
      </c>
    </row>
    <row r="79" spans="5:13">
      <c r="E79" s="10">
        <v>45544</v>
      </c>
      <c r="F79" s="94">
        <v>30.99</v>
      </c>
      <c r="G79" s="139">
        <v>20.6</v>
      </c>
      <c r="H79" s="160"/>
      <c r="I79" s="160"/>
      <c r="J79" s="77">
        <v>4</v>
      </c>
      <c r="K79" s="127">
        <f t="shared" si="1"/>
        <v>6.389999999999997</v>
      </c>
    </row>
    <row r="80" spans="5:13">
      <c r="E80" s="10">
        <v>45545</v>
      </c>
      <c r="F80" s="94">
        <v>112.44</v>
      </c>
      <c r="G80" s="139">
        <v>88</v>
      </c>
      <c r="H80" s="160"/>
      <c r="I80" s="160"/>
      <c r="J80" s="77"/>
      <c r="K80" s="127">
        <f t="shared" si="1"/>
        <v>24.439999999999998</v>
      </c>
    </row>
    <row r="81" spans="5:13">
      <c r="E81" s="10">
        <v>45545</v>
      </c>
      <c r="F81" s="94">
        <v>18.8</v>
      </c>
      <c r="G81" s="139">
        <v>16</v>
      </c>
      <c r="H81" s="160"/>
      <c r="I81" s="160"/>
      <c r="J81" s="77"/>
      <c r="K81" s="127">
        <f t="shared" si="1"/>
        <v>2.8000000000000007</v>
      </c>
    </row>
    <row r="82" spans="5:13">
      <c r="E82" s="10">
        <v>45545</v>
      </c>
      <c r="F82" s="94">
        <v>17.8</v>
      </c>
      <c r="G82" s="139">
        <v>10.3</v>
      </c>
      <c r="H82" s="160"/>
      <c r="I82" s="160"/>
      <c r="J82" s="77">
        <v>4</v>
      </c>
      <c r="K82" s="127">
        <f t="shared" si="1"/>
        <v>3.5</v>
      </c>
    </row>
    <row r="83" spans="5:13">
      <c r="E83" s="10">
        <v>45545</v>
      </c>
      <c r="F83" s="94">
        <v>64.8</v>
      </c>
      <c r="G83" s="139">
        <v>45</v>
      </c>
      <c r="H83" s="160"/>
      <c r="I83" s="160"/>
      <c r="J83" s="77"/>
      <c r="K83" s="127">
        <f t="shared" si="1"/>
        <v>19.799999999999997</v>
      </c>
    </row>
    <row r="84" spans="5:13">
      <c r="E84" s="10">
        <v>45545</v>
      </c>
      <c r="F84" s="94">
        <v>33.9</v>
      </c>
      <c r="G84" s="139">
        <v>23</v>
      </c>
      <c r="H84" s="160"/>
      <c r="I84" s="160"/>
      <c r="J84" s="77"/>
      <c r="K84" s="127">
        <f t="shared" si="1"/>
        <v>10.899999999999999</v>
      </c>
    </row>
    <row r="85" spans="5:13">
      <c r="E85" s="10">
        <v>45545</v>
      </c>
      <c r="F85" s="94">
        <v>36.5</v>
      </c>
      <c r="G85" s="139">
        <v>25</v>
      </c>
      <c r="H85" s="160"/>
      <c r="I85" s="160"/>
      <c r="J85" s="77"/>
      <c r="K85" s="127">
        <f t="shared" si="1"/>
        <v>11.5</v>
      </c>
    </row>
    <row r="86" spans="5:13">
      <c r="E86" s="10">
        <v>45545</v>
      </c>
      <c r="F86" s="94">
        <v>26.1</v>
      </c>
      <c r="G86" s="139">
        <v>17</v>
      </c>
      <c r="H86" s="160"/>
      <c r="I86" s="160"/>
      <c r="J86" s="77"/>
      <c r="K86" s="127">
        <f t="shared" si="1"/>
        <v>9.1000000000000014</v>
      </c>
    </row>
    <row r="87" spans="5:13">
      <c r="E87" s="10">
        <v>45545</v>
      </c>
      <c r="F87" s="94">
        <v>32.799999999999997</v>
      </c>
      <c r="G87" s="139">
        <v>24.53</v>
      </c>
      <c r="H87" s="160"/>
      <c r="I87" s="160"/>
      <c r="J87" s="77"/>
      <c r="K87" s="127">
        <f t="shared" si="1"/>
        <v>8.269999999999996</v>
      </c>
    </row>
    <row r="88" spans="5:13">
      <c r="E88" s="10">
        <v>45545</v>
      </c>
      <c r="F88" s="155">
        <v>17.8</v>
      </c>
      <c r="G88" s="123">
        <v>10.3</v>
      </c>
      <c r="H88" s="160"/>
      <c r="I88" s="160"/>
      <c r="J88" s="77">
        <v>4</v>
      </c>
      <c r="K88" s="127">
        <f t="shared" si="1"/>
        <v>3.5</v>
      </c>
    </row>
    <row r="89" spans="5:13">
      <c r="E89" s="10">
        <v>45545</v>
      </c>
      <c r="F89" s="94">
        <v>28.7</v>
      </c>
      <c r="G89" s="139">
        <v>19</v>
      </c>
      <c r="H89" s="160"/>
      <c r="I89" s="160"/>
      <c r="J89" s="77"/>
      <c r="K89" s="127">
        <f t="shared" si="1"/>
        <v>9.6999999999999993</v>
      </c>
    </row>
    <row r="90" spans="5:13">
      <c r="E90" s="10">
        <v>45545</v>
      </c>
      <c r="F90" s="94">
        <v>114.18</v>
      </c>
      <c r="G90" s="139">
        <v>88</v>
      </c>
      <c r="H90" s="160"/>
      <c r="I90" s="160"/>
      <c r="J90" s="77"/>
      <c r="K90" s="127">
        <f t="shared" si="1"/>
        <v>26.180000000000007</v>
      </c>
    </row>
    <row r="91" spans="5:13">
      <c r="E91" s="10">
        <v>45545</v>
      </c>
      <c r="F91" s="94">
        <v>17.8</v>
      </c>
      <c r="G91" s="139">
        <v>10.3</v>
      </c>
      <c r="H91" s="160"/>
      <c r="I91" s="160"/>
      <c r="J91" s="77">
        <v>4</v>
      </c>
      <c r="K91" s="127">
        <f t="shared" si="1"/>
        <v>3.5</v>
      </c>
    </row>
    <row r="92" spans="5:13">
      <c r="E92" s="10">
        <v>45546</v>
      </c>
      <c r="F92" s="94">
        <v>260</v>
      </c>
      <c r="G92" s="139">
        <v>144.68</v>
      </c>
      <c r="H92" s="160"/>
      <c r="I92" s="160"/>
      <c r="J92" s="77"/>
      <c r="K92" s="127">
        <f t="shared" si="1"/>
        <v>115.32</v>
      </c>
      <c r="M92" t="s">
        <v>102</v>
      </c>
    </row>
    <row r="93" spans="5:13">
      <c r="E93" s="10">
        <v>45546</v>
      </c>
      <c r="F93" s="94">
        <v>16.8</v>
      </c>
      <c r="G93" s="139">
        <v>10</v>
      </c>
      <c r="H93" s="160"/>
      <c r="I93" s="160"/>
      <c r="J93" s="77"/>
      <c r="K93" s="127">
        <f t="shared" si="1"/>
        <v>6.8000000000000007</v>
      </c>
    </row>
    <row r="94" spans="5:13">
      <c r="E94" s="10">
        <v>45546</v>
      </c>
      <c r="F94" s="94">
        <v>38.659999999999997</v>
      </c>
      <c r="G94" s="139">
        <v>33.25</v>
      </c>
      <c r="H94" s="160"/>
      <c r="I94" s="160"/>
      <c r="J94" s="77"/>
      <c r="K94" s="127">
        <f t="shared" si="1"/>
        <v>5.4099999999999966</v>
      </c>
    </row>
    <row r="95" spans="5:13">
      <c r="E95" s="10">
        <v>45546</v>
      </c>
      <c r="F95" s="94">
        <v>10.23</v>
      </c>
      <c r="G95" s="139">
        <v>10.65</v>
      </c>
      <c r="H95" s="160"/>
      <c r="I95" s="160"/>
      <c r="J95" s="77"/>
      <c r="K95" s="127">
        <f t="shared" si="1"/>
        <v>-0.41999999999999993</v>
      </c>
    </row>
    <row r="96" spans="5:13">
      <c r="E96" s="10">
        <v>45546</v>
      </c>
      <c r="F96" s="94">
        <v>11.8</v>
      </c>
      <c r="G96" s="139">
        <v>10.65</v>
      </c>
      <c r="H96" s="160"/>
      <c r="I96" s="160"/>
      <c r="J96" s="77"/>
      <c r="K96" s="127">
        <f t="shared" si="1"/>
        <v>1.1500000000000004</v>
      </c>
    </row>
    <row r="97" spans="5:13">
      <c r="E97" s="10">
        <v>45546</v>
      </c>
      <c r="F97" s="94">
        <v>59</v>
      </c>
      <c r="G97" s="139">
        <v>45</v>
      </c>
      <c r="H97" s="160">
        <v>59</v>
      </c>
      <c r="I97" s="160">
        <v>42</v>
      </c>
      <c r="J97" s="77"/>
      <c r="K97" s="127">
        <f t="shared" si="1"/>
        <v>-3</v>
      </c>
    </row>
    <row r="98" spans="5:13">
      <c r="E98" s="10">
        <v>45546</v>
      </c>
      <c r="F98" s="94">
        <v>64.8</v>
      </c>
      <c r="G98" s="139">
        <v>45</v>
      </c>
      <c r="H98" s="160"/>
      <c r="I98" s="160"/>
      <c r="J98" s="77"/>
      <c r="K98" s="127">
        <f t="shared" si="1"/>
        <v>19.799999999999997</v>
      </c>
    </row>
    <row r="99" spans="5:13">
      <c r="E99" s="10">
        <v>45546</v>
      </c>
      <c r="F99" s="94">
        <v>25.8</v>
      </c>
      <c r="G99" s="139">
        <v>19.2</v>
      </c>
      <c r="H99" s="160"/>
      <c r="I99" s="160"/>
      <c r="J99" s="77"/>
      <c r="K99" s="127">
        <f t="shared" si="1"/>
        <v>6.6000000000000014</v>
      </c>
    </row>
    <row r="100" spans="5:13">
      <c r="E100" s="10">
        <v>45546</v>
      </c>
      <c r="F100" s="94">
        <v>33.450000000000003</v>
      </c>
      <c r="G100" s="139">
        <v>21.85</v>
      </c>
      <c r="H100" s="160"/>
      <c r="I100" s="160"/>
      <c r="J100" s="77"/>
      <c r="K100" s="127">
        <f t="shared" si="1"/>
        <v>11.600000000000001</v>
      </c>
    </row>
    <row r="101" spans="5:13">
      <c r="E101" s="10">
        <v>45546</v>
      </c>
      <c r="F101" s="94">
        <v>29.61</v>
      </c>
      <c r="G101" s="139">
        <v>19.2</v>
      </c>
      <c r="H101" s="160"/>
      <c r="I101" s="160"/>
      <c r="J101" s="77"/>
      <c r="K101" s="127">
        <f t="shared" si="1"/>
        <v>10.41</v>
      </c>
    </row>
    <row r="102" spans="5:13">
      <c r="E102" s="10">
        <v>45547</v>
      </c>
      <c r="F102" s="94">
        <v>23.5</v>
      </c>
      <c r="G102" s="139">
        <v>15</v>
      </c>
      <c r="H102" s="160"/>
      <c r="I102" s="160"/>
      <c r="J102" s="77"/>
      <c r="K102" s="127">
        <f t="shared" si="1"/>
        <v>8.5</v>
      </c>
    </row>
    <row r="103" spans="5:13">
      <c r="E103" s="10">
        <v>45547</v>
      </c>
      <c r="F103" s="94">
        <v>33.9</v>
      </c>
      <c r="G103" s="139">
        <v>13</v>
      </c>
      <c r="H103" s="160"/>
      <c r="I103" s="160"/>
      <c r="J103" s="77"/>
      <c r="K103" s="127">
        <f t="shared" si="1"/>
        <v>20.9</v>
      </c>
    </row>
    <row r="104" spans="5:13">
      <c r="E104" s="10">
        <v>45547</v>
      </c>
      <c r="F104" s="94">
        <v>64.8</v>
      </c>
      <c r="G104" s="139">
        <v>45</v>
      </c>
      <c r="H104" s="160"/>
      <c r="I104" s="160"/>
      <c r="J104" s="77"/>
      <c r="K104" s="127">
        <f t="shared" si="1"/>
        <v>19.799999999999997</v>
      </c>
    </row>
    <row r="105" spans="5:13">
      <c r="E105" s="10">
        <v>45547</v>
      </c>
      <c r="F105" s="94">
        <v>31.23</v>
      </c>
      <c r="G105" s="139">
        <v>25</v>
      </c>
      <c r="H105" s="160"/>
      <c r="I105" s="160"/>
      <c r="J105" s="77"/>
      <c r="K105" s="127">
        <f t="shared" si="1"/>
        <v>6.23</v>
      </c>
    </row>
    <row r="106" spans="5:13">
      <c r="E106" s="10">
        <v>45547</v>
      </c>
      <c r="F106" s="94">
        <v>67.8</v>
      </c>
      <c r="G106" s="139">
        <v>25</v>
      </c>
      <c r="H106" s="160"/>
      <c r="I106" s="160"/>
      <c r="J106" s="77">
        <v>4</v>
      </c>
      <c r="K106" s="127">
        <f t="shared" si="1"/>
        <v>38.799999999999997</v>
      </c>
    </row>
    <row r="107" spans="5:13">
      <c r="E107" s="10">
        <v>45547</v>
      </c>
      <c r="F107" s="94">
        <v>58.26</v>
      </c>
      <c r="G107" s="139">
        <v>45</v>
      </c>
      <c r="H107" s="160"/>
      <c r="I107" s="160"/>
      <c r="J107" s="77"/>
      <c r="K107" s="127">
        <f t="shared" si="1"/>
        <v>13.259999999999998</v>
      </c>
    </row>
    <row r="108" spans="5:13">
      <c r="E108" s="10">
        <v>45548</v>
      </c>
      <c r="F108" s="94">
        <v>25.8</v>
      </c>
      <c r="G108" s="139">
        <v>19.2</v>
      </c>
      <c r="H108" s="160"/>
      <c r="I108" s="160"/>
      <c r="J108" s="77"/>
      <c r="K108" s="127">
        <f t="shared" si="1"/>
        <v>6.6000000000000014</v>
      </c>
    </row>
    <row r="109" spans="5:13">
      <c r="E109" s="10">
        <v>45548</v>
      </c>
      <c r="F109" s="94">
        <v>13.49</v>
      </c>
      <c r="G109" s="139">
        <v>5</v>
      </c>
      <c r="H109" s="160"/>
      <c r="I109" s="160"/>
      <c r="J109" s="77">
        <v>4</v>
      </c>
      <c r="K109" s="127">
        <f t="shared" si="1"/>
        <v>4.49</v>
      </c>
    </row>
    <row r="110" spans="5:13">
      <c r="E110" s="10">
        <v>45549</v>
      </c>
      <c r="F110" s="94">
        <v>70.87</v>
      </c>
      <c r="G110" s="139">
        <v>49.6</v>
      </c>
      <c r="H110" s="160"/>
      <c r="I110" s="160"/>
      <c r="J110" s="77"/>
      <c r="K110" s="127">
        <f t="shared" si="1"/>
        <v>21.270000000000003</v>
      </c>
      <c r="M110" t="s">
        <v>102</v>
      </c>
    </row>
    <row r="111" spans="5:13">
      <c r="E111" s="10">
        <v>45549</v>
      </c>
      <c r="F111" s="94">
        <v>334.4</v>
      </c>
      <c r="G111" s="139">
        <v>208.96</v>
      </c>
      <c r="H111" s="160"/>
      <c r="I111" s="160"/>
      <c r="J111" s="77"/>
      <c r="K111" s="127">
        <f t="shared" si="1"/>
        <v>125.43999999999997</v>
      </c>
    </row>
    <row r="112" spans="5:13">
      <c r="E112" s="10">
        <v>45549</v>
      </c>
      <c r="F112" s="94">
        <v>18.8</v>
      </c>
      <c r="G112" s="139">
        <v>16</v>
      </c>
      <c r="H112" s="160"/>
      <c r="I112" s="160"/>
      <c r="J112" s="77"/>
      <c r="K112" s="127">
        <f t="shared" si="1"/>
        <v>2.8000000000000007</v>
      </c>
    </row>
    <row r="113" spans="5:13">
      <c r="E113" s="10">
        <v>45550</v>
      </c>
      <c r="F113" s="94">
        <v>90.22</v>
      </c>
      <c r="G113" s="139">
        <v>66</v>
      </c>
      <c r="H113" s="160">
        <v>90.22</v>
      </c>
      <c r="I113" s="160">
        <v>63</v>
      </c>
      <c r="J113" s="77"/>
      <c r="K113" s="127">
        <f t="shared" si="1"/>
        <v>-3</v>
      </c>
    </row>
    <row r="114" spans="5:13">
      <c r="E114" s="10">
        <v>45550</v>
      </c>
      <c r="F114" s="94">
        <v>23.5</v>
      </c>
      <c r="G114" s="139">
        <v>15</v>
      </c>
      <c r="H114" s="160"/>
      <c r="I114" s="160"/>
      <c r="J114" s="77"/>
      <c r="K114" s="127">
        <f t="shared" si="1"/>
        <v>8.5</v>
      </c>
      <c r="M114" t="s">
        <v>102</v>
      </c>
    </row>
    <row r="115" spans="5:13">
      <c r="E115" s="10">
        <v>45550</v>
      </c>
      <c r="F115" s="94">
        <v>14.8</v>
      </c>
      <c r="G115" s="139">
        <v>5</v>
      </c>
      <c r="H115" s="160"/>
      <c r="I115" s="160"/>
      <c r="J115" s="77">
        <v>4</v>
      </c>
      <c r="K115" s="127">
        <f t="shared" si="1"/>
        <v>5.8000000000000007</v>
      </c>
    </row>
    <row r="116" spans="5:13">
      <c r="E116" s="10">
        <v>45550</v>
      </c>
      <c r="F116" s="94">
        <v>20.8</v>
      </c>
      <c r="G116" s="139">
        <v>13</v>
      </c>
      <c r="H116" s="160"/>
      <c r="I116" s="160"/>
      <c r="J116" s="77"/>
      <c r="K116" s="127">
        <f t="shared" si="1"/>
        <v>7.8000000000000007</v>
      </c>
    </row>
    <row r="117" spans="5:13">
      <c r="E117" s="10">
        <v>45550</v>
      </c>
      <c r="F117" s="94">
        <v>32.799999999999997</v>
      </c>
      <c r="G117" s="139">
        <v>24.53</v>
      </c>
      <c r="H117" s="160">
        <v>32.799999999999997</v>
      </c>
      <c r="I117" s="160">
        <v>24.53</v>
      </c>
      <c r="J117" s="77"/>
      <c r="K117" s="127">
        <f t="shared" si="1"/>
        <v>0</v>
      </c>
    </row>
    <row r="118" spans="5:13">
      <c r="E118" s="10">
        <v>45551</v>
      </c>
      <c r="F118" s="94">
        <v>26.1</v>
      </c>
      <c r="G118" s="139">
        <v>17</v>
      </c>
      <c r="H118" s="160"/>
      <c r="I118" s="160"/>
      <c r="J118" s="77"/>
      <c r="K118" s="127">
        <f t="shared" si="1"/>
        <v>9.1000000000000014</v>
      </c>
    </row>
    <row r="119" spans="5:13">
      <c r="E119" s="10">
        <v>45551</v>
      </c>
      <c r="F119" s="94">
        <v>95.8</v>
      </c>
      <c r="G119" s="139">
        <v>66</v>
      </c>
      <c r="H119" s="160"/>
      <c r="I119" s="160"/>
      <c r="J119" s="77"/>
      <c r="K119" s="127">
        <f t="shared" si="1"/>
        <v>29.799999999999997</v>
      </c>
      <c r="M119" t="s">
        <v>102</v>
      </c>
    </row>
    <row r="120" spans="5:13">
      <c r="E120" s="10">
        <v>45551</v>
      </c>
      <c r="F120" s="94">
        <v>99.8</v>
      </c>
      <c r="G120" s="139">
        <v>66</v>
      </c>
      <c r="H120" s="160"/>
      <c r="I120" s="160"/>
      <c r="J120" s="77"/>
      <c r="K120" s="127">
        <f t="shared" si="1"/>
        <v>33.799999999999997</v>
      </c>
    </row>
    <row r="121" spans="5:13">
      <c r="E121" s="10">
        <v>45551</v>
      </c>
      <c r="F121" s="94">
        <v>180</v>
      </c>
      <c r="G121" s="139">
        <v>132</v>
      </c>
      <c r="H121" s="160"/>
      <c r="I121" s="160"/>
      <c r="J121" s="77"/>
      <c r="K121" s="127">
        <f t="shared" si="1"/>
        <v>48</v>
      </c>
    </row>
    <row r="122" spans="5:13">
      <c r="E122" s="10">
        <v>45551</v>
      </c>
      <c r="F122" s="94">
        <v>64.8</v>
      </c>
      <c r="G122" s="139">
        <v>45</v>
      </c>
      <c r="H122" s="160"/>
      <c r="I122" s="160"/>
      <c r="J122" s="77"/>
      <c r="K122" s="127">
        <f t="shared" si="1"/>
        <v>19.799999999999997</v>
      </c>
    </row>
    <row r="123" spans="5:13">
      <c r="E123" s="10">
        <v>45551</v>
      </c>
      <c r="F123" s="94">
        <v>74</v>
      </c>
      <c r="G123" s="139">
        <v>25</v>
      </c>
      <c r="H123" s="160"/>
      <c r="I123" s="160"/>
      <c r="J123" s="77">
        <v>4</v>
      </c>
      <c r="K123" s="127">
        <f t="shared" si="1"/>
        <v>45</v>
      </c>
    </row>
    <row r="124" spans="5:13">
      <c r="E124" s="10">
        <v>45551</v>
      </c>
      <c r="F124" s="94">
        <v>69</v>
      </c>
      <c r="G124" s="139">
        <v>49.7</v>
      </c>
      <c r="H124" s="160"/>
      <c r="I124" s="160"/>
      <c r="J124" s="77"/>
      <c r="K124" s="127">
        <f t="shared" si="1"/>
        <v>19.299999999999997</v>
      </c>
    </row>
    <row r="125" spans="5:13">
      <c r="E125" s="10">
        <v>45552</v>
      </c>
      <c r="F125" s="94">
        <v>201.6</v>
      </c>
      <c r="G125" s="139">
        <v>83</v>
      </c>
      <c r="H125" s="160"/>
      <c r="I125" s="160"/>
      <c r="J125" s="77"/>
      <c r="K125" s="127">
        <f t="shared" si="1"/>
        <v>118.6</v>
      </c>
    </row>
    <row r="126" spans="5:13">
      <c r="E126" s="10">
        <v>45552</v>
      </c>
      <c r="F126" s="94">
        <v>127.8</v>
      </c>
      <c r="G126" s="139">
        <v>88</v>
      </c>
      <c r="H126" s="160"/>
      <c r="I126" s="160"/>
      <c r="J126" s="77"/>
      <c r="K126" s="127">
        <f t="shared" si="1"/>
        <v>39.799999999999997</v>
      </c>
    </row>
    <row r="127" spans="5:13">
      <c r="E127" s="10">
        <v>45552</v>
      </c>
      <c r="F127" s="94">
        <v>31.3</v>
      </c>
      <c r="G127" s="139">
        <v>21</v>
      </c>
      <c r="H127" s="160"/>
      <c r="I127" s="160"/>
      <c r="J127" s="77"/>
      <c r="K127" s="127">
        <f t="shared" si="1"/>
        <v>10.3</v>
      </c>
    </row>
    <row r="128" spans="5:13">
      <c r="E128" s="10">
        <v>45552</v>
      </c>
      <c r="F128" s="155">
        <v>36.5</v>
      </c>
      <c r="G128" s="123">
        <v>25</v>
      </c>
      <c r="H128" s="160"/>
      <c r="I128" s="160"/>
      <c r="J128" s="130"/>
      <c r="K128" s="122">
        <f t="shared" si="1"/>
        <v>11.5</v>
      </c>
    </row>
    <row r="129" spans="5:13">
      <c r="E129" s="10">
        <v>45553</v>
      </c>
      <c r="F129" s="94">
        <v>45.8</v>
      </c>
      <c r="G129" s="139">
        <v>19.2</v>
      </c>
      <c r="H129" s="160"/>
      <c r="I129" s="160"/>
      <c r="J129" s="77"/>
      <c r="K129" s="127">
        <f t="shared" si="1"/>
        <v>26.599999999999998</v>
      </c>
    </row>
    <row r="130" spans="5:13">
      <c r="E130" s="10">
        <v>45553</v>
      </c>
      <c r="F130" s="94">
        <v>18.8</v>
      </c>
      <c r="G130" s="139">
        <v>14.2</v>
      </c>
      <c r="H130" s="160"/>
      <c r="I130" s="160"/>
      <c r="J130" s="77"/>
      <c r="K130" s="127">
        <f t="shared" si="1"/>
        <v>4.6000000000000014</v>
      </c>
    </row>
    <row r="131" spans="5:13">
      <c r="E131" s="10">
        <v>45553</v>
      </c>
      <c r="F131" s="94">
        <v>17.8</v>
      </c>
      <c r="G131" s="139">
        <v>10.3</v>
      </c>
      <c r="H131" s="160"/>
      <c r="I131" s="160"/>
      <c r="J131" s="77">
        <v>4</v>
      </c>
      <c r="K131" s="127">
        <f t="shared" si="1"/>
        <v>3.5</v>
      </c>
      <c r="M131" t="s">
        <v>102</v>
      </c>
    </row>
    <row r="132" spans="5:13">
      <c r="E132" s="10">
        <v>45554</v>
      </c>
      <c r="F132" s="94">
        <v>17.8</v>
      </c>
      <c r="G132" s="139">
        <v>14.45</v>
      </c>
      <c r="H132" s="160"/>
      <c r="I132" s="160"/>
      <c r="J132" s="77"/>
      <c r="K132" s="127">
        <f t="shared" si="1"/>
        <v>3.3500000000000014</v>
      </c>
    </row>
    <row r="133" spans="5:13">
      <c r="E133" s="10">
        <v>45554</v>
      </c>
      <c r="F133" s="94">
        <v>25.8</v>
      </c>
      <c r="G133" s="139">
        <v>19.2</v>
      </c>
      <c r="H133" s="160"/>
      <c r="I133" s="160"/>
      <c r="J133" s="77"/>
      <c r="K133" s="127">
        <f t="shared" si="1"/>
        <v>6.6000000000000014</v>
      </c>
    </row>
    <row r="134" spans="5:13">
      <c r="E134" s="10">
        <v>45554</v>
      </c>
      <c r="F134" s="94">
        <v>14.8</v>
      </c>
      <c r="G134" s="139">
        <v>10.199999999999999</v>
      </c>
      <c r="H134" s="160"/>
      <c r="I134" s="160"/>
      <c r="J134" s="77"/>
      <c r="K134" s="127">
        <f t="shared" si="1"/>
        <v>4.6000000000000014</v>
      </c>
    </row>
    <row r="135" spans="5:13">
      <c r="E135" s="10">
        <v>45554</v>
      </c>
      <c r="F135" s="94">
        <v>34.799999999999997</v>
      </c>
      <c r="G135" s="139">
        <v>25</v>
      </c>
      <c r="H135" s="160"/>
      <c r="I135" s="160"/>
      <c r="J135" s="77"/>
      <c r="K135" s="127">
        <f t="shared" si="1"/>
        <v>9.7999999999999972</v>
      </c>
    </row>
    <row r="136" spans="5:13">
      <c r="E136" s="10">
        <v>45554</v>
      </c>
      <c r="F136" s="94">
        <v>17.8</v>
      </c>
      <c r="G136" s="139">
        <v>14.45</v>
      </c>
      <c r="H136" s="160"/>
      <c r="I136" s="160"/>
      <c r="J136" s="77"/>
      <c r="K136" s="127">
        <f t="shared" si="1"/>
        <v>3.3500000000000014</v>
      </c>
    </row>
    <row r="137" spans="5:13">
      <c r="E137" s="10">
        <v>45554</v>
      </c>
      <c r="F137" s="94">
        <v>18.8</v>
      </c>
      <c r="G137" s="139">
        <v>16</v>
      </c>
      <c r="H137" s="160"/>
      <c r="I137" s="160"/>
      <c r="J137" s="77"/>
      <c r="K137" s="127">
        <f t="shared" si="1"/>
        <v>2.8000000000000007</v>
      </c>
    </row>
    <row r="138" spans="5:13">
      <c r="E138" s="10">
        <v>45554</v>
      </c>
      <c r="F138" s="94">
        <v>57.4</v>
      </c>
      <c r="G138" s="139">
        <v>36</v>
      </c>
      <c r="H138" s="160"/>
      <c r="I138" s="160"/>
      <c r="J138" s="77"/>
      <c r="K138" s="127">
        <f t="shared" si="1"/>
        <v>21.4</v>
      </c>
    </row>
    <row r="139" spans="5:13">
      <c r="E139" s="10">
        <v>45554</v>
      </c>
      <c r="F139" s="94">
        <v>63.62</v>
      </c>
      <c r="G139" s="139">
        <v>25</v>
      </c>
      <c r="H139" s="160"/>
      <c r="I139" s="160"/>
      <c r="J139" s="77">
        <v>4</v>
      </c>
      <c r="K139" s="127">
        <f t="shared" si="1"/>
        <v>34.619999999999997</v>
      </c>
    </row>
    <row r="140" spans="5:13">
      <c r="E140" s="10">
        <v>45554</v>
      </c>
      <c r="F140" s="94">
        <v>16.95</v>
      </c>
      <c r="G140" s="139">
        <v>16</v>
      </c>
      <c r="H140" s="160"/>
      <c r="I140" s="160"/>
      <c r="J140" s="77"/>
      <c r="K140" s="127">
        <f t="shared" si="1"/>
        <v>0.94999999999999929</v>
      </c>
    </row>
    <row r="141" spans="5:13">
      <c r="E141" s="10">
        <v>45555</v>
      </c>
      <c r="F141" s="94">
        <v>29.6</v>
      </c>
      <c r="G141" s="139">
        <v>10</v>
      </c>
      <c r="H141" s="160"/>
      <c r="I141" s="160"/>
      <c r="J141" s="77">
        <v>4</v>
      </c>
      <c r="K141" s="127">
        <f t="shared" si="1"/>
        <v>15.600000000000001</v>
      </c>
    </row>
    <row r="142" spans="5:13">
      <c r="E142" s="10">
        <v>45555</v>
      </c>
      <c r="F142" s="94">
        <v>40.6</v>
      </c>
      <c r="G142" s="139">
        <v>24.2</v>
      </c>
      <c r="H142" s="160"/>
      <c r="I142" s="160"/>
      <c r="J142" s="77">
        <v>4</v>
      </c>
      <c r="K142" s="127">
        <f t="shared" si="1"/>
        <v>12.400000000000002</v>
      </c>
    </row>
    <row r="143" spans="5:13">
      <c r="E143" s="10">
        <v>45555</v>
      </c>
      <c r="F143" s="94">
        <v>38.799999999999997</v>
      </c>
      <c r="G143" s="139">
        <v>27.85</v>
      </c>
      <c r="H143" s="160"/>
      <c r="I143" s="160"/>
      <c r="J143" s="77"/>
      <c r="K143" s="127">
        <f t="shared" si="1"/>
        <v>10.949999999999996</v>
      </c>
      <c r="M143" t="s">
        <v>65</v>
      </c>
    </row>
    <row r="144" spans="5:13">
      <c r="E144" s="10">
        <v>45555</v>
      </c>
      <c r="F144" s="94">
        <v>34.72</v>
      </c>
      <c r="G144" s="139">
        <v>27.85</v>
      </c>
      <c r="H144" s="160"/>
      <c r="I144" s="160"/>
      <c r="J144" s="77"/>
      <c r="K144" s="127">
        <f t="shared" si="1"/>
        <v>6.8699999999999974</v>
      </c>
    </row>
    <row r="145" spans="1:11">
      <c r="E145" s="10">
        <v>45555</v>
      </c>
      <c r="F145" s="94">
        <v>630</v>
      </c>
      <c r="G145" s="139">
        <v>440.15</v>
      </c>
      <c r="H145" s="160"/>
      <c r="I145" s="160"/>
      <c r="J145" s="77"/>
      <c r="K145" s="127">
        <f t="shared" ref="K145:K209" si="2">F145-G145-H145+I145-J145</f>
        <v>189.85000000000002</v>
      </c>
    </row>
    <row r="146" spans="1:11">
      <c r="E146" s="10">
        <v>45555</v>
      </c>
      <c r="F146" s="94">
        <v>32.799999999999997</v>
      </c>
      <c r="G146" s="139">
        <v>25</v>
      </c>
      <c r="H146" s="160"/>
      <c r="I146" s="160"/>
      <c r="J146" s="77">
        <v>4</v>
      </c>
      <c r="K146" s="127">
        <f t="shared" si="2"/>
        <v>3.7999999999999972</v>
      </c>
    </row>
    <row r="147" spans="1:11">
      <c r="E147" s="10">
        <v>45555</v>
      </c>
      <c r="F147" s="94">
        <v>23.6</v>
      </c>
      <c r="G147" s="139">
        <v>17.3</v>
      </c>
      <c r="H147" s="160"/>
      <c r="I147" s="160"/>
      <c r="J147" s="77"/>
      <c r="K147" s="127">
        <f t="shared" si="2"/>
        <v>6.3000000000000007</v>
      </c>
    </row>
    <row r="148" spans="1:11">
      <c r="E148" s="10">
        <v>45555</v>
      </c>
      <c r="F148" s="94">
        <v>44.4</v>
      </c>
      <c r="G148" s="139">
        <v>15</v>
      </c>
      <c r="H148" s="160"/>
      <c r="I148" s="160"/>
      <c r="J148" s="77">
        <v>4</v>
      </c>
      <c r="K148" s="127">
        <f t="shared" si="2"/>
        <v>25.4</v>
      </c>
    </row>
    <row r="149" spans="1:11">
      <c r="E149" s="10">
        <v>45555</v>
      </c>
      <c r="F149" s="94">
        <v>58.24</v>
      </c>
      <c r="G149" s="139">
        <v>45</v>
      </c>
      <c r="H149" s="160">
        <v>58.24</v>
      </c>
      <c r="I149" s="160">
        <v>42</v>
      </c>
      <c r="J149" s="77"/>
      <c r="K149" s="127">
        <f t="shared" si="2"/>
        <v>-3</v>
      </c>
    </row>
    <row r="150" spans="1:11">
      <c r="E150" s="10">
        <v>45555</v>
      </c>
      <c r="F150" s="94">
        <v>66.400000000000006</v>
      </c>
      <c r="G150" s="139">
        <v>39.4</v>
      </c>
      <c r="H150" s="160"/>
      <c r="I150" s="160"/>
      <c r="J150" s="77">
        <v>4</v>
      </c>
      <c r="K150" s="127">
        <f t="shared" si="2"/>
        <v>23.000000000000007</v>
      </c>
    </row>
    <row r="151" spans="1:11">
      <c r="E151" s="10">
        <v>45556</v>
      </c>
      <c r="F151" s="94">
        <v>32.5</v>
      </c>
      <c r="G151" s="139">
        <v>20.399999999999999</v>
      </c>
      <c r="H151" s="160"/>
      <c r="I151" s="160"/>
      <c r="J151" s="77"/>
      <c r="K151" s="127">
        <f t="shared" si="2"/>
        <v>12.100000000000001</v>
      </c>
    </row>
    <row r="152" spans="1:11">
      <c r="E152" s="10">
        <v>45556</v>
      </c>
      <c r="F152" s="94">
        <v>97.8</v>
      </c>
      <c r="G152" s="139">
        <v>66</v>
      </c>
      <c r="H152" s="160"/>
      <c r="I152" s="160"/>
      <c r="J152" s="77"/>
      <c r="K152" s="127">
        <f t="shared" si="2"/>
        <v>31.799999999999997</v>
      </c>
    </row>
    <row r="153" spans="1:11">
      <c r="E153" s="10">
        <v>45556</v>
      </c>
      <c r="F153" s="94">
        <v>14.8</v>
      </c>
      <c r="G153" s="139">
        <v>5</v>
      </c>
      <c r="H153" s="160"/>
      <c r="I153" s="160"/>
      <c r="J153" s="77">
        <v>4</v>
      </c>
      <c r="K153" s="127">
        <f t="shared" si="2"/>
        <v>5.8000000000000007</v>
      </c>
    </row>
    <row r="154" spans="1:11">
      <c r="E154" s="10">
        <v>45556</v>
      </c>
      <c r="F154" s="94">
        <v>16.04</v>
      </c>
      <c r="G154" s="139">
        <v>10.3</v>
      </c>
      <c r="H154" s="160"/>
      <c r="I154" s="160"/>
      <c r="J154" s="77">
        <v>4</v>
      </c>
      <c r="K154" s="127">
        <f t="shared" si="2"/>
        <v>1.7399999999999984</v>
      </c>
    </row>
    <row r="155" spans="1:11">
      <c r="A155" s="163"/>
      <c r="E155" s="10">
        <v>45556</v>
      </c>
      <c r="F155" s="94">
        <v>632</v>
      </c>
      <c r="G155" s="139">
        <v>408.25</v>
      </c>
      <c r="H155" s="160">
        <v>632</v>
      </c>
      <c r="I155" s="160">
        <v>408.25</v>
      </c>
      <c r="J155" s="77"/>
      <c r="K155" s="127">
        <f t="shared" si="2"/>
        <v>0</v>
      </c>
    </row>
    <row r="156" spans="1:11">
      <c r="A156" s="163"/>
      <c r="E156" s="10">
        <v>45556</v>
      </c>
      <c r="F156" s="94">
        <v>37.6</v>
      </c>
      <c r="G156" s="139">
        <v>29</v>
      </c>
      <c r="H156" s="160">
        <v>37.6</v>
      </c>
      <c r="I156" s="160">
        <v>29</v>
      </c>
      <c r="J156" s="77">
        <v>4</v>
      </c>
      <c r="K156" s="127">
        <f t="shared" si="2"/>
        <v>-4</v>
      </c>
    </row>
    <row r="157" spans="1:11">
      <c r="E157" s="10">
        <v>45556</v>
      </c>
      <c r="F157" s="94">
        <v>49.8</v>
      </c>
      <c r="G157" s="139">
        <v>33.08</v>
      </c>
      <c r="H157" s="160"/>
      <c r="I157" s="160"/>
      <c r="J157" s="77"/>
      <c r="K157" s="127">
        <f t="shared" si="2"/>
        <v>16.72</v>
      </c>
    </row>
    <row r="158" spans="1:11">
      <c r="E158" s="10">
        <v>45556</v>
      </c>
      <c r="F158" s="94">
        <v>207</v>
      </c>
      <c r="G158" s="139">
        <v>147</v>
      </c>
      <c r="H158" s="160"/>
      <c r="I158" s="160"/>
      <c r="J158" s="77"/>
      <c r="K158" s="127">
        <f t="shared" si="2"/>
        <v>60</v>
      </c>
    </row>
    <row r="159" spans="1:11">
      <c r="E159" s="10">
        <v>45556</v>
      </c>
      <c r="F159" s="94">
        <v>23.5</v>
      </c>
      <c r="G159" s="139">
        <v>15</v>
      </c>
      <c r="H159" s="160">
        <v>4</v>
      </c>
      <c r="I159" s="160"/>
      <c r="J159" s="77"/>
      <c r="K159" s="127">
        <f t="shared" si="2"/>
        <v>4.5</v>
      </c>
    </row>
    <row r="160" spans="1:11">
      <c r="E160" s="10">
        <v>45556</v>
      </c>
      <c r="F160" s="94">
        <v>31.3</v>
      </c>
      <c r="G160" s="139">
        <v>21</v>
      </c>
      <c r="H160" s="160"/>
      <c r="I160" s="160"/>
      <c r="J160" s="77"/>
      <c r="K160" s="127">
        <f t="shared" si="2"/>
        <v>10.3</v>
      </c>
    </row>
    <row r="161" spans="5:11">
      <c r="E161" s="10">
        <v>45556</v>
      </c>
      <c r="F161" s="94">
        <v>34.799999999999997</v>
      </c>
      <c r="G161" s="139">
        <v>25</v>
      </c>
      <c r="H161" s="160"/>
      <c r="I161" s="160"/>
      <c r="J161" s="77"/>
      <c r="K161" s="127">
        <f t="shared" si="2"/>
        <v>9.7999999999999972</v>
      </c>
    </row>
    <row r="162" spans="5:11">
      <c r="E162" s="10">
        <v>45556</v>
      </c>
      <c r="F162" s="94">
        <v>14.8</v>
      </c>
      <c r="G162" s="139">
        <v>10.199999999999999</v>
      </c>
      <c r="H162" s="160"/>
      <c r="I162" s="160"/>
      <c r="J162" s="77"/>
      <c r="K162" s="127">
        <f t="shared" si="2"/>
        <v>4.6000000000000014</v>
      </c>
    </row>
    <row r="163" spans="5:11">
      <c r="E163" s="10">
        <v>45557</v>
      </c>
      <c r="F163" s="94">
        <v>14.8</v>
      </c>
      <c r="G163" s="139">
        <v>5</v>
      </c>
      <c r="H163" s="160"/>
      <c r="I163" s="160"/>
      <c r="J163" s="77">
        <v>4</v>
      </c>
      <c r="K163" s="127">
        <f t="shared" si="2"/>
        <v>5.8000000000000007</v>
      </c>
    </row>
    <row r="164" spans="5:11">
      <c r="E164" s="10">
        <v>45557</v>
      </c>
      <c r="F164" s="94">
        <v>172.6</v>
      </c>
      <c r="G164" s="139">
        <v>60</v>
      </c>
      <c r="H164" s="160"/>
      <c r="I164" s="160"/>
      <c r="J164" s="77">
        <v>4</v>
      </c>
      <c r="K164" s="127">
        <f t="shared" si="2"/>
        <v>108.6</v>
      </c>
    </row>
    <row r="165" spans="5:11">
      <c r="E165" s="10">
        <v>45557</v>
      </c>
      <c r="F165" s="94">
        <v>21.25</v>
      </c>
      <c r="G165" s="139">
        <v>17.3</v>
      </c>
      <c r="H165" s="160"/>
      <c r="I165" s="160"/>
      <c r="J165" s="77"/>
      <c r="K165" s="127">
        <f t="shared" si="2"/>
        <v>3.9499999999999993</v>
      </c>
    </row>
    <row r="166" spans="5:11">
      <c r="E166" s="10">
        <v>45557</v>
      </c>
      <c r="F166" s="94">
        <v>45.49</v>
      </c>
      <c r="G166" s="139">
        <v>31.6</v>
      </c>
      <c r="H166" s="160">
        <v>45.49</v>
      </c>
      <c r="I166" s="160">
        <v>31.6</v>
      </c>
      <c r="J166" s="77"/>
      <c r="K166" s="127">
        <f t="shared" si="2"/>
        <v>0</v>
      </c>
    </row>
    <row r="167" spans="5:11">
      <c r="E167" s="10">
        <v>45557</v>
      </c>
      <c r="F167" s="94">
        <v>13.34</v>
      </c>
      <c r="G167" s="139">
        <v>5</v>
      </c>
      <c r="H167" s="160"/>
      <c r="I167" s="160"/>
      <c r="J167" s="77">
        <v>4</v>
      </c>
      <c r="K167" s="127">
        <f t="shared" si="2"/>
        <v>4.34</v>
      </c>
    </row>
    <row r="168" spans="5:11">
      <c r="E168" s="10">
        <v>45557</v>
      </c>
      <c r="F168" s="94">
        <v>14.8</v>
      </c>
      <c r="G168" s="139">
        <v>5</v>
      </c>
      <c r="H168" s="160"/>
      <c r="I168" s="160"/>
      <c r="J168" s="77">
        <v>4</v>
      </c>
      <c r="K168" s="127">
        <f t="shared" si="2"/>
        <v>5.8000000000000007</v>
      </c>
    </row>
    <row r="169" spans="5:11">
      <c r="E169" s="10">
        <v>45557</v>
      </c>
      <c r="F169" s="94">
        <v>330</v>
      </c>
      <c r="G169" s="139">
        <v>239.5</v>
      </c>
      <c r="H169" s="160"/>
      <c r="I169" s="160"/>
      <c r="J169" s="77"/>
      <c r="K169" s="127">
        <f t="shared" si="2"/>
        <v>90.5</v>
      </c>
    </row>
    <row r="170" spans="5:11">
      <c r="E170" s="10">
        <v>45557</v>
      </c>
      <c r="F170" s="94">
        <v>109.38</v>
      </c>
      <c r="G170" s="139">
        <v>40</v>
      </c>
      <c r="H170" s="160"/>
      <c r="I170" s="160"/>
      <c r="J170" s="77">
        <v>4</v>
      </c>
      <c r="K170" s="127">
        <f t="shared" si="2"/>
        <v>65.38</v>
      </c>
    </row>
    <row r="171" spans="5:11">
      <c r="E171" s="10">
        <v>45557</v>
      </c>
      <c r="F171" s="94">
        <v>97.8</v>
      </c>
      <c r="G171" s="139">
        <v>66</v>
      </c>
      <c r="H171" s="160"/>
      <c r="I171" s="160"/>
      <c r="J171" s="77"/>
      <c r="K171" s="127">
        <f t="shared" si="2"/>
        <v>31.799999999999997</v>
      </c>
    </row>
    <row r="172" spans="5:11">
      <c r="E172" s="10">
        <v>45557</v>
      </c>
      <c r="F172" s="94">
        <v>23.26</v>
      </c>
      <c r="G172" s="139">
        <v>19.2</v>
      </c>
      <c r="H172" s="160"/>
      <c r="I172" s="160"/>
      <c r="J172" s="77"/>
      <c r="K172" s="127">
        <f t="shared" si="2"/>
        <v>4.0600000000000023</v>
      </c>
    </row>
    <row r="173" spans="5:11">
      <c r="E173" s="10">
        <v>45557</v>
      </c>
      <c r="F173" s="94">
        <v>34.799999999999997</v>
      </c>
      <c r="G173" s="139">
        <v>25</v>
      </c>
      <c r="H173" s="160"/>
      <c r="I173" s="160"/>
      <c r="J173" s="77"/>
      <c r="K173" s="127">
        <f t="shared" si="2"/>
        <v>9.7999999999999972</v>
      </c>
    </row>
    <row r="174" spans="5:11">
      <c r="E174" s="10">
        <v>45558</v>
      </c>
      <c r="F174" s="94">
        <v>107.8</v>
      </c>
      <c r="G174" s="139">
        <v>74.05</v>
      </c>
      <c r="H174" s="160"/>
      <c r="I174" s="160"/>
      <c r="J174" s="77"/>
      <c r="K174" s="127">
        <f t="shared" si="2"/>
        <v>33.75</v>
      </c>
    </row>
    <row r="175" spans="5:11">
      <c r="E175" s="10">
        <v>45558</v>
      </c>
      <c r="F175" s="94">
        <v>11.8</v>
      </c>
      <c r="G175" s="139">
        <v>10.65</v>
      </c>
      <c r="H175" s="160"/>
      <c r="I175" s="160"/>
      <c r="J175" s="77"/>
      <c r="K175" s="127">
        <f t="shared" si="2"/>
        <v>1.1500000000000004</v>
      </c>
    </row>
    <row r="176" spans="5:11">
      <c r="E176" s="10">
        <v>45558</v>
      </c>
      <c r="F176" s="94">
        <v>145.83000000000001</v>
      </c>
      <c r="G176" s="139">
        <v>62.8</v>
      </c>
      <c r="H176" s="160"/>
      <c r="I176" s="160"/>
      <c r="J176" s="77">
        <v>23</v>
      </c>
      <c r="K176" s="127">
        <f t="shared" si="2"/>
        <v>60.030000000000015</v>
      </c>
    </row>
    <row r="177" spans="5:13">
      <c r="E177" s="10">
        <v>45558</v>
      </c>
      <c r="F177" s="94">
        <v>23.6</v>
      </c>
      <c r="G177" s="139">
        <v>17.3</v>
      </c>
      <c r="H177" s="160">
        <v>23.6</v>
      </c>
      <c r="I177" s="160">
        <v>17.3</v>
      </c>
      <c r="J177" s="77"/>
      <c r="K177" s="127">
        <f t="shared" si="2"/>
        <v>0</v>
      </c>
    </row>
    <row r="178" spans="5:13">
      <c r="E178" s="10">
        <v>45558</v>
      </c>
      <c r="F178" s="94">
        <v>27.13</v>
      </c>
      <c r="G178" s="139">
        <v>10</v>
      </c>
      <c r="H178" s="160"/>
      <c r="I178" s="160"/>
      <c r="J178" s="77">
        <v>4</v>
      </c>
      <c r="K178" s="127">
        <f t="shared" si="2"/>
        <v>13.129999999999999</v>
      </c>
      <c r="M178" t="s">
        <v>65</v>
      </c>
    </row>
    <row r="179" spans="5:13">
      <c r="E179" s="10">
        <v>45558</v>
      </c>
      <c r="F179" s="94">
        <v>37.6</v>
      </c>
      <c r="G179" s="139">
        <v>29</v>
      </c>
      <c r="H179" s="160"/>
      <c r="I179" s="160"/>
      <c r="J179" s="77"/>
      <c r="K179" s="127">
        <f t="shared" si="2"/>
        <v>8.6000000000000014</v>
      </c>
    </row>
    <row r="180" spans="5:13">
      <c r="E180" s="10">
        <v>45559</v>
      </c>
      <c r="F180" s="94">
        <v>38.799999999999997</v>
      </c>
      <c r="G180" s="139">
        <v>29</v>
      </c>
      <c r="H180" s="160"/>
      <c r="I180" s="160"/>
      <c r="J180" s="77"/>
      <c r="K180" s="127">
        <f t="shared" si="2"/>
        <v>9.7999999999999972</v>
      </c>
    </row>
    <row r="181" spans="5:13">
      <c r="E181" s="10">
        <v>45559</v>
      </c>
      <c r="F181" s="94">
        <v>127.8</v>
      </c>
      <c r="G181" s="139">
        <v>88</v>
      </c>
      <c r="H181" s="160"/>
      <c r="I181" s="160"/>
      <c r="J181" s="77"/>
      <c r="K181" s="127">
        <f t="shared" si="2"/>
        <v>39.799999999999997</v>
      </c>
    </row>
    <row r="182" spans="5:13">
      <c r="E182" s="10">
        <v>45559</v>
      </c>
      <c r="F182" s="94">
        <v>32.799999999999997</v>
      </c>
      <c r="G182" s="139">
        <v>25.5</v>
      </c>
      <c r="H182" s="160"/>
      <c r="I182" s="160"/>
      <c r="J182" s="77"/>
      <c r="K182" s="127">
        <f t="shared" si="2"/>
        <v>7.2999999999999972</v>
      </c>
    </row>
    <row r="183" spans="5:13">
      <c r="E183" s="10">
        <v>45559</v>
      </c>
      <c r="F183" s="94">
        <v>113.54</v>
      </c>
      <c r="G183" s="139">
        <v>83</v>
      </c>
      <c r="H183" s="160"/>
      <c r="I183" s="160"/>
      <c r="J183" s="77"/>
      <c r="K183" s="127">
        <f t="shared" si="2"/>
        <v>30.540000000000006</v>
      </c>
    </row>
    <row r="184" spans="5:13">
      <c r="E184" s="10">
        <v>45559</v>
      </c>
      <c r="F184" s="94">
        <v>60.23</v>
      </c>
      <c r="G184" s="139">
        <v>45</v>
      </c>
      <c r="H184" s="160"/>
      <c r="I184" s="160"/>
      <c r="J184" s="77"/>
      <c r="K184" s="127">
        <f t="shared" si="2"/>
        <v>15.229999999999997</v>
      </c>
    </row>
    <row r="185" spans="5:13">
      <c r="E185" s="10">
        <v>45559</v>
      </c>
      <c r="F185" s="94">
        <v>16.440000000000001</v>
      </c>
      <c r="G185" s="139">
        <v>14.45</v>
      </c>
      <c r="H185" s="160"/>
      <c r="I185" s="160"/>
      <c r="J185" s="77"/>
      <c r="K185" s="127">
        <f t="shared" si="2"/>
        <v>1.990000000000002</v>
      </c>
    </row>
    <row r="186" spans="5:13">
      <c r="E186" s="10">
        <v>45560</v>
      </c>
      <c r="F186" s="94">
        <v>32.799999999999997</v>
      </c>
      <c r="G186" s="139">
        <v>26.8</v>
      </c>
      <c r="H186" s="160"/>
      <c r="I186" s="160"/>
      <c r="J186" s="77"/>
      <c r="K186" s="127">
        <f t="shared" si="2"/>
        <v>5.9999999999999964</v>
      </c>
      <c r="M186" t="s">
        <v>65</v>
      </c>
    </row>
    <row r="187" spans="5:13">
      <c r="E187" s="10">
        <v>45560</v>
      </c>
      <c r="F187" s="94">
        <v>64.8</v>
      </c>
      <c r="G187" s="139">
        <v>47</v>
      </c>
      <c r="H187" s="160"/>
      <c r="I187" s="160"/>
      <c r="J187" s="77"/>
      <c r="K187" s="127">
        <f t="shared" si="2"/>
        <v>17.799999999999997</v>
      </c>
    </row>
    <row r="188" spans="5:13">
      <c r="E188" s="10">
        <v>45560</v>
      </c>
      <c r="F188" s="94">
        <v>34.799999999999997</v>
      </c>
      <c r="G188" s="139">
        <v>25</v>
      </c>
      <c r="H188" s="160"/>
      <c r="I188" s="160"/>
      <c r="J188" s="77"/>
      <c r="K188" s="127">
        <f t="shared" si="2"/>
        <v>9.7999999999999972</v>
      </c>
    </row>
    <row r="189" spans="5:13">
      <c r="E189" s="10">
        <v>45560</v>
      </c>
      <c r="F189" s="94">
        <v>34.799999999999997</v>
      </c>
      <c r="G189" s="139">
        <v>25</v>
      </c>
      <c r="H189" s="160"/>
      <c r="I189" s="160"/>
      <c r="J189" s="77"/>
      <c r="K189" s="127">
        <f t="shared" si="2"/>
        <v>9.7999999999999972</v>
      </c>
    </row>
    <row r="190" spans="5:13">
      <c r="E190" s="10">
        <v>45560</v>
      </c>
      <c r="F190" s="94">
        <v>79.599999999999994</v>
      </c>
      <c r="G190" s="139">
        <v>52.55</v>
      </c>
      <c r="H190" s="160"/>
      <c r="I190" s="160"/>
      <c r="J190" s="77"/>
      <c r="K190" s="127">
        <f t="shared" si="2"/>
        <v>27.049999999999997</v>
      </c>
    </row>
    <row r="191" spans="5:13">
      <c r="E191" s="10">
        <v>45560</v>
      </c>
      <c r="F191" s="155">
        <v>97.8</v>
      </c>
      <c r="G191" s="139">
        <v>66</v>
      </c>
      <c r="H191" s="160"/>
      <c r="I191" s="160"/>
      <c r="J191" s="77"/>
      <c r="K191" s="127">
        <f t="shared" si="2"/>
        <v>31.799999999999997</v>
      </c>
      <c r="M191" t="s">
        <v>65</v>
      </c>
    </row>
    <row r="192" spans="5:13">
      <c r="E192" s="10">
        <v>45560</v>
      </c>
      <c r="F192" s="94">
        <v>11.8</v>
      </c>
      <c r="G192" s="139">
        <v>10.65</v>
      </c>
      <c r="H192" s="160"/>
      <c r="I192" s="160"/>
      <c r="J192" s="77"/>
      <c r="K192" s="127">
        <f t="shared" si="2"/>
        <v>1.1500000000000004</v>
      </c>
    </row>
    <row r="193" spans="5:13">
      <c r="E193" s="10">
        <v>45560</v>
      </c>
      <c r="F193" s="94">
        <v>17.8</v>
      </c>
      <c r="G193" s="139">
        <v>14.45</v>
      </c>
      <c r="H193" s="160"/>
      <c r="I193" s="160"/>
      <c r="J193" s="77"/>
      <c r="K193" s="127">
        <f t="shared" si="2"/>
        <v>3.3500000000000014</v>
      </c>
    </row>
    <row r="194" spans="5:13">
      <c r="E194" s="10">
        <v>45560</v>
      </c>
      <c r="F194" s="94">
        <v>37.6</v>
      </c>
      <c r="G194" s="139">
        <v>26.93</v>
      </c>
      <c r="H194" s="160">
        <v>37.6</v>
      </c>
      <c r="I194" s="160">
        <v>19.93</v>
      </c>
      <c r="J194" s="77"/>
      <c r="K194" s="127">
        <f t="shared" si="2"/>
        <v>-7</v>
      </c>
    </row>
    <row r="195" spans="5:13">
      <c r="E195" s="10">
        <v>45561</v>
      </c>
      <c r="F195" s="94">
        <v>20.8</v>
      </c>
      <c r="G195" s="139">
        <v>13</v>
      </c>
      <c r="H195" s="160"/>
      <c r="I195" s="160"/>
      <c r="J195" s="77"/>
      <c r="K195" s="127">
        <f t="shared" si="2"/>
        <v>7.8000000000000007</v>
      </c>
    </row>
    <row r="196" spans="5:13">
      <c r="E196" s="10">
        <v>45561</v>
      </c>
      <c r="F196" s="94">
        <v>117.4</v>
      </c>
      <c r="G196" s="139">
        <v>77.5</v>
      </c>
      <c r="H196" s="160"/>
      <c r="I196" s="160"/>
      <c r="J196" s="77"/>
      <c r="K196" s="127">
        <f t="shared" si="2"/>
        <v>39.900000000000006</v>
      </c>
    </row>
    <row r="197" spans="5:13">
      <c r="E197" s="10">
        <v>45561</v>
      </c>
      <c r="F197" s="94">
        <v>36.5</v>
      </c>
      <c r="G197" s="139">
        <v>25</v>
      </c>
      <c r="H197" s="160"/>
      <c r="I197" s="160"/>
      <c r="J197" s="77"/>
      <c r="K197" s="127">
        <f t="shared" si="2"/>
        <v>11.5</v>
      </c>
    </row>
    <row r="198" spans="5:13">
      <c r="E198" s="10">
        <v>45561</v>
      </c>
      <c r="F198" s="94">
        <v>35.6</v>
      </c>
      <c r="G198" s="139">
        <v>20.6</v>
      </c>
      <c r="H198" s="160"/>
      <c r="I198" s="160"/>
      <c r="J198" s="77">
        <v>4</v>
      </c>
      <c r="K198" s="127">
        <f t="shared" si="2"/>
        <v>11</v>
      </c>
    </row>
    <row r="199" spans="5:13">
      <c r="E199" s="10">
        <v>45561</v>
      </c>
      <c r="F199" s="94">
        <v>181</v>
      </c>
      <c r="G199" s="139">
        <v>122.83</v>
      </c>
      <c r="H199" s="160"/>
      <c r="I199" s="160"/>
      <c r="J199" s="77"/>
      <c r="K199" s="127">
        <f t="shared" si="2"/>
        <v>58.17</v>
      </c>
    </row>
    <row r="200" spans="5:13">
      <c r="E200" s="10">
        <v>45561</v>
      </c>
      <c r="F200" s="94">
        <v>17.8</v>
      </c>
      <c r="G200" s="139">
        <v>10.3</v>
      </c>
      <c r="H200" s="160"/>
      <c r="I200" s="160"/>
      <c r="J200" s="77">
        <v>4</v>
      </c>
      <c r="K200" s="127">
        <f t="shared" si="2"/>
        <v>3.5</v>
      </c>
      <c r="M200" t="s">
        <v>65</v>
      </c>
    </row>
    <row r="201" spans="5:13">
      <c r="E201" s="10">
        <v>45561</v>
      </c>
      <c r="F201" s="94">
        <v>14.8</v>
      </c>
      <c r="G201" s="139">
        <v>5</v>
      </c>
      <c r="H201" s="160"/>
      <c r="I201" s="160"/>
      <c r="J201" s="77">
        <v>4</v>
      </c>
      <c r="K201" s="127">
        <f t="shared" si="2"/>
        <v>5.8000000000000007</v>
      </c>
    </row>
    <row r="202" spans="5:13">
      <c r="E202" s="10">
        <v>45562</v>
      </c>
      <c r="F202" s="94">
        <v>127.8</v>
      </c>
      <c r="G202" s="139">
        <v>88</v>
      </c>
      <c r="H202" s="160"/>
      <c r="I202" s="160"/>
      <c r="J202" s="77"/>
      <c r="K202" s="127">
        <f t="shared" si="2"/>
        <v>39.799999999999997</v>
      </c>
    </row>
    <row r="203" spans="5:13">
      <c r="E203" s="10">
        <v>45562</v>
      </c>
      <c r="F203" s="94">
        <v>86</v>
      </c>
      <c r="G203" s="139">
        <v>51.5</v>
      </c>
      <c r="H203" s="160"/>
      <c r="I203" s="160"/>
      <c r="J203" s="77">
        <v>4</v>
      </c>
      <c r="K203" s="127">
        <f t="shared" si="2"/>
        <v>30.5</v>
      </c>
    </row>
    <row r="204" spans="5:13">
      <c r="E204" s="10">
        <v>45562</v>
      </c>
      <c r="F204" s="94">
        <v>44.4</v>
      </c>
      <c r="G204" s="139">
        <v>15</v>
      </c>
      <c r="H204" s="160"/>
      <c r="I204" s="160"/>
      <c r="J204" s="77">
        <v>4</v>
      </c>
      <c r="K204" s="127">
        <f t="shared" si="2"/>
        <v>25.4</v>
      </c>
    </row>
    <row r="205" spans="5:13">
      <c r="E205" s="10">
        <v>45562</v>
      </c>
      <c r="F205" s="94">
        <v>17.8</v>
      </c>
      <c r="G205" s="139">
        <v>10.3</v>
      </c>
      <c r="H205" s="160"/>
      <c r="I205" s="160"/>
      <c r="J205" s="77">
        <v>4</v>
      </c>
      <c r="K205" s="127">
        <f t="shared" si="2"/>
        <v>3.5</v>
      </c>
    </row>
    <row r="206" spans="5:13">
      <c r="E206" s="10">
        <v>45562</v>
      </c>
      <c r="F206" s="94">
        <v>14.8</v>
      </c>
      <c r="G206" s="139">
        <v>5</v>
      </c>
      <c r="H206" s="160"/>
      <c r="I206" s="160"/>
      <c r="J206" s="77">
        <v>4</v>
      </c>
      <c r="K206" s="127">
        <f t="shared" si="2"/>
        <v>5.8000000000000007</v>
      </c>
    </row>
    <row r="207" spans="5:13">
      <c r="E207" s="10">
        <v>45563</v>
      </c>
      <c r="F207" s="94">
        <v>97.6</v>
      </c>
      <c r="G207" s="139">
        <v>56.9</v>
      </c>
      <c r="H207" s="160"/>
      <c r="I207" s="160"/>
      <c r="J207" s="77"/>
      <c r="K207" s="127">
        <f t="shared" si="2"/>
        <v>40.699999999999996</v>
      </c>
    </row>
    <row r="208" spans="5:13">
      <c r="E208" s="10">
        <v>45563</v>
      </c>
      <c r="F208" s="94">
        <v>231.6</v>
      </c>
      <c r="G208" s="139">
        <v>131.55000000000001</v>
      </c>
      <c r="H208" s="160"/>
      <c r="I208" s="160"/>
      <c r="J208" s="77">
        <v>4</v>
      </c>
      <c r="K208" s="127">
        <f t="shared" si="2"/>
        <v>96.049999999999983</v>
      </c>
    </row>
    <row r="209" spans="5:11">
      <c r="E209" s="10">
        <v>45563</v>
      </c>
      <c r="F209" s="94">
        <v>18.8</v>
      </c>
      <c r="G209" s="139">
        <v>16</v>
      </c>
      <c r="H209" s="160"/>
      <c r="I209" s="160"/>
      <c r="J209" s="77"/>
      <c r="K209" s="127">
        <f t="shared" si="2"/>
        <v>2.8000000000000007</v>
      </c>
    </row>
    <row r="210" spans="5:11">
      <c r="E210" s="10">
        <v>45563</v>
      </c>
      <c r="F210" s="94">
        <v>217</v>
      </c>
      <c r="G210" s="139">
        <v>75</v>
      </c>
      <c r="H210" s="160"/>
      <c r="I210" s="160"/>
      <c r="J210" s="77">
        <v>4</v>
      </c>
      <c r="K210" s="127">
        <f t="shared" ref="K210:K222" si="3">F210-G210-H210+I210-J210</f>
        <v>138</v>
      </c>
    </row>
    <row r="211" spans="5:11">
      <c r="E211" s="10">
        <v>45563</v>
      </c>
      <c r="F211" s="94">
        <v>32.799999999999997</v>
      </c>
      <c r="G211" s="139">
        <v>25.5</v>
      </c>
      <c r="H211" s="160"/>
      <c r="I211" s="160"/>
      <c r="J211" s="77"/>
      <c r="K211" s="127">
        <f t="shared" si="3"/>
        <v>7.2999999999999972</v>
      </c>
    </row>
    <row r="212" spans="5:11">
      <c r="E212" s="10">
        <v>45563</v>
      </c>
      <c r="F212" s="94">
        <v>34.799999999999997</v>
      </c>
      <c r="G212" s="139">
        <v>25</v>
      </c>
      <c r="H212" s="160"/>
      <c r="I212" s="160"/>
      <c r="J212" s="77"/>
      <c r="K212" s="127">
        <f t="shared" si="3"/>
        <v>9.7999999999999972</v>
      </c>
    </row>
    <row r="213" spans="5:11">
      <c r="E213" s="10">
        <v>45563</v>
      </c>
      <c r="F213" s="94">
        <v>17.8</v>
      </c>
      <c r="G213" s="139">
        <v>14.45</v>
      </c>
      <c r="H213" s="160"/>
      <c r="I213" s="160"/>
      <c r="J213" s="77"/>
      <c r="K213" s="127">
        <f t="shared" si="3"/>
        <v>3.3500000000000014</v>
      </c>
    </row>
    <row r="214" spans="5:11">
      <c r="E214" s="10">
        <v>45563</v>
      </c>
      <c r="F214" s="94">
        <v>32.799999999999997</v>
      </c>
      <c r="G214" s="139">
        <v>25.5</v>
      </c>
      <c r="H214" s="160"/>
      <c r="I214" s="160"/>
      <c r="J214" s="77"/>
      <c r="K214" s="127">
        <f t="shared" si="3"/>
        <v>7.2999999999999972</v>
      </c>
    </row>
    <row r="215" spans="5:11">
      <c r="E215" s="10">
        <v>45564</v>
      </c>
      <c r="F215" s="94">
        <v>240</v>
      </c>
      <c r="G215" s="139">
        <v>154.5</v>
      </c>
      <c r="H215" s="160"/>
      <c r="I215" s="160"/>
      <c r="J215" s="77">
        <v>4</v>
      </c>
      <c r="K215" s="127">
        <f t="shared" si="3"/>
        <v>81.5</v>
      </c>
    </row>
    <row r="216" spans="5:11">
      <c r="E216" s="10">
        <v>45564</v>
      </c>
      <c r="F216" s="94">
        <v>18</v>
      </c>
      <c r="G216" s="139">
        <v>7.9</v>
      </c>
      <c r="H216" s="160"/>
      <c r="I216" s="160"/>
      <c r="J216" s="77"/>
      <c r="K216" s="127">
        <f t="shared" si="3"/>
        <v>10.1</v>
      </c>
    </row>
    <row r="217" spans="5:11">
      <c r="E217" s="10">
        <v>45564</v>
      </c>
      <c r="F217" s="94">
        <v>17.8</v>
      </c>
      <c r="G217" s="139">
        <v>14.45</v>
      </c>
      <c r="H217" s="160"/>
      <c r="I217" s="160"/>
      <c r="J217" s="77"/>
      <c r="K217" s="127">
        <f t="shared" si="3"/>
        <v>3.3500000000000014</v>
      </c>
    </row>
    <row r="218" spans="5:11">
      <c r="E218" s="10">
        <v>45564</v>
      </c>
      <c r="F218" s="94">
        <v>14.8</v>
      </c>
      <c r="G218" s="139">
        <v>10.199999999999999</v>
      </c>
      <c r="H218" s="160"/>
      <c r="I218" s="160"/>
      <c r="J218" s="77"/>
      <c r="K218" s="127">
        <f t="shared" si="3"/>
        <v>4.6000000000000014</v>
      </c>
    </row>
    <row r="219" spans="5:11">
      <c r="E219" s="10">
        <v>45564</v>
      </c>
      <c r="F219" s="94">
        <v>73</v>
      </c>
      <c r="G219" s="139">
        <v>50</v>
      </c>
      <c r="H219" s="160"/>
      <c r="I219" s="160"/>
      <c r="J219" s="77"/>
      <c r="K219" s="127">
        <f t="shared" si="3"/>
        <v>23</v>
      </c>
    </row>
    <row r="220" spans="5:11">
      <c r="E220" s="10">
        <v>45564</v>
      </c>
      <c r="F220" s="94">
        <v>11.8</v>
      </c>
      <c r="G220" s="139">
        <v>10.65</v>
      </c>
      <c r="H220" s="160"/>
      <c r="I220" s="160"/>
      <c r="J220" s="77"/>
      <c r="K220" s="127">
        <f t="shared" si="3"/>
        <v>1.1500000000000004</v>
      </c>
    </row>
    <row r="221" spans="5:11">
      <c r="E221" s="10">
        <v>45565</v>
      </c>
      <c r="F221" s="94">
        <v>25.8</v>
      </c>
      <c r="G221" s="139">
        <v>19.2</v>
      </c>
      <c r="H221" s="160"/>
      <c r="I221" s="160"/>
      <c r="J221" s="77"/>
      <c r="K221" s="127">
        <f t="shared" si="3"/>
        <v>6.6000000000000014</v>
      </c>
    </row>
    <row r="222" spans="5:11">
      <c r="E222" s="10">
        <v>45565</v>
      </c>
      <c r="F222" s="94">
        <v>17.8</v>
      </c>
      <c r="G222" s="139">
        <v>14.45</v>
      </c>
      <c r="H222" s="160"/>
      <c r="I222" s="160"/>
      <c r="J222" s="77"/>
      <c r="K222" s="127">
        <f t="shared" si="3"/>
        <v>3.3500000000000014</v>
      </c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24"/>
  <sheetViews>
    <sheetView workbookViewId="0">
      <pane xSplit="4" ySplit="6" topLeftCell="E184" activePane="bottomRight" state="frozen"/>
      <selection pane="topRight" activeCell="E1" sqref="E1"/>
      <selection pane="bottomLeft" activeCell="A7" sqref="A7"/>
      <selection pane="bottomRight" activeCell="C6" sqref="C6:D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106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3904.2300000000023</v>
      </c>
      <c r="E2" s="10">
        <v>45505</v>
      </c>
      <c r="F2" s="58">
        <v>100.8</v>
      </c>
      <c r="G2" s="139">
        <v>66</v>
      </c>
      <c r="H2" s="122"/>
      <c r="I2" s="122"/>
      <c r="J2" s="26"/>
      <c r="K2" s="127">
        <f>F2-G2-H2+I2-J2</f>
        <v>34.799999999999997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11108.869999999995</v>
      </c>
      <c r="C3" s="157" t="s">
        <v>57</v>
      </c>
      <c r="D3" s="159">
        <f>D2/B4</f>
        <v>0.56519315901780343</v>
      </c>
      <c r="E3" s="10">
        <v>45505</v>
      </c>
      <c r="F3" s="58">
        <v>17.8</v>
      </c>
      <c r="G3" s="139">
        <v>10.3</v>
      </c>
      <c r="H3" s="122"/>
      <c r="I3" s="122"/>
      <c r="J3" s="26">
        <v>4</v>
      </c>
      <c r="K3" s="127">
        <f t="shared" ref="K3:K66" si="0">F3-G3-H3+I3-J3</f>
        <v>3.5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6907.7800000000007</v>
      </c>
      <c r="C4" s="4" t="s">
        <v>11</v>
      </c>
      <c r="D4" s="156">
        <f>SUM(J:J)</f>
        <v>216</v>
      </c>
      <c r="E4" s="10">
        <v>45505</v>
      </c>
      <c r="F4" s="58">
        <v>14.8</v>
      </c>
      <c r="G4" s="139">
        <v>5</v>
      </c>
      <c r="H4" s="122"/>
      <c r="I4" s="122"/>
      <c r="J4" s="26">
        <v>4</v>
      </c>
      <c r="K4" s="127">
        <f t="shared" si="0"/>
        <v>5.8000000000000007</v>
      </c>
      <c r="L4" s="152"/>
      <c r="Q4" s="1"/>
      <c r="R4" s="1"/>
    </row>
    <row r="5" spans="1:18" ht="20.25" customHeight="1">
      <c r="A5" s="52" t="s">
        <v>91</v>
      </c>
      <c r="B5" s="156">
        <f>SUM(H:H)</f>
        <v>223.34</v>
      </c>
      <c r="C5" s="157" t="s">
        <v>98</v>
      </c>
      <c r="D5" s="158">
        <f>COUNT(G:G)</f>
        <v>165</v>
      </c>
      <c r="E5" s="10">
        <v>45506</v>
      </c>
      <c r="F5" s="58">
        <v>29.6</v>
      </c>
      <c r="G5" s="139">
        <v>10</v>
      </c>
      <c r="H5" s="123"/>
      <c r="I5" s="123"/>
      <c r="J5" s="26"/>
      <c r="K5" s="127">
        <f t="shared" si="0"/>
        <v>19.600000000000001</v>
      </c>
      <c r="L5" s="152"/>
    </row>
    <row r="6" spans="1:18" ht="20.25" customHeight="1">
      <c r="A6" s="52" t="s">
        <v>92</v>
      </c>
      <c r="B6" s="156">
        <f>SUM(I:I)</f>
        <v>142.47999999999999</v>
      </c>
      <c r="C6" s="165" t="s">
        <v>108</v>
      </c>
      <c r="D6" s="158">
        <f>COUNT(I:I)</f>
        <v>4</v>
      </c>
      <c r="E6" s="10">
        <v>45506</v>
      </c>
      <c r="F6" s="58">
        <v>169</v>
      </c>
      <c r="G6" s="140">
        <v>112.5</v>
      </c>
      <c r="H6" s="123"/>
      <c r="I6" s="123"/>
      <c r="J6" s="26"/>
      <c r="K6" s="127">
        <f t="shared" si="0"/>
        <v>56.5</v>
      </c>
      <c r="L6" s="152"/>
    </row>
    <row r="7" spans="1:18" ht="20.25" customHeight="1">
      <c r="C7" s="1"/>
      <c r="D7" s="1"/>
      <c r="E7" s="10">
        <v>45506</v>
      </c>
      <c r="F7" s="138">
        <v>23.5</v>
      </c>
      <c r="G7" s="139">
        <v>15</v>
      </c>
      <c r="H7" s="123"/>
      <c r="I7" s="123"/>
      <c r="J7" s="26"/>
      <c r="K7" s="127">
        <f t="shared" si="0"/>
        <v>8.5</v>
      </c>
      <c r="L7" s="152"/>
    </row>
    <row r="8" spans="1:18" ht="20.25" customHeight="1">
      <c r="A8" s="1"/>
      <c r="B8" s="1"/>
      <c r="C8" s="1"/>
      <c r="D8" s="1"/>
      <c r="E8" s="10">
        <v>45506</v>
      </c>
      <c r="F8" s="58">
        <v>17.8</v>
      </c>
      <c r="G8" s="139">
        <v>10.3</v>
      </c>
      <c r="H8" s="123"/>
      <c r="I8" s="123"/>
      <c r="J8" s="26">
        <v>4</v>
      </c>
      <c r="K8" s="127">
        <f t="shared" si="0"/>
        <v>3.5</v>
      </c>
      <c r="L8" s="152"/>
    </row>
    <row r="9" spans="1:18" ht="20.25" customHeight="1">
      <c r="A9" s="1"/>
      <c r="B9" s="1"/>
      <c r="E9" s="10">
        <v>45506</v>
      </c>
      <c r="F9" s="58">
        <v>22.8</v>
      </c>
      <c r="G9" s="140">
        <v>11</v>
      </c>
      <c r="H9" s="123"/>
      <c r="I9" s="123"/>
      <c r="J9" s="26">
        <v>4</v>
      </c>
      <c r="K9" s="127">
        <f t="shared" si="0"/>
        <v>7.8000000000000007</v>
      </c>
      <c r="L9" s="152"/>
    </row>
    <row r="10" spans="1:18" ht="20.25" customHeight="1">
      <c r="A10" s="1"/>
      <c r="B10" s="162"/>
      <c r="E10" s="10">
        <v>45507</v>
      </c>
      <c r="F10" s="138">
        <v>17.8</v>
      </c>
      <c r="G10" s="139">
        <v>10.3</v>
      </c>
      <c r="H10" s="123"/>
      <c r="I10" s="123"/>
      <c r="J10" s="26">
        <v>4</v>
      </c>
      <c r="K10" s="127">
        <f t="shared" si="0"/>
        <v>3.5</v>
      </c>
      <c r="L10" s="14"/>
    </row>
    <row r="11" spans="1:18" ht="22.35" customHeight="1">
      <c r="A11" s="1"/>
      <c r="B11" s="1"/>
      <c r="E11" s="10">
        <v>45507</v>
      </c>
      <c r="F11" s="58">
        <v>14.8</v>
      </c>
      <c r="G11" s="139">
        <v>5</v>
      </c>
      <c r="H11" s="123"/>
      <c r="I11" s="123"/>
      <c r="J11" s="26">
        <v>4</v>
      </c>
      <c r="K11" s="127">
        <f t="shared" si="0"/>
        <v>5.8000000000000007</v>
      </c>
      <c r="L11" s="14"/>
    </row>
    <row r="12" spans="1:18">
      <c r="A12" s="1"/>
      <c r="B12" s="1"/>
      <c r="E12" s="10">
        <v>45507</v>
      </c>
      <c r="F12" s="58">
        <v>90.6</v>
      </c>
      <c r="G12" s="140">
        <v>60</v>
      </c>
      <c r="H12" s="123"/>
      <c r="I12" s="123"/>
      <c r="J12" s="26"/>
      <c r="K12" s="127">
        <f t="shared" si="0"/>
        <v>30.599999999999994</v>
      </c>
      <c r="L12" s="14"/>
    </row>
    <row r="13" spans="1:18">
      <c r="A13" s="1"/>
      <c r="B13" s="1"/>
      <c r="E13" s="10">
        <v>45507</v>
      </c>
      <c r="F13" s="58">
        <v>19.8</v>
      </c>
      <c r="G13" s="140">
        <v>13.8</v>
      </c>
      <c r="H13" s="123">
        <v>19.8</v>
      </c>
      <c r="I13" s="123">
        <v>13.8</v>
      </c>
      <c r="J13" s="26"/>
      <c r="K13" s="127">
        <f t="shared" si="0"/>
        <v>0</v>
      </c>
      <c r="L13" s="14"/>
    </row>
    <row r="14" spans="1:18">
      <c r="B14" s="154"/>
      <c r="E14" s="10">
        <v>45507</v>
      </c>
      <c r="F14" s="58">
        <v>44.4</v>
      </c>
      <c r="G14" s="140">
        <v>15</v>
      </c>
      <c r="H14" s="123"/>
      <c r="I14" s="123"/>
      <c r="J14" s="26"/>
      <c r="K14" s="127">
        <f t="shared" si="0"/>
        <v>29.4</v>
      </c>
      <c r="L14" s="14"/>
      <c r="M14" t="s">
        <v>65</v>
      </c>
    </row>
    <row r="15" spans="1:18">
      <c r="E15" s="10">
        <v>45507</v>
      </c>
      <c r="F15" s="58">
        <v>133.6</v>
      </c>
      <c r="G15" s="139">
        <v>88</v>
      </c>
      <c r="H15" s="123">
        <v>133.6</v>
      </c>
      <c r="I15" s="123">
        <v>84</v>
      </c>
      <c r="J15" s="26"/>
      <c r="K15" s="127">
        <f t="shared" si="0"/>
        <v>-4</v>
      </c>
      <c r="L15" s="14"/>
    </row>
    <row r="16" spans="1:18">
      <c r="E16" s="10">
        <v>45508</v>
      </c>
      <c r="F16" s="58">
        <v>36.5</v>
      </c>
      <c r="G16" s="140">
        <v>25</v>
      </c>
      <c r="H16" s="123"/>
      <c r="I16" s="123"/>
      <c r="J16" s="26"/>
      <c r="K16" s="127">
        <f t="shared" si="0"/>
        <v>11.5</v>
      </c>
      <c r="L16" s="14"/>
    </row>
    <row r="17" spans="5:12">
      <c r="E17" s="10">
        <v>45508</v>
      </c>
      <c r="F17" s="58">
        <v>145</v>
      </c>
      <c r="G17" s="139">
        <v>50</v>
      </c>
      <c r="H17" s="122"/>
      <c r="I17" s="122"/>
      <c r="J17" s="26">
        <v>4</v>
      </c>
      <c r="K17" s="127">
        <f t="shared" si="0"/>
        <v>91</v>
      </c>
      <c r="L17" s="14"/>
    </row>
    <row r="18" spans="5:12">
      <c r="E18" s="10">
        <v>45508</v>
      </c>
      <c r="F18" s="60">
        <v>44.4</v>
      </c>
      <c r="G18" s="139">
        <v>15</v>
      </c>
      <c r="H18" s="122"/>
      <c r="I18" s="122"/>
      <c r="J18" s="26">
        <v>4</v>
      </c>
      <c r="K18" s="127">
        <f t="shared" si="0"/>
        <v>25.4</v>
      </c>
      <c r="L18" s="14"/>
    </row>
    <row r="19" spans="5:12">
      <c r="E19" s="10">
        <v>45508</v>
      </c>
      <c r="F19" s="58">
        <v>34.799999999999997</v>
      </c>
      <c r="G19" s="139">
        <v>25</v>
      </c>
      <c r="H19" s="122"/>
      <c r="I19" s="122"/>
      <c r="J19" s="26"/>
      <c r="K19" s="127">
        <f t="shared" si="0"/>
        <v>9.7999999999999972</v>
      </c>
      <c r="L19" s="14"/>
    </row>
    <row r="20" spans="5:12">
      <c r="E20" s="10">
        <v>45509</v>
      </c>
      <c r="F20" s="138">
        <v>29.6</v>
      </c>
      <c r="G20" s="139">
        <v>10</v>
      </c>
      <c r="H20" s="123"/>
      <c r="I20" s="123"/>
      <c r="J20" s="26">
        <v>4</v>
      </c>
      <c r="K20" s="127">
        <f t="shared" si="0"/>
        <v>15.600000000000001</v>
      </c>
      <c r="L20" s="14"/>
    </row>
    <row r="21" spans="5:12">
      <c r="E21" s="10">
        <v>45509</v>
      </c>
      <c r="F21" s="138">
        <v>17.8</v>
      </c>
      <c r="G21" s="139">
        <v>10.3</v>
      </c>
      <c r="H21" s="123"/>
      <c r="I21" s="123"/>
      <c r="J21" s="26">
        <v>4</v>
      </c>
      <c r="K21" s="127">
        <f t="shared" si="0"/>
        <v>3.5</v>
      </c>
      <c r="L21" s="14"/>
    </row>
    <row r="22" spans="5:12">
      <c r="E22" s="10">
        <v>45509</v>
      </c>
      <c r="F22" s="135">
        <v>115</v>
      </c>
      <c r="G22" s="139">
        <v>73.5</v>
      </c>
      <c r="H22" s="122"/>
      <c r="I22" s="122"/>
      <c r="J22" s="26"/>
      <c r="K22" s="127">
        <f t="shared" si="0"/>
        <v>41.5</v>
      </c>
      <c r="L22" s="14"/>
    </row>
    <row r="23" spans="5:12">
      <c r="E23" s="10">
        <v>45509</v>
      </c>
      <c r="F23" s="135">
        <v>17.8</v>
      </c>
      <c r="G23" s="139">
        <v>10.3</v>
      </c>
      <c r="H23" s="123"/>
      <c r="I23" s="123"/>
      <c r="J23" s="26">
        <v>4</v>
      </c>
      <c r="K23" s="127">
        <f t="shared" si="0"/>
        <v>3.5</v>
      </c>
      <c r="L23" s="14"/>
    </row>
    <row r="24" spans="5:12">
      <c r="E24" s="10">
        <v>45509</v>
      </c>
      <c r="F24" s="60">
        <v>26.1</v>
      </c>
      <c r="G24" s="139">
        <v>17</v>
      </c>
      <c r="H24" s="123"/>
      <c r="I24" s="123"/>
      <c r="J24" s="26"/>
      <c r="K24" s="127">
        <f t="shared" si="0"/>
        <v>9.1000000000000014</v>
      </c>
      <c r="L24" s="14"/>
    </row>
    <row r="25" spans="5:12">
      <c r="E25" s="10">
        <v>45509</v>
      </c>
      <c r="F25" s="60">
        <v>97.8</v>
      </c>
      <c r="G25" s="139">
        <v>66</v>
      </c>
      <c r="H25" s="123"/>
      <c r="I25" s="123"/>
      <c r="J25" s="141"/>
      <c r="K25" s="127">
        <f t="shared" si="0"/>
        <v>31.799999999999997</v>
      </c>
      <c r="L25" s="14"/>
    </row>
    <row r="26" spans="5:12">
      <c r="E26" s="10">
        <v>45509</v>
      </c>
      <c r="F26" s="94">
        <v>97.8</v>
      </c>
      <c r="G26" s="139">
        <v>68</v>
      </c>
      <c r="H26" s="123"/>
      <c r="I26" s="123"/>
      <c r="J26" s="141"/>
      <c r="K26" s="127">
        <f t="shared" si="0"/>
        <v>29.799999999999997</v>
      </c>
      <c r="L26" s="14"/>
    </row>
    <row r="27" spans="5:12">
      <c r="E27" s="10">
        <v>45510</v>
      </c>
      <c r="F27" s="94">
        <v>14.8</v>
      </c>
      <c r="G27" s="139">
        <v>5</v>
      </c>
      <c r="H27" s="123"/>
      <c r="I27" s="123"/>
      <c r="J27" s="130">
        <v>4</v>
      </c>
      <c r="K27" s="127">
        <f t="shared" si="0"/>
        <v>5.8000000000000007</v>
      </c>
      <c r="L27" s="14"/>
    </row>
    <row r="28" spans="5:12">
      <c r="E28" s="10">
        <v>45510</v>
      </c>
      <c r="F28" s="94">
        <v>35.6</v>
      </c>
      <c r="G28" s="139">
        <v>20.6</v>
      </c>
      <c r="H28" s="123"/>
      <c r="I28" s="123"/>
      <c r="J28" s="77">
        <v>4</v>
      </c>
      <c r="K28" s="127">
        <f t="shared" si="0"/>
        <v>11</v>
      </c>
      <c r="L28" s="14"/>
    </row>
    <row r="29" spans="5:12">
      <c r="E29" s="10">
        <v>45510</v>
      </c>
      <c r="F29" s="94">
        <v>286.39999999999998</v>
      </c>
      <c r="G29" s="139">
        <v>176</v>
      </c>
      <c r="H29" s="123"/>
      <c r="I29" s="123"/>
      <c r="J29" s="77"/>
      <c r="K29" s="127">
        <f t="shared" si="0"/>
        <v>110.39999999999998</v>
      </c>
      <c r="L29" s="14"/>
    </row>
    <row r="30" spans="5:12">
      <c r="E30" s="10">
        <v>45510</v>
      </c>
      <c r="F30" s="94">
        <v>17.8</v>
      </c>
      <c r="G30" s="139">
        <v>10.3</v>
      </c>
      <c r="H30" s="123"/>
      <c r="I30" s="123"/>
      <c r="J30" s="77">
        <v>4</v>
      </c>
      <c r="K30" s="127">
        <f t="shared" si="0"/>
        <v>3.5</v>
      </c>
      <c r="L30" s="14"/>
    </row>
    <row r="31" spans="5:12">
      <c r="E31" s="10">
        <v>45511</v>
      </c>
      <c r="F31" s="153">
        <v>44.4</v>
      </c>
      <c r="G31" s="139">
        <v>15</v>
      </c>
      <c r="H31" s="123"/>
      <c r="I31" s="123"/>
      <c r="J31" s="77">
        <v>4</v>
      </c>
      <c r="K31" s="127">
        <f t="shared" si="0"/>
        <v>25.4</v>
      </c>
      <c r="L31" s="14"/>
    </row>
    <row r="32" spans="5:12">
      <c r="E32" s="10">
        <v>45511</v>
      </c>
      <c r="F32" s="94">
        <v>32.799999999999997</v>
      </c>
      <c r="G32" s="139">
        <v>26.6</v>
      </c>
      <c r="H32" s="160"/>
      <c r="I32" s="160"/>
      <c r="J32" s="77"/>
      <c r="K32" s="127">
        <f t="shared" si="0"/>
        <v>6.1999999999999957</v>
      </c>
    </row>
    <row r="33" spans="3:11">
      <c r="E33" s="10">
        <v>45511</v>
      </c>
      <c r="F33" s="94">
        <v>34.799999999999997</v>
      </c>
      <c r="G33" s="139">
        <v>25</v>
      </c>
      <c r="H33" s="160"/>
      <c r="I33" s="160"/>
      <c r="J33" s="77"/>
      <c r="K33" s="127">
        <f t="shared" si="0"/>
        <v>9.7999999999999972</v>
      </c>
    </row>
    <row r="34" spans="3:11">
      <c r="E34" s="10">
        <v>45511</v>
      </c>
      <c r="F34" s="94">
        <v>14.8</v>
      </c>
      <c r="G34" s="139">
        <v>5</v>
      </c>
      <c r="H34" s="160"/>
      <c r="I34" s="160"/>
      <c r="J34" s="77">
        <v>4</v>
      </c>
      <c r="K34" s="127">
        <f t="shared" si="0"/>
        <v>5.8000000000000007</v>
      </c>
    </row>
    <row r="35" spans="3:11">
      <c r="E35" s="10">
        <v>45511</v>
      </c>
      <c r="F35" s="94">
        <v>34.799999999999997</v>
      </c>
      <c r="G35" s="139">
        <v>25</v>
      </c>
      <c r="H35" s="160"/>
      <c r="I35" s="160"/>
      <c r="J35" s="77"/>
      <c r="K35" s="127">
        <f t="shared" si="0"/>
        <v>9.7999999999999972</v>
      </c>
    </row>
    <row r="36" spans="3:11">
      <c r="E36" s="10">
        <v>45511</v>
      </c>
      <c r="F36" s="94">
        <v>203.8</v>
      </c>
      <c r="G36" s="139">
        <v>129.15</v>
      </c>
      <c r="H36" s="160"/>
      <c r="I36" s="160"/>
      <c r="J36" s="77"/>
      <c r="K36" s="127">
        <f t="shared" si="0"/>
        <v>74.650000000000006</v>
      </c>
    </row>
    <row r="37" spans="3:11">
      <c r="E37" s="10">
        <v>45512</v>
      </c>
      <c r="F37" s="94">
        <v>20.8</v>
      </c>
      <c r="G37" s="139">
        <v>13</v>
      </c>
      <c r="H37" s="160"/>
      <c r="I37" s="160"/>
      <c r="J37" s="77"/>
      <c r="K37" s="127">
        <f t="shared" si="0"/>
        <v>7.8000000000000007</v>
      </c>
    </row>
    <row r="38" spans="3:11">
      <c r="E38" s="10">
        <v>45512</v>
      </c>
      <c r="F38" s="94">
        <v>64.8</v>
      </c>
      <c r="G38" s="139">
        <v>45</v>
      </c>
      <c r="H38" s="160"/>
      <c r="I38" s="160"/>
      <c r="J38" s="77"/>
      <c r="K38" s="127">
        <f t="shared" si="0"/>
        <v>19.799999999999997</v>
      </c>
    </row>
    <row r="39" spans="3:11">
      <c r="E39" s="10">
        <v>45512</v>
      </c>
      <c r="F39" s="94">
        <v>14.8</v>
      </c>
      <c r="G39" s="139">
        <v>10.199999999999999</v>
      </c>
      <c r="H39" s="160"/>
      <c r="I39" s="160"/>
      <c r="J39" s="77"/>
      <c r="K39" s="127">
        <f t="shared" si="0"/>
        <v>4.6000000000000014</v>
      </c>
    </row>
    <row r="40" spans="3:11">
      <c r="E40" s="10">
        <v>45512</v>
      </c>
      <c r="F40" s="94">
        <v>32.799999999999997</v>
      </c>
      <c r="G40" s="139">
        <v>23.99</v>
      </c>
      <c r="H40" s="160"/>
      <c r="I40" s="160"/>
      <c r="J40" s="77"/>
      <c r="K40" s="127">
        <f t="shared" si="0"/>
        <v>8.8099999999999987</v>
      </c>
    </row>
    <row r="41" spans="3:11">
      <c r="E41" s="10">
        <v>45513</v>
      </c>
      <c r="F41" s="94">
        <v>25.8</v>
      </c>
      <c r="G41" s="139">
        <v>20</v>
      </c>
      <c r="H41" s="160"/>
      <c r="I41" s="160"/>
      <c r="J41" s="77"/>
      <c r="K41" s="127">
        <f t="shared" si="0"/>
        <v>5.8000000000000007</v>
      </c>
    </row>
    <row r="42" spans="3:11">
      <c r="E42" s="10">
        <v>45513</v>
      </c>
      <c r="F42" s="94">
        <v>34.799999999999997</v>
      </c>
      <c r="G42" s="139">
        <v>25</v>
      </c>
      <c r="H42" s="160"/>
      <c r="I42" s="160"/>
      <c r="J42" s="77"/>
      <c r="K42" s="127">
        <f t="shared" si="0"/>
        <v>9.7999999999999972</v>
      </c>
    </row>
    <row r="43" spans="3:11">
      <c r="E43" s="10">
        <v>45513</v>
      </c>
      <c r="F43" s="94">
        <v>25.8</v>
      </c>
      <c r="G43" s="139">
        <v>20</v>
      </c>
      <c r="H43" s="160"/>
      <c r="I43" s="160"/>
      <c r="J43" s="77"/>
      <c r="K43" s="127">
        <f t="shared" si="0"/>
        <v>5.8000000000000007</v>
      </c>
    </row>
    <row r="44" spans="3:11">
      <c r="E44" s="10">
        <v>45513</v>
      </c>
      <c r="F44" s="94">
        <v>91</v>
      </c>
      <c r="G44" s="139">
        <v>57</v>
      </c>
      <c r="H44" s="160"/>
      <c r="I44" s="160"/>
      <c r="J44" s="77"/>
      <c r="K44" s="127">
        <f t="shared" si="0"/>
        <v>34</v>
      </c>
    </row>
    <row r="45" spans="3:11">
      <c r="E45" s="10">
        <v>45513</v>
      </c>
      <c r="F45" s="94">
        <v>390</v>
      </c>
      <c r="G45" s="139">
        <v>150</v>
      </c>
      <c r="H45" s="160"/>
      <c r="I45" s="160"/>
      <c r="J45" s="77">
        <v>4</v>
      </c>
      <c r="K45" s="127">
        <f t="shared" si="0"/>
        <v>236</v>
      </c>
    </row>
    <row r="46" spans="3:11">
      <c r="C46" s="79"/>
      <c r="D46" s="79"/>
      <c r="E46" s="10">
        <v>45513</v>
      </c>
      <c r="F46" s="94">
        <v>245.6</v>
      </c>
      <c r="G46" s="139">
        <v>160</v>
      </c>
      <c r="H46" s="160"/>
      <c r="I46" s="160"/>
      <c r="J46" s="77"/>
      <c r="K46" s="127">
        <f t="shared" si="0"/>
        <v>85.6</v>
      </c>
    </row>
    <row r="47" spans="3:11">
      <c r="E47" s="10">
        <v>45513</v>
      </c>
      <c r="F47" s="94">
        <v>29.6</v>
      </c>
      <c r="G47" s="139">
        <v>10</v>
      </c>
      <c r="H47" s="160"/>
      <c r="I47" s="160"/>
      <c r="J47" s="77">
        <v>4</v>
      </c>
      <c r="K47" s="127">
        <f t="shared" si="0"/>
        <v>15.600000000000001</v>
      </c>
    </row>
    <row r="48" spans="3:11">
      <c r="E48" s="10">
        <v>45514</v>
      </c>
      <c r="F48" s="94">
        <v>40.6</v>
      </c>
      <c r="G48" s="139">
        <v>25</v>
      </c>
      <c r="H48" s="160">
        <v>40.6</v>
      </c>
      <c r="I48" s="160">
        <v>21</v>
      </c>
      <c r="J48" s="77"/>
      <c r="K48" s="127">
        <f t="shared" si="0"/>
        <v>-4</v>
      </c>
    </row>
    <row r="49" spans="1:13">
      <c r="C49" s="79"/>
      <c r="D49" s="79"/>
      <c r="E49" s="10">
        <v>45514</v>
      </c>
      <c r="F49" s="94">
        <v>253</v>
      </c>
      <c r="G49" s="139">
        <v>151.19999999999999</v>
      </c>
      <c r="H49" s="160"/>
      <c r="I49" s="160"/>
      <c r="J49" s="77"/>
      <c r="K49" s="127">
        <f t="shared" si="0"/>
        <v>101.80000000000001</v>
      </c>
    </row>
    <row r="50" spans="1:13">
      <c r="A50" s="79"/>
      <c r="B50" s="79"/>
      <c r="E50" s="10">
        <v>45514</v>
      </c>
      <c r="F50" s="94">
        <v>85.8</v>
      </c>
      <c r="G50" s="139">
        <v>34.299999999999997</v>
      </c>
      <c r="H50" s="160"/>
      <c r="I50" s="160"/>
      <c r="J50" s="77">
        <v>4</v>
      </c>
      <c r="K50" s="127">
        <f t="shared" si="0"/>
        <v>47.5</v>
      </c>
      <c r="M50" t="s">
        <v>65</v>
      </c>
    </row>
    <row r="51" spans="1:13">
      <c r="E51" s="10">
        <v>45514</v>
      </c>
      <c r="F51" s="94">
        <v>14.8</v>
      </c>
      <c r="G51" s="139">
        <v>5</v>
      </c>
      <c r="H51" s="160"/>
      <c r="I51" s="160"/>
      <c r="J51" s="77">
        <v>4</v>
      </c>
      <c r="K51" s="127">
        <f t="shared" si="0"/>
        <v>5.8000000000000007</v>
      </c>
    </row>
    <row r="52" spans="1:13">
      <c r="E52" s="10">
        <v>45514</v>
      </c>
      <c r="F52" s="94">
        <v>14.8</v>
      </c>
      <c r="G52" s="139">
        <v>5</v>
      </c>
      <c r="H52" s="160"/>
      <c r="I52" s="160"/>
      <c r="J52" s="77">
        <v>4</v>
      </c>
      <c r="K52" s="127">
        <f t="shared" si="0"/>
        <v>5.8000000000000007</v>
      </c>
    </row>
    <row r="53" spans="1:13">
      <c r="A53" s="79"/>
      <c r="B53" s="79"/>
      <c r="E53" s="10">
        <v>45515</v>
      </c>
      <c r="F53" s="94">
        <v>29.6</v>
      </c>
      <c r="G53" s="139">
        <v>10</v>
      </c>
      <c r="H53" s="160"/>
      <c r="I53" s="160"/>
      <c r="J53" s="77">
        <v>4</v>
      </c>
      <c r="K53" s="127">
        <f t="shared" si="0"/>
        <v>15.600000000000001</v>
      </c>
    </row>
    <row r="54" spans="1:13" s="79" customFormat="1">
      <c r="A54"/>
      <c r="B54"/>
      <c r="C54"/>
      <c r="D54"/>
      <c r="E54" s="10">
        <v>45515</v>
      </c>
      <c r="F54" s="94">
        <v>14.8</v>
      </c>
      <c r="G54" s="139">
        <v>10.199999999999999</v>
      </c>
      <c r="H54" s="160"/>
      <c r="I54" s="160"/>
      <c r="J54" s="77"/>
      <c r="K54" s="127">
        <f t="shared" si="0"/>
        <v>4.6000000000000014</v>
      </c>
    </row>
    <row r="55" spans="1:13">
      <c r="E55" s="10">
        <v>45515</v>
      </c>
      <c r="F55" s="94">
        <v>64.8</v>
      </c>
      <c r="G55" s="139">
        <v>45</v>
      </c>
      <c r="H55" s="160"/>
      <c r="I55" s="160"/>
      <c r="J55" s="77"/>
      <c r="K55" s="127">
        <f t="shared" si="0"/>
        <v>19.799999999999997</v>
      </c>
      <c r="M55" t="s">
        <v>65</v>
      </c>
    </row>
    <row r="56" spans="1:13">
      <c r="E56" s="10">
        <v>45516</v>
      </c>
      <c r="F56" s="94">
        <v>34.799999999999997</v>
      </c>
      <c r="G56" s="139">
        <v>25</v>
      </c>
      <c r="H56" s="160"/>
      <c r="I56" s="160"/>
      <c r="J56" s="77"/>
      <c r="K56" s="127">
        <f t="shared" si="0"/>
        <v>9.7999999999999972</v>
      </c>
    </row>
    <row r="57" spans="1:13" s="79" customFormat="1">
      <c r="A57"/>
      <c r="B57"/>
      <c r="C57"/>
      <c r="D57"/>
      <c r="E57" s="10">
        <v>45516</v>
      </c>
      <c r="F57" s="94">
        <v>17.8</v>
      </c>
      <c r="G57" s="139">
        <v>10.3</v>
      </c>
      <c r="H57" s="160"/>
      <c r="I57" s="160"/>
      <c r="J57" s="77">
        <v>4</v>
      </c>
      <c r="K57" s="127">
        <f t="shared" si="0"/>
        <v>3.5</v>
      </c>
    </row>
    <row r="58" spans="1:13">
      <c r="E58" s="10">
        <v>45516</v>
      </c>
      <c r="F58" s="155">
        <v>22.8</v>
      </c>
      <c r="G58" s="123">
        <v>11</v>
      </c>
      <c r="H58" s="160"/>
      <c r="I58" s="160"/>
      <c r="J58" s="130">
        <v>4</v>
      </c>
      <c r="K58" s="127">
        <f t="shared" si="0"/>
        <v>7.8000000000000007</v>
      </c>
    </row>
    <row r="59" spans="1:13">
      <c r="E59" s="10">
        <v>45517</v>
      </c>
      <c r="F59" s="94">
        <v>14.8</v>
      </c>
      <c r="G59" s="139">
        <v>5</v>
      </c>
      <c r="H59" s="160"/>
      <c r="I59" s="160"/>
      <c r="J59" s="77">
        <v>4</v>
      </c>
      <c r="K59" s="127">
        <f t="shared" si="0"/>
        <v>5.8000000000000007</v>
      </c>
    </row>
    <row r="60" spans="1:13">
      <c r="E60" s="10">
        <v>45517</v>
      </c>
      <c r="F60" s="94">
        <v>64.8</v>
      </c>
      <c r="G60" s="139">
        <v>45</v>
      </c>
      <c r="H60" s="160"/>
      <c r="I60" s="160"/>
      <c r="J60" s="77"/>
      <c r="K60" s="127">
        <f t="shared" si="0"/>
        <v>19.799999999999997</v>
      </c>
      <c r="M60" t="s">
        <v>65</v>
      </c>
    </row>
    <row r="61" spans="1:13">
      <c r="E61" s="10">
        <v>45517</v>
      </c>
      <c r="F61" s="94">
        <v>25.8</v>
      </c>
      <c r="G61" s="139">
        <v>14.8</v>
      </c>
      <c r="H61" s="160"/>
      <c r="I61" s="160"/>
      <c r="J61" s="77">
        <v>4</v>
      </c>
      <c r="K61" s="127">
        <f t="shared" si="0"/>
        <v>7</v>
      </c>
    </row>
    <row r="62" spans="1:13">
      <c r="E62" s="10">
        <v>45517</v>
      </c>
      <c r="F62" s="94">
        <v>19.8</v>
      </c>
      <c r="G62" s="139">
        <v>10</v>
      </c>
      <c r="H62" s="160"/>
      <c r="I62" s="160"/>
      <c r="J62" s="77">
        <v>4</v>
      </c>
      <c r="K62" s="127">
        <f t="shared" si="0"/>
        <v>5.8000000000000007</v>
      </c>
      <c r="L62" t="s">
        <v>99</v>
      </c>
    </row>
    <row r="63" spans="1:13">
      <c r="E63" s="10">
        <v>45518</v>
      </c>
      <c r="F63" s="94">
        <v>17.8</v>
      </c>
      <c r="G63" s="139">
        <v>10.3</v>
      </c>
      <c r="H63" s="160"/>
      <c r="I63" s="160"/>
      <c r="J63" s="77">
        <v>4</v>
      </c>
      <c r="K63" s="127">
        <f t="shared" si="0"/>
        <v>3.5</v>
      </c>
    </row>
    <row r="64" spans="1:13">
      <c r="E64" s="10">
        <v>45518</v>
      </c>
      <c r="F64" s="94">
        <v>35.6</v>
      </c>
      <c r="G64" s="139">
        <v>20.6</v>
      </c>
      <c r="H64" s="160"/>
      <c r="I64" s="160"/>
      <c r="J64" s="77">
        <v>4</v>
      </c>
      <c r="K64" s="127">
        <f t="shared" si="0"/>
        <v>11</v>
      </c>
    </row>
    <row r="65" spans="5:13">
      <c r="E65" s="10">
        <v>45519</v>
      </c>
      <c r="F65" s="94">
        <v>32.799999999999997</v>
      </c>
      <c r="G65" s="139">
        <v>22.53</v>
      </c>
      <c r="H65" s="160"/>
      <c r="I65" s="160"/>
      <c r="J65" s="77"/>
      <c r="K65" s="127">
        <f t="shared" si="0"/>
        <v>10.269999999999996</v>
      </c>
    </row>
    <row r="66" spans="5:13">
      <c r="E66" s="10">
        <v>45519</v>
      </c>
      <c r="F66" s="94">
        <v>14.8</v>
      </c>
      <c r="G66" s="139">
        <v>5</v>
      </c>
      <c r="H66" s="160"/>
      <c r="I66" s="160"/>
      <c r="J66" s="77">
        <v>4</v>
      </c>
      <c r="K66" s="127">
        <f t="shared" si="0"/>
        <v>5.8000000000000007</v>
      </c>
    </row>
    <row r="67" spans="5:13">
      <c r="E67" s="10">
        <v>45519</v>
      </c>
      <c r="F67" s="94">
        <v>125.8</v>
      </c>
      <c r="G67" s="139">
        <v>88</v>
      </c>
      <c r="H67" s="160"/>
      <c r="I67" s="160"/>
      <c r="J67" s="77"/>
      <c r="K67" s="127">
        <f t="shared" ref="K67:K145" si="1">F67-G67-H67+I67-J67</f>
        <v>37.799999999999997</v>
      </c>
    </row>
    <row r="68" spans="5:13">
      <c r="E68" s="10">
        <v>45520</v>
      </c>
      <c r="F68" s="94">
        <v>280</v>
      </c>
      <c r="G68" s="139">
        <v>220</v>
      </c>
      <c r="H68" s="160"/>
      <c r="I68" s="160"/>
      <c r="J68" s="77"/>
      <c r="K68" s="127">
        <f t="shared" si="1"/>
        <v>60</v>
      </c>
    </row>
    <row r="69" spans="5:13">
      <c r="E69" s="10">
        <v>45520</v>
      </c>
      <c r="F69" s="94">
        <v>97.8</v>
      </c>
      <c r="G69" s="139">
        <v>66</v>
      </c>
      <c r="H69" s="160"/>
      <c r="I69" s="160"/>
      <c r="J69" s="77"/>
      <c r="K69" s="127">
        <f t="shared" si="1"/>
        <v>31.799999999999997</v>
      </c>
      <c r="M69" t="s">
        <v>65</v>
      </c>
    </row>
    <row r="70" spans="5:13">
      <c r="E70" s="10">
        <v>45520</v>
      </c>
      <c r="F70" s="94">
        <v>196.6</v>
      </c>
      <c r="G70" s="139">
        <v>132</v>
      </c>
      <c r="H70" s="160"/>
      <c r="I70" s="160"/>
      <c r="J70" s="77"/>
      <c r="K70" s="127">
        <f t="shared" si="1"/>
        <v>64.599999999999994</v>
      </c>
    </row>
    <row r="71" spans="5:13">
      <c r="E71" s="10">
        <v>45520</v>
      </c>
      <c r="F71" s="94">
        <v>45.6</v>
      </c>
      <c r="G71" s="139">
        <v>24.8</v>
      </c>
      <c r="H71" s="160"/>
      <c r="I71" s="160"/>
      <c r="J71" s="77">
        <v>4</v>
      </c>
      <c r="K71" s="127">
        <f t="shared" si="1"/>
        <v>16.8</v>
      </c>
    </row>
    <row r="72" spans="5:13">
      <c r="E72" s="10">
        <v>45520</v>
      </c>
      <c r="F72" s="94">
        <v>34</v>
      </c>
      <c r="G72" s="139">
        <v>24.85</v>
      </c>
      <c r="H72" s="160"/>
      <c r="I72" s="160"/>
      <c r="J72" s="77"/>
      <c r="K72" s="127">
        <f t="shared" si="1"/>
        <v>9.1499999999999986</v>
      </c>
    </row>
    <row r="73" spans="5:13">
      <c r="E73" s="10">
        <v>45520</v>
      </c>
      <c r="F73" s="94">
        <v>287.60000000000002</v>
      </c>
      <c r="G73" s="139">
        <v>186.05</v>
      </c>
      <c r="H73" s="160"/>
      <c r="I73" s="160"/>
      <c r="J73" s="77"/>
      <c r="K73" s="127">
        <f t="shared" si="1"/>
        <v>101.55000000000001</v>
      </c>
    </row>
    <row r="74" spans="5:13">
      <c r="E74" s="10">
        <v>45520</v>
      </c>
      <c r="F74" s="94">
        <v>29.6</v>
      </c>
      <c r="G74" s="139">
        <v>14.88</v>
      </c>
      <c r="H74" s="160"/>
      <c r="I74" s="160"/>
      <c r="J74" s="77"/>
      <c r="K74" s="127">
        <f t="shared" si="1"/>
        <v>14.72</v>
      </c>
    </row>
    <row r="75" spans="5:13">
      <c r="E75" s="10">
        <v>45521</v>
      </c>
      <c r="F75" s="94">
        <v>11.8</v>
      </c>
      <c r="G75" s="139">
        <v>6.2</v>
      </c>
      <c r="H75" s="160"/>
      <c r="I75" s="160"/>
      <c r="J75" s="77">
        <v>4</v>
      </c>
      <c r="K75" s="127">
        <f t="shared" si="1"/>
        <v>1.6000000000000005</v>
      </c>
    </row>
    <row r="76" spans="5:13">
      <c r="E76" s="10">
        <v>45521</v>
      </c>
      <c r="F76" s="94">
        <v>18.8</v>
      </c>
      <c r="G76" s="139">
        <v>16</v>
      </c>
      <c r="H76" s="160"/>
      <c r="I76" s="160"/>
      <c r="J76" s="77"/>
      <c r="K76" s="127">
        <f t="shared" si="1"/>
        <v>2.8000000000000007</v>
      </c>
    </row>
    <row r="77" spans="5:13">
      <c r="E77" s="10">
        <v>45521</v>
      </c>
      <c r="F77" s="94">
        <v>59.76</v>
      </c>
      <c r="G77" s="139">
        <v>45</v>
      </c>
      <c r="H77" s="160"/>
      <c r="I77" s="160"/>
      <c r="J77" s="77"/>
      <c r="K77" s="127">
        <f t="shared" si="1"/>
        <v>14.759999999999998</v>
      </c>
    </row>
    <row r="78" spans="5:13">
      <c r="E78" s="10">
        <v>45521</v>
      </c>
      <c r="F78" s="94">
        <v>17.8</v>
      </c>
      <c r="G78" s="139">
        <v>10.3</v>
      </c>
      <c r="H78" s="160"/>
      <c r="I78" s="160"/>
      <c r="J78" s="77">
        <v>4</v>
      </c>
      <c r="K78" s="127">
        <f t="shared" si="1"/>
        <v>3.5</v>
      </c>
    </row>
    <row r="79" spans="5:13">
      <c r="E79" s="10">
        <v>45521</v>
      </c>
      <c r="F79" s="94">
        <v>31.22</v>
      </c>
      <c r="G79" s="139">
        <v>25</v>
      </c>
      <c r="H79" s="160"/>
      <c r="I79" s="160"/>
      <c r="J79" s="77"/>
      <c r="K79" s="127">
        <f t="shared" si="1"/>
        <v>6.2199999999999989</v>
      </c>
    </row>
    <row r="80" spans="5:13">
      <c r="E80" s="10">
        <v>45521</v>
      </c>
      <c r="F80" s="94">
        <v>31.5</v>
      </c>
      <c r="G80" s="139">
        <v>25</v>
      </c>
      <c r="H80" s="160"/>
      <c r="I80" s="160"/>
      <c r="J80" s="77"/>
      <c r="K80" s="127">
        <f t="shared" si="1"/>
        <v>6.5</v>
      </c>
    </row>
    <row r="81" spans="5:13">
      <c r="E81" s="10">
        <v>45522</v>
      </c>
      <c r="F81" s="94">
        <v>23.5</v>
      </c>
      <c r="G81" s="139">
        <v>15</v>
      </c>
      <c r="H81" s="160"/>
      <c r="I81" s="160"/>
      <c r="J81" s="77"/>
      <c r="K81" s="127">
        <f t="shared" si="1"/>
        <v>8.5</v>
      </c>
    </row>
    <row r="82" spans="5:13">
      <c r="E82" s="10">
        <v>45522</v>
      </c>
      <c r="F82" s="94">
        <v>31.23</v>
      </c>
      <c r="G82" s="139">
        <v>25</v>
      </c>
      <c r="H82" s="160"/>
      <c r="I82" s="160"/>
      <c r="J82" s="77"/>
      <c r="K82" s="127">
        <f t="shared" si="1"/>
        <v>6.23</v>
      </c>
    </row>
    <row r="83" spans="5:13">
      <c r="E83" s="10">
        <v>45522</v>
      </c>
      <c r="F83" s="94">
        <v>29.6</v>
      </c>
      <c r="G83" s="139">
        <v>10</v>
      </c>
      <c r="H83" s="160"/>
      <c r="I83" s="160"/>
      <c r="J83" s="77">
        <v>4</v>
      </c>
      <c r="K83" s="127">
        <f t="shared" si="1"/>
        <v>15.600000000000001</v>
      </c>
    </row>
    <row r="84" spans="5:13">
      <c r="E84" s="10">
        <v>45522</v>
      </c>
      <c r="F84" s="94">
        <v>145</v>
      </c>
      <c r="G84" s="139">
        <v>50</v>
      </c>
      <c r="H84" s="160"/>
      <c r="I84" s="160"/>
      <c r="J84" s="77">
        <v>4</v>
      </c>
      <c r="K84" s="127">
        <f t="shared" si="1"/>
        <v>91</v>
      </c>
    </row>
    <row r="85" spans="5:13">
      <c r="E85" s="10">
        <v>45523</v>
      </c>
      <c r="F85" s="94">
        <v>47.2</v>
      </c>
      <c r="G85" s="139">
        <v>24.8</v>
      </c>
      <c r="H85" s="160"/>
      <c r="I85" s="160"/>
      <c r="J85" s="77">
        <v>4</v>
      </c>
      <c r="K85" s="127">
        <f t="shared" si="1"/>
        <v>18.400000000000002</v>
      </c>
    </row>
    <row r="86" spans="5:13">
      <c r="E86" s="10">
        <v>45523</v>
      </c>
      <c r="F86" s="94">
        <v>226.6</v>
      </c>
      <c r="G86" s="139">
        <v>154</v>
      </c>
      <c r="H86" s="160"/>
      <c r="I86" s="160"/>
      <c r="J86" s="77"/>
      <c r="K86" s="127">
        <f t="shared" si="1"/>
        <v>72.599999999999994</v>
      </c>
    </row>
    <row r="87" spans="5:13">
      <c r="E87" s="10">
        <v>45523</v>
      </c>
      <c r="F87" s="94">
        <v>33.9</v>
      </c>
      <c r="G87" s="139">
        <v>23</v>
      </c>
      <c r="H87" s="160"/>
      <c r="I87" s="160"/>
      <c r="J87" s="77"/>
      <c r="K87" s="127">
        <f t="shared" si="1"/>
        <v>10.899999999999999</v>
      </c>
    </row>
    <row r="88" spans="5:13">
      <c r="E88" s="10">
        <v>45524</v>
      </c>
      <c r="F88" s="155">
        <v>172.6</v>
      </c>
      <c r="G88" s="123">
        <v>60</v>
      </c>
      <c r="H88" s="160"/>
      <c r="I88" s="160"/>
      <c r="J88" s="77">
        <v>4</v>
      </c>
      <c r="K88" s="127">
        <f t="shared" si="1"/>
        <v>108.6</v>
      </c>
    </row>
    <row r="89" spans="5:13">
      <c r="E89" s="10">
        <v>45524</v>
      </c>
      <c r="F89" s="94">
        <v>31.3</v>
      </c>
      <c r="G89" s="139">
        <v>21</v>
      </c>
      <c r="H89" s="160"/>
      <c r="I89" s="160"/>
      <c r="J89" s="77"/>
      <c r="K89" s="127">
        <f t="shared" si="1"/>
        <v>10.3</v>
      </c>
    </row>
    <row r="90" spans="5:13">
      <c r="E90" s="10">
        <v>45524</v>
      </c>
      <c r="F90" s="94">
        <v>26.1</v>
      </c>
      <c r="G90" s="139">
        <v>17</v>
      </c>
      <c r="H90" s="160"/>
      <c r="I90" s="160"/>
      <c r="J90" s="77"/>
      <c r="K90" s="127">
        <f t="shared" si="1"/>
        <v>9.1000000000000014</v>
      </c>
    </row>
    <row r="91" spans="5:13">
      <c r="E91" s="10">
        <v>45524</v>
      </c>
      <c r="F91" s="94">
        <v>1520</v>
      </c>
      <c r="G91" s="139">
        <v>1054.5</v>
      </c>
      <c r="H91" s="160"/>
      <c r="I91" s="160"/>
      <c r="J91" s="77"/>
      <c r="K91" s="127">
        <f t="shared" si="1"/>
        <v>465.5</v>
      </c>
    </row>
    <row r="92" spans="5:13">
      <c r="E92" s="10">
        <v>45524</v>
      </c>
      <c r="F92" s="94">
        <v>97.8</v>
      </c>
      <c r="G92" s="139">
        <v>66</v>
      </c>
      <c r="H92" s="160"/>
      <c r="I92" s="160"/>
      <c r="J92" s="77"/>
      <c r="K92" s="127">
        <f t="shared" si="1"/>
        <v>31.799999999999997</v>
      </c>
    </row>
    <row r="93" spans="5:13">
      <c r="E93" s="10">
        <v>45524</v>
      </c>
      <c r="F93" s="94">
        <v>115.4</v>
      </c>
      <c r="G93" s="139">
        <v>40</v>
      </c>
      <c r="H93" s="160"/>
      <c r="I93" s="160"/>
      <c r="J93" s="77">
        <v>4</v>
      </c>
      <c r="K93" s="127">
        <f t="shared" si="1"/>
        <v>71.400000000000006</v>
      </c>
      <c r="M93" t="s">
        <v>102</v>
      </c>
    </row>
    <row r="94" spans="5:13">
      <c r="E94" s="10">
        <v>45524</v>
      </c>
      <c r="F94" s="94">
        <v>37.6</v>
      </c>
      <c r="G94" s="139">
        <v>27.99</v>
      </c>
      <c r="H94" s="160"/>
      <c r="I94" s="160"/>
      <c r="J94" s="77"/>
      <c r="K94" s="127">
        <f t="shared" si="1"/>
        <v>9.610000000000003</v>
      </c>
    </row>
    <row r="95" spans="5:13">
      <c r="E95" s="10">
        <v>45524</v>
      </c>
      <c r="F95" s="94">
        <v>17.8</v>
      </c>
      <c r="G95" s="139">
        <v>10.3</v>
      </c>
      <c r="H95" s="160"/>
      <c r="I95" s="160"/>
      <c r="J95" s="77">
        <v>4</v>
      </c>
      <c r="K95" s="127">
        <f t="shared" si="1"/>
        <v>3.5</v>
      </c>
    </row>
    <row r="96" spans="5:13">
      <c r="E96" s="10">
        <v>45524</v>
      </c>
      <c r="F96" s="94">
        <v>17.8</v>
      </c>
      <c r="G96" s="139">
        <v>10.3</v>
      </c>
      <c r="H96" s="160"/>
      <c r="I96" s="160"/>
      <c r="J96" s="77">
        <v>4</v>
      </c>
      <c r="K96" s="127">
        <f t="shared" si="1"/>
        <v>3.5</v>
      </c>
    </row>
    <row r="97" spans="5:13">
      <c r="E97" s="10">
        <v>45525</v>
      </c>
      <c r="F97" s="94">
        <v>22.8</v>
      </c>
      <c r="G97" s="139">
        <v>11</v>
      </c>
      <c r="H97" s="160"/>
      <c r="I97" s="160"/>
      <c r="J97" s="77">
        <v>4</v>
      </c>
      <c r="K97" s="127">
        <f t="shared" si="1"/>
        <v>7.8000000000000007</v>
      </c>
    </row>
    <row r="98" spans="5:13">
      <c r="E98" s="10">
        <v>45525</v>
      </c>
      <c r="F98" s="94">
        <v>25.8</v>
      </c>
      <c r="G98" s="139">
        <v>20</v>
      </c>
      <c r="H98" s="160"/>
      <c r="I98" s="160"/>
      <c r="J98" s="77"/>
      <c r="K98" s="127">
        <f t="shared" si="1"/>
        <v>5.8000000000000007</v>
      </c>
    </row>
    <row r="99" spans="5:13">
      <c r="E99" s="10">
        <v>45525</v>
      </c>
      <c r="F99" s="94">
        <v>14.8</v>
      </c>
      <c r="G99" s="139">
        <v>5</v>
      </c>
      <c r="H99" s="160"/>
      <c r="I99" s="160"/>
      <c r="J99" s="77"/>
      <c r="K99" s="127">
        <f t="shared" si="1"/>
        <v>9.8000000000000007</v>
      </c>
    </row>
    <row r="100" spans="5:13">
      <c r="E100" s="10">
        <v>45525</v>
      </c>
      <c r="F100" s="94">
        <v>85.8</v>
      </c>
      <c r="G100" s="139">
        <v>30</v>
      </c>
      <c r="H100" s="160"/>
      <c r="I100" s="160"/>
      <c r="J100" s="77">
        <v>4</v>
      </c>
      <c r="K100" s="127">
        <f t="shared" si="1"/>
        <v>51.8</v>
      </c>
    </row>
    <row r="101" spans="5:13">
      <c r="E101" s="10">
        <v>45525</v>
      </c>
      <c r="F101" s="94">
        <v>25.8</v>
      </c>
      <c r="G101" s="139">
        <v>19.8</v>
      </c>
      <c r="H101" s="160"/>
      <c r="I101" s="160"/>
      <c r="J101" s="77"/>
      <c r="K101" s="127">
        <f t="shared" si="1"/>
        <v>6</v>
      </c>
    </row>
    <row r="102" spans="5:13">
      <c r="E102" s="10">
        <v>45525</v>
      </c>
      <c r="F102" s="94">
        <v>23.6</v>
      </c>
      <c r="G102" s="139">
        <v>12.4</v>
      </c>
      <c r="H102" s="160"/>
      <c r="I102" s="160"/>
      <c r="J102" s="77">
        <v>4</v>
      </c>
      <c r="K102" s="127">
        <f t="shared" si="1"/>
        <v>7.2000000000000011</v>
      </c>
    </row>
    <row r="103" spans="5:13">
      <c r="E103" s="10">
        <v>45525</v>
      </c>
      <c r="F103" s="94">
        <v>29.6</v>
      </c>
      <c r="G103" s="139">
        <v>10</v>
      </c>
      <c r="H103" s="160"/>
      <c r="I103" s="160"/>
      <c r="J103" s="77">
        <v>4</v>
      </c>
      <c r="K103" s="127">
        <f t="shared" si="1"/>
        <v>15.600000000000001</v>
      </c>
    </row>
    <row r="104" spans="5:13">
      <c r="E104" s="10">
        <v>45526</v>
      </c>
      <c r="F104" s="94">
        <v>22.8</v>
      </c>
      <c r="G104" s="139">
        <v>11</v>
      </c>
      <c r="H104" s="160"/>
      <c r="I104" s="160"/>
      <c r="J104" s="77">
        <v>4</v>
      </c>
      <c r="K104" s="127">
        <f t="shared" si="1"/>
        <v>7.8000000000000007</v>
      </c>
    </row>
    <row r="105" spans="5:13">
      <c r="E105" s="10">
        <v>45526</v>
      </c>
      <c r="F105" s="94">
        <v>11.8</v>
      </c>
      <c r="G105" s="139">
        <v>10.65</v>
      </c>
      <c r="H105" s="160"/>
      <c r="I105" s="160"/>
      <c r="J105" s="77"/>
      <c r="K105" s="127">
        <f t="shared" si="1"/>
        <v>1.1500000000000004</v>
      </c>
    </row>
    <row r="106" spans="5:13">
      <c r="E106" s="10">
        <v>45526</v>
      </c>
      <c r="F106" s="94">
        <v>127.8</v>
      </c>
      <c r="G106" s="139">
        <v>88</v>
      </c>
      <c r="H106" s="160"/>
      <c r="I106" s="160"/>
      <c r="J106" s="77"/>
      <c r="K106" s="127">
        <f t="shared" si="1"/>
        <v>39.799999999999997</v>
      </c>
    </row>
    <row r="107" spans="5:13">
      <c r="E107" s="10">
        <v>45526</v>
      </c>
      <c r="F107" s="94">
        <v>25.8</v>
      </c>
      <c r="G107" s="139">
        <v>19.2</v>
      </c>
      <c r="H107" s="160"/>
      <c r="I107" s="160"/>
      <c r="J107" s="77"/>
      <c r="K107" s="127">
        <f t="shared" si="1"/>
        <v>6.6000000000000014</v>
      </c>
    </row>
    <row r="108" spans="5:13">
      <c r="E108" s="10">
        <v>45526</v>
      </c>
      <c r="F108" s="94">
        <v>25.8</v>
      </c>
      <c r="G108" s="139">
        <v>19.2</v>
      </c>
      <c r="H108" s="160"/>
      <c r="I108" s="160"/>
      <c r="J108" s="77"/>
      <c r="K108" s="127">
        <f t="shared" si="1"/>
        <v>6.6000000000000014</v>
      </c>
    </row>
    <row r="109" spans="5:13">
      <c r="E109" s="10">
        <v>45526</v>
      </c>
      <c r="F109" s="94">
        <v>64.8</v>
      </c>
      <c r="G109" s="139">
        <v>45</v>
      </c>
      <c r="H109" s="160"/>
      <c r="I109" s="160"/>
      <c r="J109" s="77"/>
      <c r="K109" s="127">
        <f t="shared" si="1"/>
        <v>19.799999999999997</v>
      </c>
    </row>
    <row r="110" spans="5:13">
      <c r="E110" s="10">
        <v>45526</v>
      </c>
      <c r="F110" s="94">
        <v>14.8</v>
      </c>
      <c r="G110" s="139">
        <v>5</v>
      </c>
      <c r="H110" s="160"/>
      <c r="I110" s="160"/>
      <c r="J110" s="77">
        <v>4</v>
      </c>
      <c r="K110" s="127">
        <f t="shared" si="1"/>
        <v>5.8000000000000007</v>
      </c>
    </row>
    <row r="111" spans="5:13">
      <c r="E111" s="10">
        <v>45526</v>
      </c>
      <c r="F111" s="94">
        <v>53.4</v>
      </c>
      <c r="G111" s="139">
        <v>30.9</v>
      </c>
      <c r="H111" s="160"/>
      <c r="I111" s="160"/>
      <c r="J111" s="77">
        <v>4</v>
      </c>
      <c r="K111" s="127">
        <f t="shared" si="1"/>
        <v>18.5</v>
      </c>
      <c r="M111" t="s">
        <v>102</v>
      </c>
    </row>
    <row r="112" spans="5:13">
      <c r="E112" s="10">
        <v>45526</v>
      </c>
      <c r="F112" s="94">
        <v>175</v>
      </c>
      <c r="G112" s="139">
        <v>79.14</v>
      </c>
      <c r="H112" s="160"/>
      <c r="I112" s="160"/>
      <c r="J112" s="77"/>
      <c r="K112" s="127">
        <f t="shared" si="1"/>
        <v>95.86</v>
      </c>
    </row>
    <row r="113" spans="5:13">
      <c r="E113" s="10">
        <v>45527</v>
      </c>
      <c r="F113" s="94">
        <v>97.8</v>
      </c>
      <c r="G113" s="139">
        <v>66</v>
      </c>
      <c r="H113" s="160"/>
      <c r="I113" s="160"/>
      <c r="J113" s="77"/>
      <c r="K113" s="127">
        <f t="shared" si="1"/>
        <v>31.799999999999997</v>
      </c>
    </row>
    <row r="114" spans="5:13">
      <c r="E114" s="10">
        <v>45527</v>
      </c>
      <c r="F114" s="94">
        <v>97.8</v>
      </c>
      <c r="G114" s="139">
        <v>66</v>
      </c>
      <c r="H114" s="160"/>
      <c r="I114" s="160"/>
      <c r="J114" s="77"/>
      <c r="K114" s="127">
        <f t="shared" si="1"/>
        <v>31.799999999999997</v>
      </c>
    </row>
    <row r="115" spans="5:13">
      <c r="E115" s="10">
        <v>45527</v>
      </c>
      <c r="F115" s="94">
        <v>32.799999999999997</v>
      </c>
      <c r="G115" s="139">
        <v>24.53</v>
      </c>
      <c r="H115" s="160"/>
      <c r="I115" s="160"/>
      <c r="J115" s="77"/>
      <c r="K115" s="127">
        <f t="shared" si="1"/>
        <v>8.269999999999996</v>
      </c>
      <c r="M115" t="s">
        <v>102</v>
      </c>
    </row>
    <row r="116" spans="5:13">
      <c r="E116" s="10">
        <v>45528</v>
      </c>
      <c r="F116" s="94">
        <v>48.1</v>
      </c>
      <c r="G116" s="139">
        <v>30.9</v>
      </c>
      <c r="H116" s="160"/>
      <c r="I116" s="160"/>
      <c r="J116" s="77">
        <v>4</v>
      </c>
      <c r="K116" s="127">
        <f t="shared" si="1"/>
        <v>13.200000000000003</v>
      </c>
    </row>
    <row r="117" spans="5:13">
      <c r="E117" s="10">
        <v>45528</v>
      </c>
      <c r="F117" s="94">
        <v>16.07</v>
      </c>
      <c r="G117" s="139">
        <v>10.3</v>
      </c>
      <c r="H117" s="160"/>
      <c r="I117" s="160"/>
      <c r="J117" s="77">
        <v>4</v>
      </c>
      <c r="K117" s="127">
        <f t="shared" si="1"/>
        <v>1.7699999999999996</v>
      </c>
    </row>
    <row r="118" spans="5:13">
      <c r="E118" s="10">
        <v>45528</v>
      </c>
      <c r="F118" s="94">
        <v>87.73</v>
      </c>
      <c r="G118" s="139">
        <v>66</v>
      </c>
      <c r="H118" s="160"/>
      <c r="I118" s="160"/>
      <c r="J118" s="77"/>
      <c r="K118" s="127">
        <f t="shared" si="1"/>
        <v>21.730000000000004</v>
      </c>
    </row>
    <row r="119" spans="5:13">
      <c r="E119" s="10">
        <v>45528</v>
      </c>
      <c r="F119" s="94">
        <v>34.799999999999997</v>
      </c>
      <c r="G119" s="139">
        <v>25</v>
      </c>
      <c r="H119" s="160"/>
      <c r="I119" s="160"/>
      <c r="J119" s="77"/>
      <c r="K119" s="127">
        <f t="shared" si="1"/>
        <v>9.7999999999999972</v>
      </c>
    </row>
    <row r="120" spans="5:13">
      <c r="E120" s="10">
        <v>45528</v>
      </c>
      <c r="F120" s="94">
        <v>114.94</v>
      </c>
      <c r="G120" s="139">
        <v>88</v>
      </c>
      <c r="H120" s="160"/>
      <c r="I120" s="160"/>
      <c r="J120" s="77"/>
      <c r="K120" s="127">
        <f t="shared" si="1"/>
        <v>26.939999999999998</v>
      </c>
      <c r="M120" t="s">
        <v>102</v>
      </c>
    </row>
    <row r="121" spans="5:13">
      <c r="E121" s="10">
        <v>45528</v>
      </c>
      <c r="F121" s="94">
        <v>16.02</v>
      </c>
      <c r="G121" s="139">
        <v>14.45</v>
      </c>
      <c r="H121" s="160"/>
      <c r="I121" s="160"/>
      <c r="J121" s="77"/>
      <c r="K121" s="127">
        <f t="shared" si="1"/>
        <v>1.5700000000000003</v>
      </c>
    </row>
    <row r="122" spans="5:13">
      <c r="E122" s="10">
        <v>45529</v>
      </c>
      <c r="F122" s="94">
        <v>31.34</v>
      </c>
      <c r="G122" s="139">
        <v>25</v>
      </c>
      <c r="H122" s="160"/>
      <c r="I122" s="160"/>
      <c r="J122" s="77"/>
      <c r="K122" s="127">
        <f t="shared" si="1"/>
        <v>6.34</v>
      </c>
    </row>
    <row r="123" spans="5:13">
      <c r="E123" s="10">
        <v>45529</v>
      </c>
      <c r="F123" s="94">
        <v>14.8</v>
      </c>
      <c r="G123" s="139">
        <v>9.3000000000000007</v>
      </c>
      <c r="H123" s="160"/>
      <c r="I123" s="160"/>
      <c r="J123" s="77"/>
      <c r="K123" s="127">
        <f t="shared" si="1"/>
        <v>5.5</v>
      </c>
    </row>
    <row r="124" spans="5:13">
      <c r="E124" s="10">
        <v>45529</v>
      </c>
      <c r="F124" s="94">
        <v>11.8</v>
      </c>
      <c r="G124" s="139">
        <v>10.65</v>
      </c>
      <c r="H124" s="160"/>
      <c r="I124" s="160"/>
      <c r="J124" s="77"/>
      <c r="K124" s="127">
        <f t="shared" si="1"/>
        <v>1.1500000000000004</v>
      </c>
    </row>
    <row r="125" spans="5:13">
      <c r="E125" s="10">
        <v>45529</v>
      </c>
      <c r="F125" s="94">
        <v>58.28</v>
      </c>
      <c r="G125" s="139">
        <v>45</v>
      </c>
      <c r="H125" s="160"/>
      <c r="I125" s="160"/>
      <c r="J125" s="77"/>
      <c r="K125" s="127">
        <f t="shared" si="1"/>
        <v>13.280000000000001</v>
      </c>
    </row>
    <row r="126" spans="5:13">
      <c r="E126" s="10">
        <v>45530</v>
      </c>
      <c r="F126" s="94">
        <v>64.8</v>
      </c>
      <c r="G126" s="139">
        <v>45</v>
      </c>
      <c r="H126" s="160"/>
      <c r="I126" s="160"/>
      <c r="J126" s="77"/>
      <c r="K126" s="127">
        <f t="shared" si="1"/>
        <v>19.799999999999997</v>
      </c>
    </row>
    <row r="127" spans="5:13">
      <c r="E127" s="10">
        <v>45530</v>
      </c>
      <c r="F127" s="94">
        <v>90.79</v>
      </c>
      <c r="G127" s="139">
        <v>33.6</v>
      </c>
      <c r="H127" s="160"/>
      <c r="I127" s="160"/>
      <c r="J127" s="77"/>
      <c r="K127" s="127">
        <f t="shared" si="1"/>
        <v>57.190000000000005</v>
      </c>
    </row>
    <row r="128" spans="5:13">
      <c r="E128" s="10">
        <v>45530</v>
      </c>
      <c r="F128" s="94">
        <v>34.799999999999997</v>
      </c>
      <c r="G128" s="139">
        <v>25</v>
      </c>
      <c r="H128" s="160"/>
      <c r="I128" s="160"/>
      <c r="J128" s="77"/>
      <c r="K128" s="127">
        <f t="shared" si="1"/>
        <v>9.7999999999999972</v>
      </c>
    </row>
    <row r="129" spans="5:13">
      <c r="E129" s="10">
        <v>45530</v>
      </c>
      <c r="F129" s="155">
        <v>115.95</v>
      </c>
      <c r="G129" s="123">
        <v>88</v>
      </c>
      <c r="H129" s="160"/>
      <c r="I129" s="160"/>
      <c r="J129" s="130"/>
      <c r="K129" s="122">
        <f t="shared" si="1"/>
        <v>27.950000000000003</v>
      </c>
    </row>
    <row r="130" spans="5:13">
      <c r="E130" s="10">
        <v>45530</v>
      </c>
      <c r="F130" s="94">
        <v>77.5</v>
      </c>
      <c r="G130" s="139">
        <v>35.64</v>
      </c>
      <c r="H130" s="160"/>
      <c r="I130" s="160"/>
      <c r="J130" s="77"/>
      <c r="K130" s="127">
        <f t="shared" si="1"/>
        <v>41.86</v>
      </c>
    </row>
    <row r="131" spans="5:13">
      <c r="E131" s="10">
        <v>45530</v>
      </c>
      <c r="F131" s="94">
        <v>14.8</v>
      </c>
      <c r="G131" s="139">
        <v>9.3000000000000007</v>
      </c>
      <c r="H131" s="160"/>
      <c r="I131" s="160"/>
      <c r="J131" s="77"/>
      <c r="K131" s="127">
        <f t="shared" si="1"/>
        <v>5.5</v>
      </c>
    </row>
    <row r="132" spans="5:13">
      <c r="E132" s="10">
        <v>45530</v>
      </c>
      <c r="F132" s="94">
        <v>145</v>
      </c>
      <c r="G132" s="139">
        <v>50</v>
      </c>
      <c r="H132" s="160"/>
      <c r="I132" s="160"/>
      <c r="J132" s="77">
        <v>4</v>
      </c>
      <c r="K132" s="127">
        <f t="shared" si="1"/>
        <v>91</v>
      </c>
      <c r="M132" t="s">
        <v>102</v>
      </c>
    </row>
    <row r="133" spans="5:13">
      <c r="E133" s="10">
        <v>45530</v>
      </c>
      <c r="F133" s="94">
        <v>51.6</v>
      </c>
      <c r="G133" s="139">
        <v>34.4</v>
      </c>
      <c r="H133" s="160"/>
      <c r="I133" s="160"/>
      <c r="J133" s="77"/>
      <c r="K133" s="127">
        <f t="shared" si="1"/>
        <v>17.200000000000003</v>
      </c>
    </row>
    <row r="134" spans="5:13">
      <c r="E134" s="10">
        <v>45530</v>
      </c>
      <c r="F134" s="94">
        <v>66.599999999999994</v>
      </c>
      <c r="G134" s="139">
        <v>41.24</v>
      </c>
      <c r="H134" s="160"/>
      <c r="I134" s="160"/>
      <c r="J134" s="77"/>
      <c r="K134" s="127">
        <f t="shared" si="1"/>
        <v>25.359999999999992</v>
      </c>
    </row>
    <row r="135" spans="5:13">
      <c r="E135" s="10">
        <v>45530</v>
      </c>
      <c r="F135" s="94">
        <v>22.8</v>
      </c>
      <c r="G135" s="139">
        <v>15.3</v>
      </c>
      <c r="H135" s="160"/>
      <c r="I135" s="160"/>
      <c r="J135" s="77"/>
      <c r="K135" s="127">
        <f t="shared" si="1"/>
        <v>7.5</v>
      </c>
    </row>
    <row r="136" spans="5:13">
      <c r="E136" s="10">
        <v>45530</v>
      </c>
      <c r="F136" s="94">
        <v>14.8</v>
      </c>
      <c r="G136" s="139">
        <v>5</v>
      </c>
      <c r="H136" s="160"/>
      <c r="I136" s="160"/>
      <c r="J136" s="77">
        <v>4</v>
      </c>
      <c r="K136" s="127">
        <f t="shared" si="1"/>
        <v>5.8000000000000007</v>
      </c>
    </row>
    <row r="137" spans="5:13">
      <c r="E137" s="10">
        <v>45531</v>
      </c>
      <c r="F137" s="94">
        <v>25.8</v>
      </c>
      <c r="G137" s="139">
        <v>19.2</v>
      </c>
      <c r="H137" s="160"/>
      <c r="I137" s="160"/>
      <c r="J137" s="77"/>
      <c r="K137" s="127">
        <f t="shared" si="1"/>
        <v>6.6000000000000014</v>
      </c>
    </row>
    <row r="138" spans="5:13">
      <c r="E138" s="10">
        <v>45531</v>
      </c>
      <c r="F138" s="94">
        <v>26.64</v>
      </c>
      <c r="G138" s="139">
        <v>10</v>
      </c>
      <c r="H138" s="160"/>
      <c r="I138" s="160"/>
      <c r="J138" s="77">
        <v>4</v>
      </c>
      <c r="K138" s="127">
        <f t="shared" si="1"/>
        <v>12.64</v>
      </c>
    </row>
    <row r="139" spans="5:13">
      <c r="E139" s="10">
        <v>45531</v>
      </c>
      <c r="F139" s="94">
        <v>18.8</v>
      </c>
      <c r="G139" s="139">
        <v>12.36</v>
      </c>
      <c r="H139" s="160"/>
      <c r="I139" s="160"/>
      <c r="J139" s="77"/>
      <c r="K139" s="127">
        <f t="shared" si="1"/>
        <v>6.4400000000000013</v>
      </c>
    </row>
    <row r="140" spans="5:13">
      <c r="E140" s="10">
        <v>45531</v>
      </c>
      <c r="F140" s="94">
        <v>114.73</v>
      </c>
      <c r="G140" s="139">
        <v>88</v>
      </c>
      <c r="H140" s="160"/>
      <c r="I140" s="160"/>
      <c r="J140" s="77"/>
      <c r="K140" s="127">
        <f t="shared" si="1"/>
        <v>26.730000000000004</v>
      </c>
    </row>
    <row r="141" spans="5:13">
      <c r="E141" s="10">
        <v>45531</v>
      </c>
      <c r="F141" s="94">
        <v>17.8</v>
      </c>
      <c r="G141" s="139">
        <v>14.45</v>
      </c>
      <c r="H141" s="160"/>
      <c r="I141" s="160"/>
      <c r="J141" s="77"/>
      <c r="K141" s="127">
        <f t="shared" si="1"/>
        <v>3.3500000000000014</v>
      </c>
    </row>
    <row r="142" spans="5:13">
      <c r="E142" s="10">
        <v>45531</v>
      </c>
      <c r="F142" s="94">
        <v>49.8</v>
      </c>
      <c r="G142" s="139">
        <v>30.82</v>
      </c>
      <c r="H142" s="160"/>
      <c r="I142" s="160"/>
      <c r="J142" s="77"/>
      <c r="K142" s="127">
        <f t="shared" si="1"/>
        <v>18.979999999999997</v>
      </c>
    </row>
    <row r="143" spans="5:13">
      <c r="E143" s="10">
        <v>45531</v>
      </c>
      <c r="F143" s="94">
        <v>58.23</v>
      </c>
      <c r="G143" s="139">
        <v>45</v>
      </c>
      <c r="H143" s="160"/>
      <c r="I143" s="160"/>
      <c r="J143" s="77"/>
      <c r="K143" s="127">
        <f t="shared" si="1"/>
        <v>13.229999999999997</v>
      </c>
    </row>
    <row r="144" spans="5:13">
      <c r="E144" s="10">
        <v>45531</v>
      </c>
      <c r="F144" s="94">
        <v>25.8</v>
      </c>
      <c r="G144" s="139">
        <v>19.2</v>
      </c>
      <c r="H144" s="160"/>
      <c r="I144" s="160"/>
      <c r="J144" s="77"/>
      <c r="K144" s="127">
        <f t="shared" si="1"/>
        <v>6.6000000000000014</v>
      </c>
      <c r="M144" t="s">
        <v>65</v>
      </c>
    </row>
    <row r="145" spans="1:11">
      <c r="E145" s="10">
        <v>45532</v>
      </c>
      <c r="F145" s="94">
        <v>17.8</v>
      </c>
      <c r="G145" s="139">
        <v>14.45</v>
      </c>
      <c r="H145" s="160"/>
      <c r="I145" s="160"/>
      <c r="J145" s="77"/>
      <c r="K145" s="127">
        <f t="shared" si="1"/>
        <v>3.3500000000000014</v>
      </c>
    </row>
    <row r="146" spans="1:11">
      <c r="E146" s="10">
        <v>45532</v>
      </c>
      <c r="F146" s="94">
        <v>25.8</v>
      </c>
      <c r="G146" s="139">
        <v>19.2</v>
      </c>
      <c r="H146" s="160"/>
      <c r="I146" s="160"/>
      <c r="J146" s="77"/>
      <c r="K146" s="127">
        <f t="shared" ref="K146:K209" si="2">F146-G146-H146+I146-J146</f>
        <v>6.6000000000000014</v>
      </c>
    </row>
    <row r="147" spans="1:11">
      <c r="E147" s="10">
        <v>45532</v>
      </c>
      <c r="F147" s="94">
        <v>34.799999999999997</v>
      </c>
      <c r="G147" s="139">
        <v>25</v>
      </c>
      <c r="H147" s="160"/>
      <c r="I147" s="160"/>
      <c r="J147" s="77"/>
      <c r="K147" s="127">
        <f t="shared" si="2"/>
        <v>9.7999999999999972</v>
      </c>
    </row>
    <row r="148" spans="1:11">
      <c r="E148" s="10">
        <v>45532</v>
      </c>
      <c r="F148" s="94">
        <v>33.9</v>
      </c>
      <c r="G148" s="139">
        <v>23</v>
      </c>
      <c r="H148" s="160"/>
      <c r="I148" s="160"/>
      <c r="J148" s="77"/>
      <c r="K148" s="127">
        <f t="shared" si="2"/>
        <v>10.899999999999999</v>
      </c>
    </row>
    <row r="149" spans="1:11">
      <c r="E149" s="10">
        <v>45532</v>
      </c>
      <c r="F149" s="94">
        <v>115.35</v>
      </c>
      <c r="G149" s="139">
        <v>88</v>
      </c>
      <c r="H149" s="160"/>
      <c r="I149" s="160"/>
      <c r="J149" s="77"/>
      <c r="K149" s="127">
        <f t="shared" si="2"/>
        <v>27.349999999999994</v>
      </c>
    </row>
    <row r="150" spans="1:11">
      <c r="E150" s="10">
        <v>45532</v>
      </c>
      <c r="F150" s="94">
        <v>64.8</v>
      </c>
      <c r="G150" s="139">
        <v>45</v>
      </c>
      <c r="H150" s="160"/>
      <c r="I150" s="160"/>
      <c r="J150" s="77"/>
      <c r="K150" s="127">
        <f t="shared" si="2"/>
        <v>19.799999999999997</v>
      </c>
    </row>
    <row r="151" spans="1:11">
      <c r="E151" s="10">
        <v>45532</v>
      </c>
      <c r="F151" s="94">
        <v>31.3</v>
      </c>
      <c r="G151" s="139">
        <v>21</v>
      </c>
      <c r="H151" s="160"/>
      <c r="I151" s="160"/>
      <c r="J151" s="77"/>
      <c r="K151" s="127">
        <f t="shared" si="2"/>
        <v>10.3</v>
      </c>
    </row>
    <row r="152" spans="1:11">
      <c r="E152" s="10">
        <v>45532</v>
      </c>
      <c r="F152" s="94">
        <v>14.8</v>
      </c>
      <c r="G152" s="139">
        <v>5</v>
      </c>
      <c r="H152" s="160"/>
      <c r="I152" s="160"/>
      <c r="J152" s="77">
        <v>4</v>
      </c>
      <c r="K152" s="127">
        <f t="shared" si="2"/>
        <v>5.8000000000000007</v>
      </c>
    </row>
    <row r="153" spans="1:11">
      <c r="E153" s="10">
        <v>45532</v>
      </c>
      <c r="F153" s="94">
        <v>29.34</v>
      </c>
      <c r="G153" s="139">
        <v>23.68</v>
      </c>
      <c r="H153" s="160">
        <v>29.34</v>
      </c>
      <c r="I153" s="160">
        <v>23.68</v>
      </c>
      <c r="J153" s="77"/>
      <c r="K153" s="127">
        <f t="shared" si="2"/>
        <v>0</v>
      </c>
    </row>
    <row r="154" spans="1:11">
      <c r="E154" s="10">
        <v>45533</v>
      </c>
      <c r="F154" s="94">
        <v>34.770000000000003</v>
      </c>
      <c r="G154" s="139">
        <v>26.77</v>
      </c>
      <c r="H154" s="160"/>
      <c r="I154" s="160"/>
      <c r="J154" s="77"/>
      <c r="K154" s="127">
        <f t="shared" si="2"/>
        <v>8.0000000000000036</v>
      </c>
    </row>
    <row r="155" spans="1:11">
      <c r="E155" s="10">
        <v>45533</v>
      </c>
      <c r="F155" s="94">
        <v>23.6</v>
      </c>
      <c r="G155" s="139">
        <v>17.3</v>
      </c>
      <c r="H155" s="160"/>
      <c r="I155" s="160"/>
      <c r="J155" s="77"/>
      <c r="K155" s="127">
        <f t="shared" si="2"/>
        <v>6.3000000000000007</v>
      </c>
    </row>
    <row r="156" spans="1:11">
      <c r="A156" s="163"/>
      <c r="E156" s="10">
        <v>45533</v>
      </c>
      <c r="F156" s="94">
        <v>49.8</v>
      </c>
      <c r="G156" s="139">
        <v>30.91</v>
      </c>
      <c r="H156" s="160"/>
      <c r="I156" s="160"/>
      <c r="J156" s="77"/>
      <c r="K156" s="127">
        <f t="shared" si="2"/>
        <v>18.889999999999997</v>
      </c>
    </row>
    <row r="157" spans="1:11">
      <c r="A157" s="163"/>
      <c r="E157" s="10">
        <v>45533</v>
      </c>
      <c r="F157" s="94">
        <v>31.3</v>
      </c>
      <c r="G157" s="139">
        <v>25</v>
      </c>
      <c r="H157" s="160"/>
      <c r="I157" s="160"/>
      <c r="J157" s="77"/>
      <c r="K157" s="127">
        <f t="shared" si="2"/>
        <v>6.3000000000000007</v>
      </c>
    </row>
    <row r="158" spans="1:11">
      <c r="E158" s="10">
        <v>45533</v>
      </c>
      <c r="F158" s="94">
        <v>58.28</v>
      </c>
      <c r="G158" s="139">
        <v>45</v>
      </c>
      <c r="H158" s="160"/>
      <c r="I158" s="160"/>
      <c r="J158" s="77"/>
      <c r="K158" s="127">
        <f t="shared" si="2"/>
        <v>13.280000000000001</v>
      </c>
    </row>
    <row r="159" spans="1:11">
      <c r="E159" s="10">
        <v>45533</v>
      </c>
      <c r="F159" s="94">
        <v>12.52</v>
      </c>
      <c r="G159" s="139">
        <v>8.8000000000000007</v>
      </c>
      <c r="H159" s="160"/>
      <c r="I159" s="160"/>
      <c r="J159" s="77"/>
      <c r="K159" s="127">
        <f t="shared" si="2"/>
        <v>3.7199999999999989</v>
      </c>
    </row>
    <row r="160" spans="1:11">
      <c r="E160" s="10">
        <v>45534</v>
      </c>
      <c r="F160" s="94">
        <v>88.03</v>
      </c>
      <c r="G160" s="139">
        <v>66</v>
      </c>
      <c r="H160" s="160"/>
      <c r="I160" s="160"/>
      <c r="J160" s="77"/>
      <c r="K160" s="127">
        <f t="shared" si="2"/>
        <v>22.03</v>
      </c>
    </row>
    <row r="161" spans="5:11">
      <c r="E161" s="10">
        <v>45534</v>
      </c>
      <c r="F161" s="94">
        <v>35.68</v>
      </c>
      <c r="G161" s="139">
        <v>22.6</v>
      </c>
      <c r="H161" s="160"/>
      <c r="I161" s="160"/>
      <c r="J161" s="77"/>
      <c r="K161" s="127">
        <f t="shared" si="2"/>
        <v>13.079999999999998</v>
      </c>
    </row>
    <row r="162" spans="5:11">
      <c r="E162" s="10">
        <v>45534</v>
      </c>
      <c r="F162" s="94">
        <v>62.4</v>
      </c>
      <c r="G162" s="139">
        <v>35.5</v>
      </c>
      <c r="H162" s="160"/>
      <c r="I162" s="160"/>
      <c r="J162" s="77"/>
      <c r="K162" s="127">
        <f t="shared" si="2"/>
        <v>26.9</v>
      </c>
    </row>
    <row r="163" spans="5:11">
      <c r="E163" s="10">
        <v>45534</v>
      </c>
      <c r="F163" s="94">
        <v>88.62</v>
      </c>
      <c r="G163" s="139">
        <v>66</v>
      </c>
      <c r="H163" s="160"/>
      <c r="I163" s="160"/>
      <c r="J163" s="77"/>
      <c r="K163" s="127">
        <f t="shared" si="2"/>
        <v>22.620000000000005</v>
      </c>
    </row>
    <row r="164" spans="5:11">
      <c r="E164" s="10">
        <v>45535</v>
      </c>
      <c r="F164" s="94">
        <v>20.8</v>
      </c>
      <c r="G164" s="139">
        <v>13</v>
      </c>
      <c r="H164" s="160"/>
      <c r="I164" s="160"/>
      <c r="J164" s="77"/>
      <c r="K164" s="127">
        <f t="shared" si="2"/>
        <v>7.8000000000000007</v>
      </c>
    </row>
    <row r="165" spans="5:11">
      <c r="E165" s="10">
        <v>45535</v>
      </c>
      <c r="F165" s="94">
        <v>31.25</v>
      </c>
      <c r="G165" s="139">
        <v>25</v>
      </c>
      <c r="H165" s="160"/>
      <c r="I165" s="160"/>
      <c r="J165" s="77"/>
      <c r="K165" s="127">
        <f t="shared" si="2"/>
        <v>6.25</v>
      </c>
    </row>
    <row r="166" spans="5:11">
      <c r="E166" s="10">
        <v>45535</v>
      </c>
      <c r="F166" s="94">
        <v>17.8</v>
      </c>
      <c r="G166" s="139">
        <v>10.3</v>
      </c>
      <c r="H166" s="160"/>
      <c r="I166" s="160"/>
      <c r="J166" s="77">
        <v>4</v>
      </c>
      <c r="K166" s="127">
        <f t="shared" si="2"/>
        <v>3.5</v>
      </c>
    </row>
    <row r="167" spans="5:11">
      <c r="E167" s="10"/>
      <c r="F167" s="94"/>
      <c r="G167" s="139"/>
      <c r="H167" s="160"/>
      <c r="I167" s="160"/>
      <c r="J167" s="77"/>
      <c r="K167" s="127"/>
    </row>
    <row r="168" spans="5:11">
      <c r="E168" s="10"/>
      <c r="F168" s="94"/>
      <c r="G168" s="139"/>
      <c r="H168" s="160"/>
      <c r="I168" s="160"/>
      <c r="J168" s="77"/>
      <c r="K168" s="127"/>
    </row>
    <row r="169" spans="5:11">
      <c r="E169" s="10"/>
      <c r="F169" s="94"/>
      <c r="G169" s="139"/>
      <c r="H169" s="160"/>
      <c r="I169" s="160"/>
      <c r="J169" s="77"/>
      <c r="K169" s="127">
        <f t="shared" si="2"/>
        <v>0</v>
      </c>
    </row>
    <row r="170" spans="5:11">
      <c r="E170" s="10"/>
      <c r="F170" s="94"/>
      <c r="G170" s="139"/>
      <c r="H170" s="160"/>
      <c r="I170" s="160"/>
      <c r="J170" s="77"/>
      <c r="K170" s="127">
        <f t="shared" si="2"/>
        <v>0</v>
      </c>
    </row>
    <row r="171" spans="5:11">
      <c r="E171" s="10"/>
      <c r="F171" s="94"/>
      <c r="G171" s="139"/>
      <c r="H171" s="160"/>
      <c r="I171" s="160"/>
      <c r="J171" s="77"/>
      <c r="K171" s="127">
        <f t="shared" si="2"/>
        <v>0</v>
      </c>
    </row>
    <row r="172" spans="5:11">
      <c r="E172" s="10"/>
      <c r="F172" s="94"/>
      <c r="G172" s="139"/>
      <c r="H172" s="160"/>
      <c r="I172" s="160"/>
      <c r="J172" s="77"/>
      <c r="K172" s="127">
        <f t="shared" si="2"/>
        <v>0</v>
      </c>
    </row>
    <row r="173" spans="5:11">
      <c r="E173" s="10"/>
      <c r="F173" s="94"/>
      <c r="G173" s="139"/>
      <c r="H173" s="160"/>
      <c r="I173" s="160"/>
      <c r="J173" s="77"/>
      <c r="K173" s="127">
        <f t="shared" si="2"/>
        <v>0</v>
      </c>
    </row>
    <row r="174" spans="5:11">
      <c r="E174" s="10"/>
      <c r="F174" s="94"/>
      <c r="G174" s="139"/>
      <c r="H174" s="160"/>
      <c r="I174" s="160"/>
      <c r="J174" s="77"/>
      <c r="K174" s="127">
        <f t="shared" si="2"/>
        <v>0</v>
      </c>
    </row>
    <row r="175" spans="5:11">
      <c r="E175" s="10"/>
      <c r="F175" s="94"/>
      <c r="G175" s="139"/>
      <c r="H175" s="160"/>
      <c r="I175" s="160"/>
      <c r="J175" s="77"/>
      <c r="K175" s="127">
        <f t="shared" si="2"/>
        <v>0</v>
      </c>
    </row>
    <row r="176" spans="5:11">
      <c r="E176" s="10"/>
      <c r="F176" s="94"/>
      <c r="G176" s="139"/>
      <c r="H176" s="160"/>
      <c r="I176" s="160"/>
      <c r="J176" s="77"/>
      <c r="K176" s="127">
        <f t="shared" si="2"/>
        <v>0</v>
      </c>
    </row>
    <row r="177" spans="5:13">
      <c r="E177" s="10"/>
      <c r="F177" s="94"/>
      <c r="G177" s="139"/>
      <c r="H177" s="160"/>
      <c r="I177" s="160"/>
      <c r="J177" s="77"/>
      <c r="K177" s="127">
        <f t="shared" si="2"/>
        <v>0</v>
      </c>
    </row>
    <row r="178" spans="5:13">
      <c r="E178" s="10"/>
      <c r="F178" s="94"/>
      <c r="G178" s="139"/>
      <c r="H178" s="160"/>
      <c r="I178" s="160"/>
      <c r="J178" s="77"/>
      <c r="K178" s="127">
        <f t="shared" si="2"/>
        <v>0</v>
      </c>
    </row>
    <row r="179" spans="5:13">
      <c r="E179" s="10"/>
      <c r="F179" s="94"/>
      <c r="G179" s="139"/>
      <c r="H179" s="160"/>
      <c r="I179" s="160"/>
      <c r="J179" s="77"/>
      <c r="K179" s="127">
        <f t="shared" si="2"/>
        <v>0</v>
      </c>
      <c r="M179" t="s">
        <v>65</v>
      </c>
    </row>
    <row r="180" spans="5:13">
      <c r="E180" s="10"/>
      <c r="F180" s="94"/>
      <c r="G180" s="139"/>
      <c r="H180" s="160"/>
      <c r="I180" s="160"/>
      <c r="J180" s="77"/>
      <c r="K180" s="127">
        <f t="shared" si="2"/>
        <v>0</v>
      </c>
    </row>
    <row r="181" spans="5:13">
      <c r="E181" s="10"/>
      <c r="F181" s="94"/>
      <c r="G181" s="139"/>
      <c r="H181" s="160"/>
      <c r="I181" s="160"/>
      <c r="J181" s="77"/>
      <c r="K181" s="127">
        <f t="shared" si="2"/>
        <v>0</v>
      </c>
    </row>
    <row r="182" spans="5:13">
      <c r="E182" s="10"/>
      <c r="F182" s="94"/>
      <c r="G182" s="139"/>
      <c r="H182" s="160"/>
      <c r="I182" s="160"/>
      <c r="J182" s="77"/>
      <c r="K182" s="127">
        <f t="shared" si="2"/>
        <v>0</v>
      </c>
    </row>
    <row r="183" spans="5:13">
      <c r="E183" s="10"/>
      <c r="F183" s="94"/>
      <c r="G183" s="139"/>
      <c r="H183" s="160"/>
      <c r="I183" s="160"/>
      <c r="J183" s="77"/>
      <c r="K183" s="127">
        <f t="shared" si="2"/>
        <v>0</v>
      </c>
    </row>
    <row r="184" spans="5:13">
      <c r="E184" s="10"/>
      <c r="F184" s="94"/>
      <c r="G184" s="139"/>
      <c r="H184" s="160"/>
      <c r="I184" s="160"/>
      <c r="J184" s="77"/>
      <c r="K184" s="127">
        <f t="shared" si="2"/>
        <v>0</v>
      </c>
    </row>
    <row r="185" spans="5:13">
      <c r="E185" s="10"/>
      <c r="F185" s="94"/>
      <c r="G185" s="139"/>
      <c r="H185" s="160"/>
      <c r="I185" s="160"/>
      <c r="J185" s="77"/>
      <c r="K185" s="127">
        <f t="shared" si="2"/>
        <v>0</v>
      </c>
    </row>
    <row r="186" spans="5:13">
      <c r="E186" s="10"/>
      <c r="F186" s="94"/>
      <c r="G186" s="139"/>
      <c r="H186" s="160"/>
      <c r="I186" s="160"/>
      <c r="J186" s="77"/>
      <c r="K186" s="127">
        <f t="shared" si="2"/>
        <v>0</v>
      </c>
    </row>
    <row r="187" spans="5:13">
      <c r="E187" s="10"/>
      <c r="F187" s="94"/>
      <c r="G187" s="139"/>
      <c r="H187" s="160"/>
      <c r="I187" s="160"/>
      <c r="J187" s="77"/>
      <c r="K187" s="127">
        <f t="shared" si="2"/>
        <v>0</v>
      </c>
      <c r="M187" t="s">
        <v>65</v>
      </c>
    </row>
    <row r="188" spans="5:13">
      <c r="E188" s="10"/>
      <c r="F188" s="94"/>
      <c r="G188" s="139"/>
      <c r="H188" s="160"/>
      <c r="I188" s="160"/>
      <c r="J188" s="77"/>
      <c r="K188" s="127">
        <f t="shared" si="2"/>
        <v>0</v>
      </c>
    </row>
    <row r="189" spans="5:13">
      <c r="E189" s="10"/>
      <c r="F189" s="94"/>
      <c r="G189" s="139"/>
      <c r="H189" s="160"/>
      <c r="I189" s="160"/>
      <c r="J189" s="77"/>
      <c r="K189" s="127">
        <f t="shared" si="2"/>
        <v>0</v>
      </c>
    </row>
    <row r="190" spans="5:13">
      <c r="E190" s="10"/>
      <c r="F190" s="94"/>
      <c r="G190" s="139"/>
      <c r="H190" s="160"/>
      <c r="I190" s="160"/>
      <c r="J190" s="77"/>
      <c r="K190" s="127">
        <f t="shared" si="2"/>
        <v>0</v>
      </c>
    </row>
    <row r="191" spans="5:13">
      <c r="E191" s="10"/>
      <c r="F191" s="94"/>
      <c r="G191" s="139"/>
      <c r="H191" s="160"/>
      <c r="I191" s="160"/>
      <c r="J191" s="77"/>
      <c r="K191" s="127">
        <f t="shared" si="2"/>
        <v>0</v>
      </c>
    </row>
    <row r="192" spans="5:13">
      <c r="E192" s="10"/>
      <c r="F192" s="155"/>
      <c r="G192" s="139"/>
      <c r="H192" s="160"/>
      <c r="I192" s="160"/>
      <c r="J192" s="77"/>
      <c r="K192" s="127">
        <f t="shared" si="2"/>
        <v>0</v>
      </c>
      <c r="M192" t="s">
        <v>65</v>
      </c>
    </row>
    <row r="193" spans="5:13">
      <c r="E193" s="10"/>
      <c r="F193" s="94"/>
      <c r="G193" s="139"/>
      <c r="H193" s="160"/>
      <c r="I193" s="160"/>
      <c r="J193" s="77"/>
      <c r="K193" s="127">
        <f t="shared" si="2"/>
        <v>0</v>
      </c>
    </row>
    <row r="194" spans="5:13">
      <c r="E194" s="10"/>
      <c r="F194" s="94"/>
      <c r="G194" s="139"/>
      <c r="H194" s="160"/>
      <c r="I194" s="160"/>
      <c r="J194" s="77"/>
      <c r="K194" s="127">
        <f t="shared" si="2"/>
        <v>0</v>
      </c>
    </row>
    <row r="195" spans="5:13">
      <c r="E195" s="10"/>
      <c r="F195" s="94"/>
      <c r="G195" s="139"/>
      <c r="H195" s="160"/>
      <c r="I195" s="160"/>
      <c r="J195" s="77"/>
      <c r="K195" s="127">
        <f t="shared" si="2"/>
        <v>0</v>
      </c>
    </row>
    <row r="196" spans="5:13">
      <c r="E196" s="10"/>
      <c r="F196" s="94"/>
      <c r="G196" s="139"/>
      <c r="H196" s="160"/>
      <c r="I196" s="160"/>
      <c r="J196" s="77"/>
      <c r="K196" s="127">
        <f t="shared" si="2"/>
        <v>0</v>
      </c>
    </row>
    <row r="197" spans="5:13">
      <c r="E197" s="10"/>
      <c r="F197" s="94"/>
      <c r="G197" s="139"/>
      <c r="H197" s="160"/>
      <c r="I197" s="160"/>
      <c r="J197" s="77"/>
      <c r="K197" s="127">
        <f t="shared" si="2"/>
        <v>0</v>
      </c>
    </row>
    <row r="198" spans="5:13">
      <c r="E198" s="10"/>
      <c r="F198" s="94"/>
      <c r="G198" s="139"/>
      <c r="H198" s="160"/>
      <c r="I198" s="160"/>
      <c r="J198" s="77"/>
      <c r="K198" s="127">
        <f t="shared" si="2"/>
        <v>0</v>
      </c>
    </row>
    <row r="199" spans="5:13">
      <c r="E199" s="10"/>
      <c r="F199" s="94"/>
      <c r="G199" s="139"/>
      <c r="H199" s="160"/>
      <c r="I199" s="160"/>
      <c r="J199" s="77"/>
      <c r="K199" s="127">
        <f t="shared" si="2"/>
        <v>0</v>
      </c>
    </row>
    <row r="200" spans="5:13">
      <c r="E200" s="10"/>
      <c r="F200" s="94"/>
      <c r="G200" s="139"/>
      <c r="H200" s="160"/>
      <c r="I200" s="160"/>
      <c r="J200" s="77"/>
      <c r="K200" s="127">
        <f t="shared" si="2"/>
        <v>0</v>
      </c>
    </row>
    <row r="201" spans="5:13">
      <c r="E201" s="10"/>
      <c r="F201" s="94"/>
      <c r="G201" s="139"/>
      <c r="H201" s="160"/>
      <c r="I201" s="160"/>
      <c r="J201" s="77"/>
      <c r="K201" s="127">
        <f t="shared" si="2"/>
        <v>0</v>
      </c>
      <c r="M201" t="s">
        <v>65</v>
      </c>
    </row>
    <row r="202" spans="5:13">
      <c r="E202" s="10"/>
      <c r="F202" s="94"/>
      <c r="G202" s="139"/>
      <c r="H202" s="160"/>
      <c r="I202" s="160"/>
      <c r="J202" s="77"/>
      <c r="K202" s="127">
        <f t="shared" si="2"/>
        <v>0</v>
      </c>
    </row>
    <row r="203" spans="5:13">
      <c r="E203" s="10"/>
      <c r="F203" s="94"/>
      <c r="G203" s="139"/>
      <c r="H203" s="160"/>
      <c r="I203" s="160"/>
      <c r="J203" s="77"/>
      <c r="K203" s="127">
        <f t="shared" si="2"/>
        <v>0</v>
      </c>
    </row>
    <row r="204" spans="5:13">
      <c r="E204" s="10"/>
      <c r="F204" s="94"/>
      <c r="G204" s="139"/>
      <c r="H204" s="160"/>
      <c r="I204" s="160"/>
      <c r="J204" s="77"/>
      <c r="K204" s="127">
        <f t="shared" si="2"/>
        <v>0</v>
      </c>
    </row>
    <row r="205" spans="5:13">
      <c r="E205" s="10"/>
      <c r="F205" s="94"/>
      <c r="G205" s="139"/>
      <c r="H205" s="160"/>
      <c r="I205" s="160"/>
      <c r="J205" s="77"/>
      <c r="K205" s="127">
        <f t="shared" si="2"/>
        <v>0</v>
      </c>
    </row>
    <row r="206" spans="5:13">
      <c r="E206" s="10"/>
      <c r="F206" s="94"/>
      <c r="G206" s="139"/>
      <c r="H206" s="160"/>
      <c r="I206" s="160"/>
      <c r="J206" s="77"/>
      <c r="K206" s="127">
        <f t="shared" si="2"/>
        <v>0</v>
      </c>
    </row>
    <row r="207" spans="5:13">
      <c r="E207" s="10"/>
      <c r="F207" s="94"/>
      <c r="G207" s="139"/>
      <c r="H207" s="160"/>
      <c r="I207" s="160"/>
      <c r="J207" s="77"/>
      <c r="K207" s="127">
        <f t="shared" si="2"/>
        <v>0</v>
      </c>
    </row>
    <row r="208" spans="5:13">
      <c r="E208" s="10"/>
      <c r="F208" s="94"/>
      <c r="G208" s="139"/>
      <c r="H208" s="160"/>
      <c r="I208" s="160"/>
      <c r="J208" s="77"/>
      <c r="K208" s="127">
        <f t="shared" si="2"/>
        <v>0</v>
      </c>
    </row>
    <row r="209" spans="5:11">
      <c r="E209" s="10"/>
      <c r="F209" s="94"/>
      <c r="G209" s="139"/>
      <c r="H209" s="160"/>
      <c r="I209" s="160"/>
      <c r="J209" s="77"/>
      <c r="K209" s="127">
        <f t="shared" si="2"/>
        <v>0</v>
      </c>
    </row>
    <row r="210" spans="5:11">
      <c r="E210" s="10"/>
      <c r="F210" s="94"/>
      <c r="G210" s="139"/>
      <c r="H210" s="160"/>
      <c r="I210" s="160"/>
      <c r="J210" s="77"/>
      <c r="K210" s="127"/>
    </row>
    <row r="211" spans="5:11">
      <c r="E211" s="10"/>
      <c r="F211" s="94"/>
      <c r="G211" s="139"/>
      <c r="H211" s="160"/>
      <c r="I211" s="160"/>
      <c r="J211" s="77"/>
      <c r="K211" s="127"/>
    </row>
    <row r="212" spans="5:11">
      <c r="E212" s="10"/>
      <c r="F212" s="94"/>
      <c r="G212" s="139"/>
      <c r="H212" s="160"/>
      <c r="I212" s="160"/>
      <c r="J212" s="77"/>
      <c r="K212" s="127"/>
    </row>
    <row r="213" spans="5:11">
      <c r="E213" s="10"/>
      <c r="F213" s="94"/>
      <c r="G213" s="139"/>
      <c r="H213" s="160"/>
      <c r="I213" s="160"/>
      <c r="J213" s="77"/>
      <c r="K213" s="127"/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27"/>
    </row>
    <row r="252" spans="5:11">
      <c r="F252" s="94"/>
      <c r="G252" s="139"/>
      <c r="H252" s="160"/>
      <c r="I252" s="160"/>
      <c r="J252" s="77"/>
      <c r="K252" s="144"/>
    </row>
    <row r="253" spans="5:11">
      <c r="F253" s="94"/>
      <c r="G253" s="139"/>
      <c r="H253" s="160"/>
      <c r="I253" s="160"/>
      <c r="J253" s="77"/>
      <c r="K253" s="144"/>
    </row>
    <row r="254" spans="5:11">
      <c r="E254" s="89"/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59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59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59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59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59"/>
    </row>
    <row r="384" spans="10:10">
      <c r="J384" s="59"/>
    </row>
    <row r="385" spans="10:10">
      <c r="J385" s="59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59"/>
    </row>
    <row r="392" spans="10:10">
      <c r="J392" s="59"/>
    </row>
    <row r="393" spans="10:10">
      <c r="J393" s="59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24"/>
  <sheetViews>
    <sheetView workbookViewId="0">
      <pane xSplit="4" ySplit="6" topLeftCell="E112" activePane="bottomRight" state="frozen"/>
      <selection pane="topRight" activeCell="E1" sqref="E1"/>
      <selection pane="bottomLeft" activeCell="A7" sqref="A7"/>
      <selection pane="bottomRight" activeCell="C6" sqref="C6:D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105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2836.8000000000025</v>
      </c>
      <c r="E2" s="10">
        <v>45474</v>
      </c>
      <c r="F2" s="58">
        <v>29.6</v>
      </c>
      <c r="G2" s="139">
        <v>10</v>
      </c>
      <c r="H2" s="122"/>
      <c r="I2" s="122"/>
      <c r="J2" s="26">
        <v>4</v>
      </c>
      <c r="K2" s="127">
        <f>F2-G2-H2+I2-J2</f>
        <v>15.600000000000001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8643.9999999999964</v>
      </c>
      <c r="C3" s="157" t="s">
        <v>57</v>
      </c>
      <c r="D3" s="159">
        <f>D2/B4</f>
        <v>0.51760756121592566</v>
      </c>
      <c r="E3" s="10">
        <v>45474</v>
      </c>
      <c r="F3" s="58">
        <v>97.8</v>
      </c>
      <c r="G3" s="139">
        <v>66</v>
      </c>
      <c r="H3" s="122"/>
      <c r="I3" s="122"/>
      <c r="J3" s="26"/>
      <c r="K3" s="127">
        <f t="shared" ref="K3:K66" si="0">F3-G3-H3+I3-J3</f>
        <v>31.799999999999997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5480.6</v>
      </c>
      <c r="C4" s="4" t="s">
        <v>11</v>
      </c>
      <c r="D4" s="156">
        <f>SUM(J:J)</f>
        <v>232</v>
      </c>
      <c r="E4" s="10">
        <v>45474</v>
      </c>
      <c r="F4" s="58">
        <v>34.799999999999997</v>
      </c>
      <c r="G4" s="139">
        <v>25</v>
      </c>
      <c r="H4" s="122"/>
      <c r="I4" s="122"/>
      <c r="J4" s="26"/>
      <c r="K4" s="127">
        <f t="shared" si="0"/>
        <v>9.7999999999999972</v>
      </c>
      <c r="L4" s="152"/>
      <c r="Q4" s="1"/>
      <c r="R4" s="1"/>
    </row>
    <row r="5" spans="1:18" ht="20.25" customHeight="1">
      <c r="A5" s="52" t="s">
        <v>91</v>
      </c>
      <c r="B5" s="156">
        <f>SUM(H:H)</f>
        <v>153.89999999999998</v>
      </c>
      <c r="C5" s="157" t="s">
        <v>98</v>
      </c>
      <c r="D5" s="158">
        <f>COUNT(G:G)</f>
        <v>154</v>
      </c>
      <c r="E5" s="10">
        <v>45474</v>
      </c>
      <c r="F5" s="58">
        <v>86</v>
      </c>
      <c r="G5" s="139">
        <v>51.5</v>
      </c>
      <c r="H5" s="123"/>
      <c r="I5" s="123"/>
      <c r="J5" s="26">
        <v>4</v>
      </c>
      <c r="K5" s="127">
        <f t="shared" si="0"/>
        <v>30.5</v>
      </c>
      <c r="L5" s="152"/>
    </row>
    <row r="6" spans="1:18" ht="20.25" customHeight="1">
      <c r="A6" s="52" t="s">
        <v>92</v>
      </c>
      <c r="B6" s="156">
        <f>SUM(I:I)</f>
        <v>59.3</v>
      </c>
      <c r="C6" s="165" t="s">
        <v>108</v>
      </c>
      <c r="D6" s="158">
        <f>COUNT(I:I)</f>
        <v>5</v>
      </c>
      <c r="E6" s="10">
        <v>45474</v>
      </c>
      <c r="F6" s="58">
        <v>17.8</v>
      </c>
      <c r="G6" s="140">
        <v>10.3</v>
      </c>
      <c r="H6" s="123"/>
      <c r="I6" s="123"/>
      <c r="J6" s="26">
        <v>4</v>
      </c>
      <c r="K6" s="127">
        <f t="shared" si="0"/>
        <v>3.5</v>
      </c>
      <c r="L6" s="152"/>
    </row>
    <row r="7" spans="1:18" ht="20.25" customHeight="1">
      <c r="C7" s="1"/>
      <c r="D7" s="1"/>
      <c r="E7" s="10">
        <v>45474</v>
      </c>
      <c r="F7" s="138">
        <v>34.799999999999997</v>
      </c>
      <c r="G7" s="139">
        <v>25</v>
      </c>
      <c r="H7" s="123"/>
      <c r="I7" s="123"/>
      <c r="J7" s="26"/>
      <c r="K7" s="127">
        <f t="shared" si="0"/>
        <v>9.7999999999999972</v>
      </c>
      <c r="L7" s="152"/>
    </row>
    <row r="8" spans="1:18" ht="20.25" customHeight="1">
      <c r="A8" s="1"/>
      <c r="B8" s="1"/>
      <c r="C8" s="1"/>
      <c r="D8" s="1"/>
      <c r="E8" s="10">
        <v>45475</v>
      </c>
      <c r="F8" s="58">
        <v>64.8</v>
      </c>
      <c r="G8" s="139">
        <v>45</v>
      </c>
      <c r="H8" s="123"/>
      <c r="I8" s="123"/>
      <c r="J8" s="26"/>
      <c r="K8" s="127">
        <f t="shared" si="0"/>
        <v>19.799999999999997</v>
      </c>
      <c r="L8" s="152"/>
    </row>
    <row r="9" spans="1:18" ht="20.25" customHeight="1">
      <c r="A9" s="1"/>
      <c r="B9" s="1"/>
      <c r="E9" s="10">
        <v>45475</v>
      </c>
      <c r="F9" s="58">
        <v>19.8</v>
      </c>
      <c r="G9" s="140">
        <v>13.8</v>
      </c>
      <c r="H9" s="123"/>
      <c r="I9" s="123"/>
      <c r="J9" s="26"/>
      <c r="K9" s="127">
        <f t="shared" si="0"/>
        <v>6</v>
      </c>
      <c r="L9" s="152"/>
    </row>
    <row r="10" spans="1:18" ht="20.25" customHeight="1">
      <c r="A10" s="1"/>
      <c r="B10" s="162"/>
      <c r="E10" s="10">
        <v>45475</v>
      </c>
      <c r="F10" s="138">
        <v>64.8</v>
      </c>
      <c r="G10" s="139">
        <v>45</v>
      </c>
      <c r="H10" s="123"/>
      <c r="I10" s="123"/>
      <c r="J10" s="26"/>
      <c r="K10" s="127">
        <f t="shared" si="0"/>
        <v>19.799999999999997</v>
      </c>
      <c r="L10" s="14"/>
    </row>
    <row r="11" spans="1:18" ht="22.35" customHeight="1">
      <c r="A11" s="1"/>
      <c r="B11" s="1"/>
      <c r="E11" s="10">
        <v>45475</v>
      </c>
      <c r="F11" s="58">
        <v>19.8</v>
      </c>
      <c r="G11" s="139">
        <v>13.8</v>
      </c>
      <c r="H11" s="123"/>
      <c r="I11" s="123"/>
      <c r="J11" s="26"/>
      <c r="K11" s="127">
        <f t="shared" si="0"/>
        <v>6</v>
      </c>
      <c r="L11" s="14"/>
    </row>
    <row r="12" spans="1:18">
      <c r="A12" s="1"/>
      <c r="B12" s="1"/>
      <c r="E12" s="10">
        <v>45476</v>
      </c>
      <c r="F12" s="58">
        <v>47.2</v>
      </c>
      <c r="G12" s="140">
        <v>24.8</v>
      </c>
      <c r="H12" s="123"/>
      <c r="I12" s="123"/>
      <c r="J12" s="26">
        <v>4</v>
      </c>
      <c r="K12" s="127">
        <f t="shared" si="0"/>
        <v>18.400000000000002</v>
      </c>
      <c r="L12" s="14"/>
    </row>
    <row r="13" spans="1:18">
      <c r="A13" s="1"/>
      <c r="B13" s="1"/>
      <c r="E13" s="10">
        <v>45476</v>
      </c>
      <c r="F13" s="58">
        <v>180</v>
      </c>
      <c r="G13" s="140">
        <v>143</v>
      </c>
      <c r="H13" s="123"/>
      <c r="I13" s="123"/>
      <c r="J13" s="26"/>
      <c r="K13" s="127">
        <f t="shared" si="0"/>
        <v>37</v>
      </c>
      <c r="L13" s="14"/>
    </row>
    <row r="14" spans="1:18">
      <c r="B14" s="154"/>
      <c r="E14" s="10">
        <v>45476</v>
      </c>
      <c r="F14" s="58">
        <v>85.8</v>
      </c>
      <c r="G14" s="140">
        <v>30</v>
      </c>
      <c r="H14" s="123"/>
      <c r="I14" s="123"/>
      <c r="J14" s="26">
        <v>4</v>
      </c>
      <c r="K14" s="127">
        <f t="shared" si="0"/>
        <v>51.8</v>
      </c>
      <c r="L14" s="14"/>
      <c r="M14" t="s">
        <v>65</v>
      </c>
    </row>
    <row r="15" spans="1:18">
      <c r="E15" s="10">
        <v>45477</v>
      </c>
      <c r="F15" s="58">
        <v>44.4</v>
      </c>
      <c r="G15" s="139">
        <v>15</v>
      </c>
      <c r="H15" s="123">
        <v>44.4</v>
      </c>
      <c r="I15" s="123">
        <v>15</v>
      </c>
      <c r="J15" s="26">
        <v>4</v>
      </c>
      <c r="K15" s="127">
        <f t="shared" si="0"/>
        <v>-4</v>
      </c>
      <c r="L15" s="14"/>
    </row>
    <row r="16" spans="1:18">
      <c r="E16" s="10">
        <v>45477</v>
      </c>
      <c r="F16" s="58">
        <v>17.8</v>
      </c>
      <c r="G16" s="140">
        <v>10.3</v>
      </c>
      <c r="H16" s="123"/>
      <c r="I16" s="123"/>
      <c r="J16" s="26">
        <v>4</v>
      </c>
      <c r="K16" s="127">
        <f t="shared" si="0"/>
        <v>3.5</v>
      </c>
      <c r="L16" s="14"/>
    </row>
    <row r="17" spans="5:12">
      <c r="E17" s="10">
        <v>45477</v>
      </c>
      <c r="F17" s="58">
        <v>14.8</v>
      </c>
      <c r="G17" s="139">
        <v>5</v>
      </c>
      <c r="H17" s="122"/>
      <c r="I17" s="122"/>
      <c r="J17" s="26">
        <v>4</v>
      </c>
      <c r="K17" s="127">
        <f t="shared" si="0"/>
        <v>5.8000000000000007</v>
      </c>
      <c r="L17" s="14"/>
    </row>
    <row r="18" spans="5:12">
      <c r="E18" s="10">
        <v>45477</v>
      </c>
      <c r="F18" s="60">
        <v>71</v>
      </c>
      <c r="G18" s="139">
        <v>25</v>
      </c>
      <c r="H18" s="122"/>
      <c r="I18" s="122"/>
      <c r="J18" s="26">
        <v>4</v>
      </c>
      <c r="K18" s="127">
        <f t="shared" si="0"/>
        <v>42</v>
      </c>
      <c r="L18" s="14"/>
    </row>
    <row r="19" spans="5:12">
      <c r="E19" s="10">
        <v>45477</v>
      </c>
      <c r="F19" s="58">
        <v>94</v>
      </c>
      <c r="G19" s="139">
        <v>62</v>
      </c>
      <c r="H19" s="122"/>
      <c r="I19" s="122"/>
      <c r="J19" s="26"/>
      <c r="K19" s="127">
        <f t="shared" si="0"/>
        <v>32</v>
      </c>
      <c r="L19" s="14"/>
    </row>
    <row r="20" spans="5:12">
      <c r="E20" s="10">
        <v>45478</v>
      </c>
      <c r="F20" s="138">
        <v>14.8</v>
      </c>
      <c r="G20" s="139">
        <v>5</v>
      </c>
      <c r="H20" s="123"/>
      <c r="I20" s="123"/>
      <c r="J20" s="26">
        <v>4</v>
      </c>
      <c r="K20" s="127">
        <f t="shared" si="0"/>
        <v>5.8000000000000007</v>
      </c>
      <c r="L20" s="14"/>
    </row>
    <row r="21" spans="5:12">
      <c r="E21" s="10">
        <v>45478</v>
      </c>
      <c r="F21" s="138">
        <v>32.5</v>
      </c>
      <c r="G21" s="139">
        <v>25</v>
      </c>
      <c r="H21" s="123"/>
      <c r="I21" s="123"/>
      <c r="J21" s="26"/>
      <c r="K21" s="127">
        <f t="shared" si="0"/>
        <v>7.5</v>
      </c>
      <c r="L21" s="14"/>
    </row>
    <row r="22" spans="5:12">
      <c r="E22" s="10">
        <v>45478</v>
      </c>
      <c r="F22" s="135">
        <v>97.8</v>
      </c>
      <c r="G22" s="139">
        <v>66</v>
      </c>
      <c r="H22" s="122"/>
      <c r="I22" s="122"/>
      <c r="J22" s="26"/>
      <c r="K22" s="127">
        <f t="shared" si="0"/>
        <v>31.799999999999997</v>
      </c>
      <c r="L22" s="14"/>
    </row>
    <row r="23" spans="5:12">
      <c r="E23" s="10">
        <v>45478</v>
      </c>
      <c r="F23" s="135">
        <v>34.799999999999997</v>
      </c>
      <c r="G23" s="139">
        <v>25</v>
      </c>
      <c r="H23" s="123"/>
      <c r="I23" s="123"/>
      <c r="J23" s="26"/>
      <c r="K23" s="127">
        <f t="shared" si="0"/>
        <v>9.7999999999999972</v>
      </c>
      <c r="L23" s="14"/>
    </row>
    <row r="24" spans="5:12">
      <c r="E24" s="10">
        <v>45478</v>
      </c>
      <c r="F24" s="60">
        <v>19.5</v>
      </c>
      <c r="G24" s="139">
        <v>15</v>
      </c>
      <c r="H24" s="123"/>
      <c r="I24" s="123"/>
      <c r="J24" s="26"/>
      <c r="K24" s="127">
        <f t="shared" si="0"/>
        <v>4.5</v>
      </c>
      <c r="L24" s="14"/>
    </row>
    <row r="25" spans="5:12">
      <c r="E25" s="10">
        <v>45479</v>
      </c>
      <c r="F25" s="60">
        <v>16.8</v>
      </c>
      <c r="G25" s="139">
        <v>13</v>
      </c>
      <c r="H25" s="123"/>
      <c r="I25" s="123"/>
      <c r="J25" s="141"/>
      <c r="K25" s="127">
        <f t="shared" si="0"/>
        <v>3.8000000000000007</v>
      </c>
      <c r="L25" s="14"/>
    </row>
    <row r="26" spans="5:12">
      <c r="E26" s="10">
        <v>45479</v>
      </c>
      <c r="F26" s="94">
        <v>14.8</v>
      </c>
      <c r="G26" s="139">
        <v>5</v>
      </c>
      <c r="H26" s="123"/>
      <c r="I26" s="123"/>
      <c r="J26" s="141">
        <v>4</v>
      </c>
      <c r="K26" s="127">
        <f t="shared" si="0"/>
        <v>5.8000000000000007</v>
      </c>
      <c r="L26" s="14"/>
    </row>
    <row r="27" spans="5:12">
      <c r="E27" s="10">
        <v>45479</v>
      </c>
      <c r="F27" s="94">
        <v>19.8</v>
      </c>
      <c r="G27" s="139">
        <v>0</v>
      </c>
      <c r="H27" s="123"/>
      <c r="I27" s="123"/>
      <c r="J27" s="130"/>
      <c r="K27" s="127">
        <f t="shared" si="0"/>
        <v>19.8</v>
      </c>
      <c r="L27" s="14"/>
    </row>
    <row r="28" spans="5:12">
      <c r="E28" s="10">
        <v>45479</v>
      </c>
      <c r="F28" s="94">
        <v>19.8</v>
      </c>
      <c r="G28" s="139">
        <v>26</v>
      </c>
      <c r="H28" s="123"/>
      <c r="I28" s="123"/>
      <c r="J28" s="77"/>
      <c r="K28" s="127">
        <f t="shared" si="0"/>
        <v>-6.1999999999999993</v>
      </c>
      <c r="L28" s="14"/>
    </row>
    <row r="29" spans="5:12">
      <c r="E29" s="10">
        <v>45479</v>
      </c>
      <c r="F29" s="94">
        <v>32.5</v>
      </c>
      <c r="G29" s="139">
        <v>20</v>
      </c>
      <c r="H29" s="123"/>
      <c r="I29" s="123"/>
      <c r="J29" s="77">
        <v>4</v>
      </c>
      <c r="K29" s="127">
        <f t="shared" si="0"/>
        <v>8.5</v>
      </c>
      <c r="L29" s="14"/>
    </row>
    <row r="30" spans="5:12">
      <c r="E30" s="10">
        <v>45480</v>
      </c>
      <c r="F30" s="94">
        <v>196.6</v>
      </c>
      <c r="G30" s="139">
        <v>132</v>
      </c>
      <c r="H30" s="123"/>
      <c r="I30" s="123"/>
      <c r="J30" s="77"/>
      <c r="K30" s="127">
        <f t="shared" si="0"/>
        <v>64.599999999999994</v>
      </c>
      <c r="L30" s="14"/>
    </row>
    <row r="31" spans="5:12">
      <c r="E31" s="10">
        <v>45480</v>
      </c>
      <c r="F31" s="153">
        <v>14.8</v>
      </c>
      <c r="G31" s="139">
        <v>5</v>
      </c>
      <c r="H31" s="123"/>
      <c r="I31" s="123"/>
      <c r="J31" s="77">
        <v>4</v>
      </c>
      <c r="K31" s="127">
        <f t="shared" si="0"/>
        <v>5.8000000000000007</v>
      </c>
      <c r="L31" s="14"/>
    </row>
    <row r="32" spans="5:12">
      <c r="E32" s="10">
        <v>45480</v>
      </c>
      <c r="F32" s="94">
        <v>17.8</v>
      </c>
      <c r="G32" s="139">
        <v>10.3</v>
      </c>
      <c r="H32" s="160"/>
      <c r="I32" s="160"/>
      <c r="J32" s="77">
        <v>4</v>
      </c>
      <c r="K32" s="127">
        <f t="shared" si="0"/>
        <v>3.5</v>
      </c>
    </row>
    <row r="33" spans="3:11">
      <c r="E33" s="10">
        <v>45480</v>
      </c>
      <c r="F33" s="94">
        <v>14.8</v>
      </c>
      <c r="G33" s="139">
        <v>5</v>
      </c>
      <c r="H33" s="160"/>
      <c r="I33" s="160"/>
      <c r="J33" s="77">
        <v>4</v>
      </c>
      <c r="K33" s="127">
        <f t="shared" si="0"/>
        <v>5.8000000000000007</v>
      </c>
    </row>
    <row r="34" spans="3:11">
      <c r="E34" s="10">
        <v>45481</v>
      </c>
      <c r="F34" s="94">
        <v>34.799999999999997</v>
      </c>
      <c r="G34" s="139">
        <v>25</v>
      </c>
      <c r="H34" s="160"/>
      <c r="I34" s="160"/>
      <c r="J34" s="77"/>
      <c r="K34" s="127">
        <f t="shared" si="0"/>
        <v>9.7999999999999972</v>
      </c>
    </row>
    <row r="35" spans="3:11">
      <c r="E35" s="10">
        <v>45481</v>
      </c>
      <c r="F35" s="94">
        <v>34.799999999999997</v>
      </c>
      <c r="G35" s="139">
        <v>25</v>
      </c>
      <c r="H35" s="160"/>
      <c r="I35" s="160"/>
      <c r="J35" s="77"/>
      <c r="K35" s="127">
        <f t="shared" si="0"/>
        <v>9.7999999999999972</v>
      </c>
    </row>
    <row r="36" spans="3:11">
      <c r="E36" s="10">
        <v>45481</v>
      </c>
      <c r="F36" s="94">
        <v>51.6</v>
      </c>
      <c r="G36" s="139">
        <v>29.6</v>
      </c>
      <c r="H36" s="160"/>
      <c r="I36" s="160"/>
      <c r="J36" s="77">
        <v>4</v>
      </c>
      <c r="K36" s="127">
        <f t="shared" si="0"/>
        <v>18</v>
      </c>
    </row>
    <row r="37" spans="3:11">
      <c r="E37" s="10">
        <v>45481</v>
      </c>
      <c r="F37" s="94">
        <v>22.1</v>
      </c>
      <c r="G37" s="139">
        <v>17</v>
      </c>
      <c r="H37" s="160"/>
      <c r="I37" s="160"/>
      <c r="J37" s="77"/>
      <c r="K37" s="127">
        <f t="shared" si="0"/>
        <v>5.1000000000000014</v>
      </c>
    </row>
    <row r="38" spans="3:11">
      <c r="E38" s="10">
        <v>45481</v>
      </c>
      <c r="F38" s="94">
        <v>16.8</v>
      </c>
      <c r="G38" s="139">
        <v>13</v>
      </c>
      <c r="H38" s="160"/>
      <c r="I38" s="160"/>
      <c r="J38" s="77"/>
      <c r="K38" s="127">
        <f t="shared" si="0"/>
        <v>3.8000000000000007</v>
      </c>
    </row>
    <row r="39" spans="3:11">
      <c r="E39" s="10">
        <v>45481</v>
      </c>
      <c r="F39" s="94">
        <v>97.8</v>
      </c>
      <c r="G39" s="139">
        <v>66</v>
      </c>
      <c r="H39" s="160"/>
      <c r="I39" s="160"/>
      <c r="J39" s="77"/>
      <c r="K39" s="127">
        <f t="shared" si="0"/>
        <v>31.799999999999997</v>
      </c>
    </row>
    <row r="40" spans="3:11">
      <c r="E40" s="10">
        <v>45481</v>
      </c>
      <c r="F40" s="94">
        <v>19.8</v>
      </c>
      <c r="G40" s="139">
        <v>16</v>
      </c>
      <c r="H40" s="160"/>
      <c r="I40" s="160"/>
      <c r="J40" s="77"/>
      <c r="K40" s="127">
        <f t="shared" si="0"/>
        <v>3.8000000000000007</v>
      </c>
    </row>
    <row r="41" spans="3:11">
      <c r="E41" s="10">
        <v>45481</v>
      </c>
      <c r="F41" s="94">
        <v>11.8</v>
      </c>
      <c r="G41" s="139">
        <v>10.4</v>
      </c>
      <c r="H41" s="160"/>
      <c r="I41" s="160"/>
      <c r="J41" s="77"/>
      <c r="K41" s="127">
        <f t="shared" si="0"/>
        <v>1.4000000000000004</v>
      </c>
    </row>
    <row r="42" spans="3:11">
      <c r="E42" s="10">
        <v>45482</v>
      </c>
      <c r="F42" s="94">
        <v>34.799999999999997</v>
      </c>
      <c r="G42" s="139">
        <v>25</v>
      </c>
      <c r="H42" s="160"/>
      <c r="I42" s="160"/>
      <c r="J42" s="77"/>
      <c r="K42" s="127">
        <f t="shared" si="0"/>
        <v>9.7999999999999972</v>
      </c>
    </row>
    <row r="43" spans="3:11">
      <c r="E43" s="10">
        <v>45482</v>
      </c>
      <c r="F43" s="94">
        <v>19.8</v>
      </c>
      <c r="G43" s="139">
        <v>14.2</v>
      </c>
      <c r="H43" s="160"/>
      <c r="I43" s="160"/>
      <c r="J43" s="77"/>
      <c r="K43" s="127">
        <f t="shared" si="0"/>
        <v>5.6000000000000014</v>
      </c>
    </row>
    <row r="44" spans="3:11">
      <c r="E44" s="10">
        <v>45483</v>
      </c>
      <c r="F44" s="94">
        <v>25.8</v>
      </c>
      <c r="G44" s="139">
        <v>19.8</v>
      </c>
      <c r="H44" s="160"/>
      <c r="I44" s="160"/>
      <c r="J44" s="77"/>
      <c r="K44" s="127">
        <f t="shared" si="0"/>
        <v>6</v>
      </c>
    </row>
    <row r="45" spans="3:11">
      <c r="E45" s="10">
        <v>45483</v>
      </c>
      <c r="F45" s="94">
        <v>27.3</v>
      </c>
      <c r="G45" s="139">
        <v>23</v>
      </c>
      <c r="H45" s="160"/>
      <c r="I45" s="160"/>
      <c r="J45" s="77"/>
      <c r="K45" s="127">
        <f t="shared" si="0"/>
        <v>4.3000000000000007</v>
      </c>
    </row>
    <row r="46" spans="3:11">
      <c r="C46" s="79"/>
      <c r="D46" s="79"/>
      <c r="E46" s="10">
        <v>45483</v>
      </c>
      <c r="F46" s="94">
        <v>59.4</v>
      </c>
      <c r="G46" s="139">
        <v>40</v>
      </c>
      <c r="H46" s="160"/>
      <c r="I46" s="160"/>
      <c r="J46" s="77"/>
      <c r="K46" s="127">
        <f t="shared" si="0"/>
        <v>19.399999999999999</v>
      </c>
    </row>
    <row r="47" spans="3:11">
      <c r="E47" s="10">
        <v>45483</v>
      </c>
      <c r="F47" s="94">
        <v>11.8</v>
      </c>
      <c r="G47" s="139">
        <v>11</v>
      </c>
      <c r="H47" s="160"/>
      <c r="I47" s="160"/>
      <c r="J47" s="77"/>
      <c r="K47" s="127">
        <f t="shared" si="0"/>
        <v>0.80000000000000071</v>
      </c>
    </row>
    <row r="48" spans="3:11">
      <c r="E48" s="10">
        <v>45483</v>
      </c>
      <c r="F48" s="94">
        <v>68.2</v>
      </c>
      <c r="G48" s="139">
        <v>51.2</v>
      </c>
      <c r="H48" s="160"/>
      <c r="I48" s="160"/>
      <c r="J48" s="77">
        <v>4</v>
      </c>
      <c r="K48" s="127">
        <f t="shared" si="0"/>
        <v>13</v>
      </c>
    </row>
    <row r="49" spans="1:13">
      <c r="C49" s="79"/>
      <c r="D49" s="79"/>
      <c r="E49" s="10">
        <v>45483</v>
      </c>
      <c r="F49" s="94">
        <v>196.6</v>
      </c>
      <c r="G49" s="139">
        <v>132</v>
      </c>
      <c r="H49" s="160"/>
      <c r="I49" s="160"/>
      <c r="J49" s="77"/>
      <c r="K49" s="127">
        <f t="shared" si="0"/>
        <v>64.599999999999994</v>
      </c>
    </row>
    <row r="50" spans="1:13">
      <c r="A50" s="79"/>
      <c r="B50" s="79"/>
      <c r="E50" s="10">
        <v>45483</v>
      </c>
      <c r="F50" s="94">
        <v>19.8</v>
      </c>
      <c r="G50" s="139">
        <v>14.2</v>
      </c>
      <c r="H50" s="160"/>
      <c r="I50" s="160"/>
      <c r="J50" s="77"/>
      <c r="K50" s="127">
        <f t="shared" si="0"/>
        <v>5.6000000000000014</v>
      </c>
      <c r="M50" t="s">
        <v>65</v>
      </c>
    </row>
    <row r="51" spans="1:13">
      <c r="E51" s="10">
        <v>45484</v>
      </c>
      <c r="F51" s="94">
        <v>29.6</v>
      </c>
      <c r="G51" s="139">
        <v>16.5</v>
      </c>
      <c r="H51" s="160"/>
      <c r="I51" s="160"/>
      <c r="J51" s="77">
        <v>4</v>
      </c>
      <c r="K51" s="127">
        <f t="shared" si="0"/>
        <v>9.1000000000000014</v>
      </c>
    </row>
    <row r="52" spans="1:13">
      <c r="E52" s="10">
        <v>45484</v>
      </c>
      <c r="F52" s="94">
        <v>38.799999999999997</v>
      </c>
      <c r="G52" s="139">
        <v>29.48</v>
      </c>
      <c r="H52" s="160"/>
      <c r="I52" s="160"/>
      <c r="J52" s="77"/>
      <c r="K52" s="127">
        <f t="shared" si="0"/>
        <v>9.3199999999999967</v>
      </c>
    </row>
    <row r="53" spans="1:13">
      <c r="A53" s="79"/>
      <c r="B53" s="79"/>
      <c r="E53" s="10">
        <v>45485</v>
      </c>
      <c r="F53" s="94">
        <v>19.8</v>
      </c>
      <c r="G53" s="139">
        <v>16</v>
      </c>
      <c r="H53" s="160"/>
      <c r="I53" s="160"/>
      <c r="J53" s="77"/>
      <c r="K53" s="127">
        <f t="shared" si="0"/>
        <v>3.8000000000000007</v>
      </c>
    </row>
    <row r="54" spans="1:13" s="79" customFormat="1">
      <c r="A54"/>
      <c r="B54"/>
      <c r="C54"/>
      <c r="D54"/>
      <c r="E54" s="10">
        <v>45485</v>
      </c>
      <c r="F54" s="94">
        <v>32.799999999999997</v>
      </c>
      <c r="G54" s="139">
        <v>26.8</v>
      </c>
      <c r="H54" s="160"/>
      <c r="I54" s="160"/>
      <c r="J54" s="77"/>
      <c r="K54" s="127">
        <f t="shared" si="0"/>
        <v>5.9999999999999964</v>
      </c>
    </row>
    <row r="55" spans="1:13">
      <c r="E55" s="10">
        <v>45485</v>
      </c>
      <c r="F55" s="94">
        <v>29.6</v>
      </c>
      <c r="G55" s="139">
        <v>16.5</v>
      </c>
      <c r="H55" s="160"/>
      <c r="I55" s="160"/>
      <c r="J55" s="77">
        <v>4</v>
      </c>
      <c r="K55" s="127">
        <f t="shared" si="0"/>
        <v>9.1000000000000014</v>
      </c>
      <c r="M55" t="s">
        <v>65</v>
      </c>
    </row>
    <row r="56" spans="1:13">
      <c r="E56" s="10">
        <v>45485</v>
      </c>
      <c r="F56" s="94">
        <v>51.6</v>
      </c>
      <c r="G56" s="139">
        <v>29.6</v>
      </c>
      <c r="H56" s="160"/>
      <c r="I56" s="160"/>
      <c r="J56" s="77">
        <v>4</v>
      </c>
      <c r="K56" s="127">
        <f t="shared" si="0"/>
        <v>18</v>
      </c>
    </row>
    <row r="57" spans="1:13" s="79" customFormat="1">
      <c r="A57"/>
      <c r="B57"/>
      <c r="C57"/>
      <c r="D57"/>
      <c r="E57" s="10">
        <v>45485</v>
      </c>
      <c r="F57" s="94">
        <v>34.799999999999997</v>
      </c>
      <c r="G57" s="139">
        <v>25</v>
      </c>
      <c r="H57" s="160"/>
      <c r="I57" s="160"/>
      <c r="J57" s="77"/>
      <c r="K57" s="127">
        <f t="shared" si="0"/>
        <v>9.7999999999999972</v>
      </c>
    </row>
    <row r="58" spans="1:13">
      <c r="E58" s="10">
        <v>45486</v>
      </c>
      <c r="F58" s="155">
        <v>38.799999999999997</v>
      </c>
      <c r="G58" s="123">
        <v>29.48</v>
      </c>
      <c r="H58" s="160"/>
      <c r="I58" s="160"/>
      <c r="J58" s="130"/>
      <c r="K58" s="127">
        <f t="shared" si="0"/>
        <v>9.3199999999999967</v>
      </c>
    </row>
    <row r="59" spans="1:13">
      <c r="E59" s="10">
        <v>45486</v>
      </c>
      <c r="F59" s="94">
        <v>17.8</v>
      </c>
      <c r="G59" s="139">
        <v>10.3</v>
      </c>
      <c r="H59" s="160"/>
      <c r="I59" s="160"/>
      <c r="J59" s="77">
        <v>4</v>
      </c>
      <c r="K59" s="127">
        <f t="shared" si="0"/>
        <v>3.5</v>
      </c>
    </row>
    <row r="60" spans="1:13">
      <c r="E60" s="10">
        <v>45486</v>
      </c>
      <c r="F60" s="94">
        <v>85.8</v>
      </c>
      <c r="G60" s="139">
        <v>30</v>
      </c>
      <c r="H60" s="160"/>
      <c r="I60" s="160"/>
      <c r="J60" s="77">
        <v>4</v>
      </c>
      <c r="K60" s="127">
        <f t="shared" si="0"/>
        <v>51.8</v>
      </c>
      <c r="M60" t="s">
        <v>65</v>
      </c>
    </row>
    <row r="61" spans="1:13">
      <c r="E61" s="10">
        <v>45486</v>
      </c>
      <c r="F61" s="94">
        <v>17.8</v>
      </c>
      <c r="G61" s="139">
        <v>10.3</v>
      </c>
      <c r="H61" s="160"/>
      <c r="I61" s="160"/>
      <c r="J61" s="77">
        <v>4</v>
      </c>
      <c r="K61" s="127">
        <f t="shared" si="0"/>
        <v>3.5</v>
      </c>
    </row>
    <row r="62" spans="1:13">
      <c r="E62" s="10">
        <v>45486</v>
      </c>
      <c r="F62" s="94">
        <v>45.6</v>
      </c>
      <c r="G62" s="139">
        <v>22</v>
      </c>
      <c r="H62" s="160"/>
      <c r="I62" s="160"/>
      <c r="J62" s="77">
        <v>4</v>
      </c>
      <c r="K62" s="127">
        <f t="shared" si="0"/>
        <v>19.600000000000001</v>
      </c>
      <c r="L62" t="s">
        <v>99</v>
      </c>
    </row>
    <row r="63" spans="1:13">
      <c r="E63" s="10">
        <v>45486</v>
      </c>
      <c r="F63" s="94">
        <v>34.799999999999997</v>
      </c>
      <c r="G63" s="139">
        <v>25</v>
      </c>
      <c r="H63" s="160">
        <v>34.799999999999997</v>
      </c>
      <c r="I63" s="160">
        <v>0</v>
      </c>
      <c r="J63" s="77">
        <v>4</v>
      </c>
      <c r="K63" s="127">
        <f t="shared" si="0"/>
        <v>-29</v>
      </c>
    </row>
    <row r="64" spans="1:13">
      <c r="E64" s="10">
        <v>45486</v>
      </c>
      <c r="F64" s="94">
        <v>19.8</v>
      </c>
      <c r="G64" s="139">
        <v>10</v>
      </c>
      <c r="H64" s="160"/>
      <c r="I64" s="160"/>
      <c r="J64" s="77">
        <v>4</v>
      </c>
      <c r="K64" s="127">
        <f t="shared" si="0"/>
        <v>5.8000000000000007</v>
      </c>
    </row>
    <row r="65" spans="5:13">
      <c r="E65" s="10">
        <v>45487</v>
      </c>
      <c r="F65" s="94">
        <v>133.5</v>
      </c>
      <c r="G65" s="139">
        <v>98</v>
      </c>
      <c r="H65" s="160"/>
      <c r="I65" s="160"/>
      <c r="J65" s="77"/>
      <c r="K65" s="127">
        <f t="shared" si="0"/>
        <v>35.5</v>
      </c>
    </row>
    <row r="66" spans="5:13">
      <c r="E66" s="10">
        <v>45487</v>
      </c>
      <c r="F66" s="94">
        <v>14.8</v>
      </c>
      <c r="G66" s="139">
        <v>5</v>
      </c>
      <c r="H66" s="160"/>
      <c r="I66" s="160"/>
      <c r="J66" s="77">
        <v>4</v>
      </c>
      <c r="K66" s="127">
        <f t="shared" si="0"/>
        <v>5.8000000000000007</v>
      </c>
    </row>
    <row r="67" spans="5:13">
      <c r="E67" s="10">
        <v>45487</v>
      </c>
      <c r="F67" s="94">
        <v>16.8</v>
      </c>
      <c r="G67" s="139">
        <v>10</v>
      </c>
      <c r="H67" s="160"/>
      <c r="I67" s="160"/>
      <c r="J67" s="77"/>
      <c r="K67" s="127">
        <f t="shared" ref="K67:K145" si="1">F67-G67-H67+I67-J67</f>
        <v>6.8000000000000007</v>
      </c>
    </row>
    <row r="68" spans="5:13">
      <c r="E68" s="10">
        <v>45487</v>
      </c>
      <c r="F68" s="94">
        <v>32.5</v>
      </c>
      <c r="G68" s="139">
        <v>25</v>
      </c>
      <c r="H68" s="160"/>
      <c r="I68" s="160"/>
      <c r="J68" s="77"/>
      <c r="K68" s="127">
        <f t="shared" si="1"/>
        <v>7.5</v>
      </c>
    </row>
    <row r="69" spans="5:13">
      <c r="E69" s="10">
        <v>45487</v>
      </c>
      <c r="F69" s="94">
        <v>145</v>
      </c>
      <c r="G69" s="139">
        <v>50</v>
      </c>
      <c r="H69" s="160"/>
      <c r="I69" s="160"/>
      <c r="J69" s="77">
        <v>4</v>
      </c>
      <c r="K69" s="127">
        <f t="shared" si="1"/>
        <v>91</v>
      </c>
      <c r="M69" t="s">
        <v>65</v>
      </c>
    </row>
    <row r="70" spans="5:13">
      <c r="E70" s="10">
        <v>45487</v>
      </c>
      <c r="F70" s="94">
        <v>29.6</v>
      </c>
      <c r="G70" s="139">
        <v>10</v>
      </c>
      <c r="H70" s="160"/>
      <c r="I70" s="160"/>
      <c r="J70" s="77">
        <v>4</v>
      </c>
      <c r="K70" s="127">
        <f t="shared" si="1"/>
        <v>15.600000000000001</v>
      </c>
    </row>
    <row r="71" spans="5:13">
      <c r="E71" s="10">
        <v>45487</v>
      </c>
      <c r="F71" s="94">
        <v>51.6</v>
      </c>
      <c r="G71" s="139">
        <v>29.6</v>
      </c>
      <c r="H71" s="160"/>
      <c r="I71" s="160"/>
      <c r="J71" s="77">
        <v>4</v>
      </c>
      <c r="K71" s="127">
        <f t="shared" si="1"/>
        <v>18</v>
      </c>
    </row>
    <row r="72" spans="5:13">
      <c r="E72" s="10">
        <v>45487</v>
      </c>
      <c r="F72" s="94">
        <v>97.8</v>
      </c>
      <c r="G72" s="139">
        <v>66</v>
      </c>
      <c r="H72" s="160"/>
      <c r="I72" s="160"/>
      <c r="J72" s="77"/>
      <c r="K72" s="127">
        <f t="shared" si="1"/>
        <v>31.799999999999997</v>
      </c>
    </row>
    <row r="73" spans="5:13">
      <c r="E73" s="10">
        <v>45487</v>
      </c>
      <c r="F73" s="94">
        <v>64.8</v>
      </c>
      <c r="G73" s="139">
        <v>45</v>
      </c>
      <c r="H73" s="160"/>
      <c r="I73" s="160"/>
      <c r="J73" s="77"/>
      <c r="K73" s="127">
        <f t="shared" si="1"/>
        <v>19.799999999999997</v>
      </c>
    </row>
    <row r="74" spans="5:13">
      <c r="E74" s="10">
        <v>45488</v>
      </c>
      <c r="F74" s="94">
        <v>32.5</v>
      </c>
      <c r="G74" s="139">
        <v>25</v>
      </c>
      <c r="H74" s="160"/>
      <c r="I74" s="160"/>
      <c r="J74" s="77"/>
      <c r="K74" s="127">
        <f t="shared" si="1"/>
        <v>7.5</v>
      </c>
    </row>
    <row r="75" spans="5:13">
      <c r="E75" s="10">
        <v>45488</v>
      </c>
      <c r="F75" s="94">
        <v>16.8</v>
      </c>
      <c r="G75" s="139">
        <v>13</v>
      </c>
      <c r="H75" s="160"/>
      <c r="I75" s="160"/>
      <c r="J75" s="77"/>
      <c r="K75" s="127">
        <f t="shared" si="1"/>
        <v>3.8000000000000007</v>
      </c>
    </row>
    <row r="76" spans="5:13">
      <c r="E76" s="10">
        <v>45488</v>
      </c>
      <c r="F76" s="94">
        <v>19.5</v>
      </c>
      <c r="G76" s="139">
        <v>15</v>
      </c>
      <c r="H76" s="160"/>
      <c r="I76" s="160"/>
      <c r="J76" s="77"/>
      <c r="K76" s="127">
        <f t="shared" si="1"/>
        <v>4.5</v>
      </c>
    </row>
    <row r="77" spans="5:13">
      <c r="E77" s="10">
        <v>45488</v>
      </c>
      <c r="F77" s="94">
        <v>34.799999999999997</v>
      </c>
      <c r="G77" s="139">
        <v>25</v>
      </c>
      <c r="H77" s="160"/>
      <c r="I77" s="160"/>
      <c r="J77" s="77"/>
      <c r="K77" s="127">
        <f t="shared" si="1"/>
        <v>9.7999999999999972</v>
      </c>
    </row>
    <row r="78" spans="5:13">
      <c r="E78" s="10">
        <v>45488</v>
      </c>
      <c r="F78" s="94">
        <v>11.8</v>
      </c>
      <c r="G78" s="139">
        <v>10.65</v>
      </c>
      <c r="H78" s="160"/>
      <c r="I78" s="160"/>
      <c r="J78" s="77"/>
      <c r="K78" s="127">
        <f t="shared" si="1"/>
        <v>1.1500000000000004</v>
      </c>
    </row>
    <row r="79" spans="5:13">
      <c r="E79" s="10">
        <v>45488</v>
      </c>
      <c r="F79" s="94">
        <v>55.4</v>
      </c>
      <c r="G79" s="139">
        <v>24.8</v>
      </c>
      <c r="H79" s="160"/>
      <c r="I79" s="160"/>
      <c r="J79" s="77">
        <v>4</v>
      </c>
      <c r="K79" s="127">
        <f t="shared" si="1"/>
        <v>26.599999999999998</v>
      </c>
    </row>
    <row r="80" spans="5:13">
      <c r="E80" s="10">
        <v>45488</v>
      </c>
      <c r="F80" s="94">
        <v>1030</v>
      </c>
      <c r="G80" s="139">
        <v>761.18</v>
      </c>
      <c r="H80" s="160"/>
      <c r="I80" s="160"/>
      <c r="J80" s="77"/>
      <c r="K80" s="127">
        <f t="shared" si="1"/>
        <v>268.82000000000005</v>
      </c>
    </row>
    <row r="81" spans="5:13">
      <c r="E81" s="10">
        <v>45488</v>
      </c>
      <c r="F81" s="94">
        <v>51.6</v>
      </c>
      <c r="G81" s="139">
        <v>29.6</v>
      </c>
      <c r="H81" s="160"/>
      <c r="I81" s="160"/>
      <c r="J81" s="77">
        <v>4</v>
      </c>
      <c r="K81" s="127">
        <f t="shared" si="1"/>
        <v>18</v>
      </c>
    </row>
    <row r="82" spans="5:13">
      <c r="E82" s="10">
        <v>45488</v>
      </c>
      <c r="F82" s="94">
        <v>18.09</v>
      </c>
      <c r="G82" s="139">
        <v>16</v>
      </c>
      <c r="H82" s="160"/>
      <c r="I82" s="160"/>
      <c r="J82" s="77"/>
      <c r="K82" s="127">
        <f t="shared" si="1"/>
        <v>2.09</v>
      </c>
    </row>
    <row r="83" spans="5:13">
      <c r="E83" s="10">
        <v>45488</v>
      </c>
      <c r="F83" s="94">
        <v>177.2</v>
      </c>
      <c r="G83" s="139">
        <v>132</v>
      </c>
      <c r="H83" s="160"/>
      <c r="I83" s="160"/>
      <c r="J83" s="77"/>
      <c r="K83" s="127">
        <f t="shared" si="1"/>
        <v>45.199999999999989</v>
      </c>
    </row>
    <row r="84" spans="5:13">
      <c r="E84" s="10">
        <v>45489</v>
      </c>
      <c r="F84" s="94">
        <v>68.599999999999994</v>
      </c>
      <c r="G84" s="139">
        <v>45</v>
      </c>
      <c r="H84" s="160"/>
      <c r="I84" s="160"/>
      <c r="J84" s="77"/>
      <c r="K84" s="127">
        <f t="shared" si="1"/>
        <v>23.599999999999994</v>
      </c>
    </row>
    <row r="85" spans="5:13">
      <c r="E85" s="10">
        <v>45489</v>
      </c>
      <c r="F85" s="94">
        <v>35.71</v>
      </c>
      <c r="G85" s="139">
        <v>28</v>
      </c>
      <c r="H85" s="160"/>
      <c r="I85" s="160"/>
      <c r="J85" s="77"/>
      <c r="K85" s="127">
        <f t="shared" si="1"/>
        <v>7.7100000000000009</v>
      </c>
    </row>
    <row r="86" spans="5:13">
      <c r="E86" s="10">
        <v>45490</v>
      </c>
      <c r="F86" s="94">
        <v>34.6</v>
      </c>
      <c r="G86" s="139">
        <v>15</v>
      </c>
      <c r="H86" s="160"/>
      <c r="I86" s="160"/>
      <c r="J86" s="77">
        <v>4</v>
      </c>
      <c r="K86" s="127">
        <f t="shared" si="1"/>
        <v>15.600000000000001</v>
      </c>
    </row>
    <row r="87" spans="5:13">
      <c r="E87" s="10">
        <v>45490</v>
      </c>
      <c r="F87" s="94">
        <v>118</v>
      </c>
      <c r="G87" s="139">
        <v>88</v>
      </c>
      <c r="H87" s="160"/>
      <c r="I87" s="160"/>
      <c r="J87" s="77"/>
      <c r="K87" s="127">
        <f t="shared" si="1"/>
        <v>30</v>
      </c>
    </row>
    <row r="88" spans="5:13">
      <c r="E88" s="10">
        <v>45491</v>
      </c>
      <c r="F88" s="155">
        <v>17.8</v>
      </c>
      <c r="G88" s="123">
        <v>14.45</v>
      </c>
      <c r="H88" s="160"/>
      <c r="I88" s="160"/>
      <c r="J88" s="77"/>
      <c r="K88" s="127">
        <f t="shared" si="1"/>
        <v>3.3500000000000014</v>
      </c>
    </row>
    <row r="89" spans="5:13">
      <c r="E89" s="10">
        <v>45491</v>
      </c>
      <c r="F89" s="94">
        <v>398</v>
      </c>
      <c r="G89" s="139">
        <v>265.06</v>
      </c>
      <c r="H89" s="160"/>
      <c r="I89" s="160"/>
      <c r="J89" s="77"/>
      <c r="K89" s="127">
        <f t="shared" si="1"/>
        <v>132.94</v>
      </c>
    </row>
    <row r="90" spans="5:13">
      <c r="E90" s="10">
        <v>45491</v>
      </c>
      <c r="F90" s="94">
        <v>59.2</v>
      </c>
      <c r="G90" s="139">
        <v>20</v>
      </c>
      <c r="H90" s="160"/>
      <c r="I90" s="160"/>
      <c r="J90" s="77">
        <v>4</v>
      </c>
      <c r="K90" s="127">
        <f t="shared" si="1"/>
        <v>35.200000000000003</v>
      </c>
    </row>
    <row r="91" spans="5:13">
      <c r="E91" s="10">
        <v>45491</v>
      </c>
      <c r="F91" s="94">
        <v>97.8</v>
      </c>
      <c r="G91" s="139">
        <v>66</v>
      </c>
      <c r="H91" s="160"/>
      <c r="I91" s="160"/>
      <c r="J91" s="77"/>
      <c r="K91" s="127">
        <f t="shared" si="1"/>
        <v>31.799999999999997</v>
      </c>
    </row>
    <row r="92" spans="5:13">
      <c r="E92" s="10">
        <v>45491</v>
      </c>
      <c r="F92" s="94">
        <v>24.7</v>
      </c>
      <c r="G92" s="139">
        <v>19</v>
      </c>
      <c r="H92" s="160"/>
      <c r="I92" s="160"/>
      <c r="J92" s="77"/>
      <c r="K92" s="127">
        <f t="shared" si="1"/>
        <v>5.6999999999999993</v>
      </c>
    </row>
    <row r="93" spans="5:13">
      <c r="E93" s="10">
        <v>45491</v>
      </c>
      <c r="F93" s="94">
        <v>85.8</v>
      </c>
      <c r="G93" s="139">
        <v>30</v>
      </c>
      <c r="H93" s="160"/>
      <c r="I93" s="160"/>
      <c r="J93" s="77">
        <v>4</v>
      </c>
      <c r="K93" s="127">
        <f t="shared" si="1"/>
        <v>51.8</v>
      </c>
      <c r="M93" t="s">
        <v>102</v>
      </c>
    </row>
    <row r="94" spans="5:13">
      <c r="E94" s="10">
        <v>45491</v>
      </c>
      <c r="F94" s="94">
        <v>44.4</v>
      </c>
      <c r="G94" s="139">
        <v>15</v>
      </c>
      <c r="H94" s="160"/>
      <c r="I94" s="160"/>
      <c r="J94" s="77">
        <v>4</v>
      </c>
      <c r="K94" s="127">
        <f t="shared" si="1"/>
        <v>25.4</v>
      </c>
    </row>
    <row r="95" spans="5:13">
      <c r="E95" s="10">
        <v>45491</v>
      </c>
      <c r="F95" s="94">
        <v>19.5</v>
      </c>
      <c r="G95" s="139">
        <v>15</v>
      </c>
      <c r="H95" s="160"/>
      <c r="I95" s="160"/>
      <c r="J95" s="77"/>
      <c r="K95" s="127">
        <f t="shared" si="1"/>
        <v>4.5</v>
      </c>
    </row>
    <row r="96" spans="5:13">
      <c r="E96" s="10">
        <v>45492</v>
      </c>
      <c r="F96" s="94">
        <v>29.6</v>
      </c>
      <c r="G96" s="139">
        <v>10</v>
      </c>
      <c r="H96" s="160"/>
      <c r="I96" s="160"/>
      <c r="J96" s="77">
        <v>4</v>
      </c>
      <c r="K96" s="127">
        <f t="shared" si="1"/>
        <v>15.600000000000001</v>
      </c>
    </row>
    <row r="97" spans="5:13">
      <c r="E97" s="10">
        <v>45492</v>
      </c>
      <c r="F97" s="94">
        <v>97.8</v>
      </c>
      <c r="G97" s="139">
        <v>66</v>
      </c>
      <c r="H97" s="160"/>
      <c r="I97" s="160"/>
      <c r="J97" s="77"/>
      <c r="K97" s="127">
        <f t="shared" si="1"/>
        <v>31.799999999999997</v>
      </c>
    </row>
    <row r="98" spans="5:13">
      <c r="E98" s="10">
        <v>45492</v>
      </c>
      <c r="F98" s="94">
        <v>34.799999999999997</v>
      </c>
      <c r="G98" s="139">
        <v>25</v>
      </c>
      <c r="H98" s="160"/>
      <c r="I98" s="160"/>
      <c r="J98" s="77"/>
      <c r="K98" s="127">
        <f t="shared" si="1"/>
        <v>9.7999999999999972</v>
      </c>
    </row>
    <row r="99" spans="5:13">
      <c r="E99" s="10">
        <v>45492</v>
      </c>
      <c r="F99" s="94">
        <v>14.8</v>
      </c>
      <c r="G99" s="139">
        <v>5</v>
      </c>
      <c r="H99" s="160"/>
      <c r="I99" s="160"/>
      <c r="J99" s="77">
        <v>4</v>
      </c>
      <c r="K99" s="127">
        <f t="shared" si="1"/>
        <v>5.8000000000000007</v>
      </c>
    </row>
    <row r="100" spans="5:13">
      <c r="E100" s="10">
        <v>45493</v>
      </c>
      <c r="F100" s="94">
        <v>14.8</v>
      </c>
      <c r="G100" s="139">
        <v>5</v>
      </c>
      <c r="H100" s="160"/>
      <c r="I100" s="160"/>
      <c r="J100" s="77">
        <v>4</v>
      </c>
      <c r="K100" s="127">
        <f t="shared" si="1"/>
        <v>5.8000000000000007</v>
      </c>
    </row>
    <row r="101" spans="5:13">
      <c r="E101" s="10">
        <v>45493</v>
      </c>
      <c r="F101" s="94">
        <v>29.9</v>
      </c>
      <c r="G101" s="139">
        <v>23</v>
      </c>
      <c r="H101" s="160"/>
      <c r="I101" s="160"/>
      <c r="J101" s="77"/>
      <c r="K101" s="127">
        <f t="shared" si="1"/>
        <v>6.8999999999999986</v>
      </c>
    </row>
    <row r="102" spans="5:13">
      <c r="E102" s="10">
        <v>45493</v>
      </c>
      <c r="F102" s="94">
        <v>17.8</v>
      </c>
      <c r="G102" s="139">
        <v>10.3</v>
      </c>
      <c r="H102" s="160"/>
      <c r="I102" s="160"/>
      <c r="J102" s="77"/>
      <c r="K102" s="127">
        <f t="shared" si="1"/>
        <v>7.5</v>
      </c>
    </row>
    <row r="103" spans="5:13">
      <c r="E103" s="10">
        <v>45493</v>
      </c>
      <c r="F103" s="94">
        <v>25.8</v>
      </c>
      <c r="G103" s="139">
        <v>14.8</v>
      </c>
      <c r="H103" s="160"/>
      <c r="I103" s="160"/>
      <c r="J103" s="77">
        <v>4</v>
      </c>
      <c r="K103" s="127">
        <f t="shared" si="1"/>
        <v>7</v>
      </c>
    </row>
    <row r="104" spans="5:13">
      <c r="E104" s="10">
        <v>45493</v>
      </c>
      <c r="F104" s="94">
        <v>71</v>
      </c>
      <c r="G104" s="139">
        <v>25</v>
      </c>
      <c r="H104" s="160"/>
      <c r="I104" s="160"/>
      <c r="J104" s="77">
        <v>4</v>
      </c>
      <c r="K104" s="127">
        <f t="shared" si="1"/>
        <v>42</v>
      </c>
    </row>
    <row r="105" spans="5:13">
      <c r="E105" s="10">
        <v>45493</v>
      </c>
      <c r="F105" s="94">
        <v>97.8</v>
      </c>
      <c r="G105" s="139">
        <v>66</v>
      </c>
      <c r="H105" s="160"/>
      <c r="I105" s="160"/>
      <c r="J105" s="77"/>
      <c r="K105" s="127">
        <f t="shared" si="1"/>
        <v>31.799999999999997</v>
      </c>
    </row>
    <row r="106" spans="5:13">
      <c r="E106" s="10">
        <v>45493</v>
      </c>
      <c r="F106" s="94">
        <v>34.799999999999997</v>
      </c>
      <c r="G106" s="139">
        <v>25</v>
      </c>
      <c r="H106" s="160"/>
      <c r="I106" s="160"/>
      <c r="J106" s="77"/>
      <c r="K106" s="127">
        <f t="shared" si="1"/>
        <v>9.7999999999999972</v>
      </c>
    </row>
    <row r="107" spans="5:13">
      <c r="E107" s="10">
        <v>45494</v>
      </c>
      <c r="F107" s="94">
        <v>17.8</v>
      </c>
      <c r="G107" s="139">
        <v>10.3</v>
      </c>
      <c r="H107" s="160">
        <v>17.8</v>
      </c>
      <c r="I107" s="160">
        <v>10.3</v>
      </c>
      <c r="J107" s="77">
        <v>4</v>
      </c>
      <c r="K107" s="127">
        <f t="shared" si="1"/>
        <v>-4</v>
      </c>
    </row>
    <row r="108" spans="5:13">
      <c r="E108" s="10">
        <v>45494</v>
      </c>
      <c r="F108" s="94">
        <v>64.8</v>
      </c>
      <c r="G108" s="139">
        <v>45</v>
      </c>
      <c r="H108" s="160"/>
      <c r="I108" s="160"/>
      <c r="J108" s="77"/>
      <c r="K108" s="127">
        <f t="shared" si="1"/>
        <v>19.799999999999997</v>
      </c>
    </row>
    <row r="109" spans="5:13">
      <c r="E109" s="10">
        <v>45494</v>
      </c>
      <c r="F109" s="94">
        <v>89.6</v>
      </c>
      <c r="G109" s="139">
        <v>64.09</v>
      </c>
      <c r="H109" s="160"/>
      <c r="I109" s="160"/>
      <c r="J109" s="77"/>
      <c r="K109" s="127">
        <f t="shared" si="1"/>
        <v>25.509999999999991</v>
      </c>
    </row>
    <row r="110" spans="5:13">
      <c r="E110" s="10">
        <v>45494</v>
      </c>
      <c r="F110" s="94">
        <v>29.6</v>
      </c>
      <c r="G110" s="139">
        <v>10</v>
      </c>
      <c r="H110" s="160"/>
      <c r="I110" s="160"/>
      <c r="J110" s="77">
        <v>4</v>
      </c>
      <c r="K110" s="127">
        <f t="shared" si="1"/>
        <v>15.600000000000001</v>
      </c>
    </row>
    <row r="111" spans="5:13">
      <c r="E111" s="10">
        <v>45494</v>
      </c>
      <c r="F111" s="94">
        <v>145</v>
      </c>
      <c r="G111" s="139">
        <v>50</v>
      </c>
      <c r="H111" s="160"/>
      <c r="I111" s="160"/>
      <c r="J111" s="77">
        <v>4</v>
      </c>
      <c r="K111" s="127">
        <f t="shared" si="1"/>
        <v>91</v>
      </c>
      <c r="M111" t="s">
        <v>102</v>
      </c>
    </row>
    <row r="112" spans="5:13">
      <c r="E112" s="10">
        <v>45495</v>
      </c>
      <c r="F112" s="94">
        <v>97.8</v>
      </c>
      <c r="G112" s="139">
        <v>66</v>
      </c>
      <c r="H112" s="160"/>
      <c r="I112" s="160"/>
      <c r="J112" s="77"/>
      <c r="K112" s="127">
        <f t="shared" si="1"/>
        <v>31.799999999999997</v>
      </c>
    </row>
    <row r="113" spans="5:13">
      <c r="E113" s="10">
        <v>45495</v>
      </c>
      <c r="F113" s="94">
        <v>97.8</v>
      </c>
      <c r="G113" s="139">
        <v>66</v>
      </c>
      <c r="H113" s="160"/>
      <c r="I113" s="160"/>
      <c r="J113" s="77"/>
      <c r="K113" s="127">
        <f t="shared" si="1"/>
        <v>31.799999999999997</v>
      </c>
    </row>
    <row r="114" spans="5:13">
      <c r="E114" s="10">
        <v>45496</v>
      </c>
      <c r="F114" s="94">
        <v>151.69999999999999</v>
      </c>
      <c r="G114" s="139">
        <v>101</v>
      </c>
      <c r="H114" s="160"/>
      <c r="I114" s="160"/>
      <c r="J114" s="77"/>
      <c r="K114" s="127">
        <f t="shared" si="1"/>
        <v>50.699999999999989</v>
      </c>
    </row>
    <row r="115" spans="5:13">
      <c r="E115" s="10">
        <v>45496</v>
      </c>
      <c r="F115" s="94">
        <v>59.2</v>
      </c>
      <c r="G115" s="139">
        <v>33</v>
      </c>
      <c r="H115" s="160"/>
      <c r="I115" s="160"/>
      <c r="J115" s="77">
        <v>4</v>
      </c>
      <c r="K115" s="127">
        <f t="shared" si="1"/>
        <v>22.200000000000003</v>
      </c>
      <c r="M115" t="s">
        <v>102</v>
      </c>
    </row>
    <row r="116" spans="5:13">
      <c r="E116" s="10">
        <v>45496</v>
      </c>
      <c r="F116" s="94">
        <v>44.2</v>
      </c>
      <c r="G116" s="139">
        <v>32</v>
      </c>
      <c r="H116" s="160"/>
      <c r="I116" s="160"/>
      <c r="J116" s="77"/>
      <c r="K116" s="127">
        <f t="shared" si="1"/>
        <v>12.200000000000003</v>
      </c>
    </row>
    <row r="117" spans="5:13">
      <c r="E117" s="10">
        <v>45496</v>
      </c>
      <c r="F117" s="94">
        <v>19.8</v>
      </c>
      <c r="G117" s="139">
        <v>16</v>
      </c>
      <c r="H117" s="160"/>
      <c r="I117" s="160"/>
      <c r="J117" s="77"/>
      <c r="K117" s="127">
        <f t="shared" si="1"/>
        <v>3.8000000000000007</v>
      </c>
    </row>
    <row r="118" spans="5:13">
      <c r="E118" s="10">
        <v>45496</v>
      </c>
      <c r="F118" s="94">
        <v>67.8</v>
      </c>
      <c r="G118" s="139">
        <v>37.200000000000003</v>
      </c>
      <c r="H118" s="160"/>
      <c r="I118" s="160"/>
      <c r="J118" s="77">
        <v>4</v>
      </c>
      <c r="K118" s="127">
        <f t="shared" si="1"/>
        <v>26.599999999999994</v>
      </c>
    </row>
    <row r="119" spans="5:13">
      <c r="E119" s="10">
        <v>45497</v>
      </c>
      <c r="F119" s="94">
        <v>25.8</v>
      </c>
      <c r="G119" s="139">
        <v>14.8</v>
      </c>
      <c r="H119" s="160"/>
      <c r="I119" s="160"/>
      <c r="J119" s="77">
        <v>4</v>
      </c>
      <c r="K119" s="127">
        <f t="shared" si="1"/>
        <v>7</v>
      </c>
    </row>
    <row r="120" spans="5:13">
      <c r="E120" s="10">
        <v>45497</v>
      </c>
      <c r="F120" s="94">
        <v>14.8</v>
      </c>
      <c r="G120" s="139">
        <v>9.3000000000000007</v>
      </c>
      <c r="H120" s="160"/>
      <c r="I120" s="160"/>
      <c r="J120" s="77"/>
      <c r="K120" s="127">
        <f t="shared" si="1"/>
        <v>5.5</v>
      </c>
      <c r="M120" t="s">
        <v>102</v>
      </c>
    </row>
    <row r="121" spans="5:13">
      <c r="E121" s="10">
        <v>45497</v>
      </c>
      <c r="F121" s="94">
        <v>64.8</v>
      </c>
      <c r="G121" s="139">
        <v>45</v>
      </c>
      <c r="H121" s="160"/>
      <c r="I121" s="160"/>
      <c r="J121" s="77"/>
      <c r="K121" s="127">
        <f t="shared" si="1"/>
        <v>19.799999999999997</v>
      </c>
    </row>
    <row r="122" spans="5:13">
      <c r="E122" s="10">
        <v>45497</v>
      </c>
      <c r="F122" s="94">
        <v>11.8</v>
      </c>
      <c r="G122" s="139">
        <v>10.65</v>
      </c>
      <c r="H122" s="160"/>
      <c r="I122" s="160"/>
      <c r="J122" s="77"/>
      <c r="K122" s="127">
        <f t="shared" si="1"/>
        <v>1.1500000000000004</v>
      </c>
    </row>
    <row r="123" spans="5:13">
      <c r="E123" s="10">
        <v>45497</v>
      </c>
      <c r="F123" s="94">
        <v>176.2</v>
      </c>
      <c r="G123" s="139">
        <v>83.53</v>
      </c>
      <c r="H123" s="160"/>
      <c r="I123" s="160"/>
      <c r="J123" s="77"/>
      <c r="K123" s="127">
        <f t="shared" si="1"/>
        <v>92.669999999999987</v>
      </c>
    </row>
    <row r="124" spans="5:13">
      <c r="E124" s="10">
        <v>45497</v>
      </c>
      <c r="F124" s="94">
        <v>34.799999999999997</v>
      </c>
      <c r="G124" s="139">
        <v>25</v>
      </c>
      <c r="H124" s="160"/>
      <c r="I124" s="160"/>
      <c r="J124" s="77"/>
      <c r="K124" s="127">
        <f t="shared" si="1"/>
        <v>9.7999999999999972</v>
      </c>
    </row>
    <row r="125" spans="5:13">
      <c r="E125" s="10">
        <v>45498</v>
      </c>
      <c r="F125" s="94">
        <v>19.5</v>
      </c>
      <c r="G125" s="139">
        <v>15</v>
      </c>
      <c r="H125" s="160"/>
      <c r="I125" s="160"/>
      <c r="J125" s="77"/>
      <c r="K125" s="127">
        <f t="shared" si="1"/>
        <v>4.5</v>
      </c>
    </row>
    <row r="126" spans="5:13">
      <c r="E126" s="10">
        <v>45498</v>
      </c>
      <c r="F126" s="94">
        <v>38.799999999999997</v>
      </c>
      <c r="G126" s="139">
        <v>29.48</v>
      </c>
      <c r="H126" s="160"/>
      <c r="I126" s="160"/>
      <c r="J126" s="77"/>
      <c r="K126" s="127">
        <f t="shared" si="1"/>
        <v>9.3199999999999967</v>
      </c>
    </row>
    <row r="127" spans="5:13">
      <c r="E127" s="10">
        <v>45498</v>
      </c>
      <c r="F127" s="94">
        <v>19.5</v>
      </c>
      <c r="G127" s="139">
        <v>15</v>
      </c>
      <c r="H127" s="160"/>
      <c r="I127" s="160"/>
      <c r="J127" s="77"/>
      <c r="K127" s="127">
        <f t="shared" si="1"/>
        <v>4.5</v>
      </c>
    </row>
    <row r="128" spans="5:13">
      <c r="E128" s="10">
        <v>45498</v>
      </c>
      <c r="F128" s="94">
        <v>29.9</v>
      </c>
      <c r="G128" s="139">
        <v>23</v>
      </c>
      <c r="H128" s="160"/>
      <c r="I128" s="160"/>
      <c r="J128" s="77"/>
      <c r="K128" s="127">
        <f t="shared" si="1"/>
        <v>6.8999999999999986</v>
      </c>
    </row>
    <row r="129" spans="5:13">
      <c r="E129" s="10">
        <v>45498</v>
      </c>
      <c r="F129" s="155">
        <v>85.8</v>
      </c>
      <c r="G129" s="123">
        <v>30</v>
      </c>
      <c r="H129" s="160"/>
      <c r="I129" s="160"/>
      <c r="J129" s="130">
        <v>4</v>
      </c>
      <c r="K129" s="122">
        <f t="shared" si="1"/>
        <v>51.8</v>
      </c>
    </row>
    <row r="130" spans="5:13">
      <c r="E130" s="10">
        <v>45498</v>
      </c>
      <c r="F130" s="94">
        <v>65</v>
      </c>
      <c r="G130" s="139">
        <v>48</v>
      </c>
      <c r="H130" s="160"/>
      <c r="I130" s="160"/>
      <c r="J130" s="77"/>
      <c r="K130" s="127">
        <f t="shared" si="1"/>
        <v>17</v>
      </c>
    </row>
    <row r="131" spans="5:13">
      <c r="E131" s="10">
        <v>45499</v>
      </c>
      <c r="F131" s="94">
        <v>34.799999999999997</v>
      </c>
      <c r="G131" s="139">
        <v>25</v>
      </c>
      <c r="H131" s="160"/>
      <c r="I131" s="160"/>
      <c r="J131" s="77"/>
      <c r="K131" s="127">
        <f t="shared" si="1"/>
        <v>9.7999999999999972</v>
      </c>
    </row>
    <row r="132" spans="5:13">
      <c r="E132" s="10">
        <v>45499</v>
      </c>
      <c r="F132" s="94">
        <v>27.3</v>
      </c>
      <c r="G132" s="139">
        <v>21</v>
      </c>
      <c r="H132" s="160"/>
      <c r="I132" s="160"/>
      <c r="J132" s="77"/>
      <c r="K132" s="127">
        <f t="shared" si="1"/>
        <v>6.3000000000000007</v>
      </c>
    </row>
    <row r="133" spans="5:13">
      <c r="E133" s="10">
        <v>45499</v>
      </c>
      <c r="F133" s="94">
        <v>44.2</v>
      </c>
      <c r="G133" s="139">
        <v>32</v>
      </c>
      <c r="H133" s="160"/>
      <c r="I133" s="160"/>
      <c r="J133" s="77"/>
      <c r="K133" s="127">
        <f t="shared" si="1"/>
        <v>12.200000000000003</v>
      </c>
    </row>
    <row r="134" spans="5:13">
      <c r="E134" s="10">
        <v>45499</v>
      </c>
      <c r="F134" s="94">
        <v>25.8</v>
      </c>
      <c r="G134" s="139">
        <v>14.8</v>
      </c>
      <c r="H134" s="160"/>
      <c r="I134" s="160"/>
      <c r="J134" s="77">
        <v>4</v>
      </c>
      <c r="K134" s="127">
        <f t="shared" si="1"/>
        <v>7</v>
      </c>
    </row>
    <row r="135" spans="5:13">
      <c r="E135" s="10">
        <v>45499</v>
      </c>
      <c r="F135" s="94">
        <v>14.8</v>
      </c>
      <c r="G135" s="139">
        <v>5</v>
      </c>
      <c r="H135" s="160"/>
      <c r="I135" s="160"/>
      <c r="J135" s="77">
        <v>4</v>
      </c>
      <c r="K135" s="127">
        <f t="shared" si="1"/>
        <v>5.8000000000000007</v>
      </c>
    </row>
    <row r="136" spans="5:13">
      <c r="E136" s="10">
        <v>45499</v>
      </c>
      <c r="F136" s="94">
        <v>157</v>
      </c>
      <c r="G136" s="139">
        <v>51.35</v>
      </c>
      <c r="H136" s="160"/>
      <c r="I136" s="160"/>
      <c r="J136" s="77"/>
      <c r="K136" s="127">
        <f t="shared" si="1"/>
        <v>105.65</v>
      </c>
    </row>
    <row r="137" spans="5:13">
      <c r="E137" s="10">
        <v>45500</v>
      </c>
      <c r="F137" s="94">
        <v>32.5</v>
      </c>
      <c r="G137" s="139">
        <v>25</v>
      </c>
      <c r="H137" s="160"/>
      <c r="I137" s="160"/>
      <c r="J137" s="77"/>
      <c r="K137" s="127">
        <f t="shared" si="1"/>
        <v>7.5</v>
      </c>
    </row>
    <row r="138" spans="5:13">
      <c r="E138" s="10">
        <v>45500</v>
      </c>
      <c r="F138" s="94">
        <v>64.8</v>
      </c>
      <c r="G138" s="139">
        <v>45</v>
      </c>
      <c r="H138" s="160"/>
      <c r="I138" s="160"/>
      <c r="J138" s="77"/>
      <c r="K138" s="127">
        <f t="shared" si="1"/>
        <v>19.799999999999997</v>
      </c>
    </row>
    <row r="139" spans="5:13">
      <c r="E139" s="10">
        <v>45500</v>
      </c>
      <c r="F139" s="94">
        <v>22.1</v>
      </c>
      <c r="G139" s="139">
        <v>17</v>
      </c>
      <c r="H139" s="160">
        <v>22.1</v>
      </c>
      <c r="I139" s="160">
        <v>13</v>
      </c>
      <c r="J139" s="77"/>
      <c r="K139" s="127">
        <f t="shared" si="1"/>
        <v>-4</v>
      </c>
    </row>
    <row r="140" spans="5:13">
      <c r="E140" s="10">
        <v>45500</v>
      </c>
      <c r="F140" s="94">
        <v>34.799999999999997</v>
      </c>
      <c r="G140" s="139">
        <v>25</v>
      </c>
      <c r="H140" s="160"/>
      <c r="I140" s="160"/>
      <c r="J140" s="77"/>
      <c r="K140" s="127">
        <f t="shared" si="1"/>
        <v>9.7999999999999972</v>
      </c>
    </row>
    <row r="141" spans="5:13">
      <c r="E141" s="10">
        <v>45501</v>
      </c>
      <c r="F141" s="94">
        <v>34.799999999999997</v>
      </c>
      <c r="G141" s="139">
        <v>25</v>
      </c>
      <c r="H141" s="160">
        <v>34.799999999999997</v>
      </c>
      <c r="I141" s="160">
        <v>21</v>
      </c>
      <c r="J141" s="77">
        <v>12</v>
      </c>
      <c r="K141" s="127">
        <f t="shared" si="1"/>
        <v>-16</v>
      </c>
    </row>
    <row r="142" spans="5:13">
      <c r="E142" s="10">
        <v>45501</v>
      </c>
      <c r="F142" s="94">
        <v>34.799999999999997</v>
      </c>
      <c r="G142" s="139">
        <v>25</v>
      </c>
      <c r="H142" s="160"/>
      <c r="I142" s="160"/>
      <c r="J142" s="77"/>
      <c r="K142" s="127">
        <f t="shared" si="1"/>
        <v>9.7999999999999972</v>
      </c>
    </row>
    <row r="143" spans="5:13">
      <c r="E143" s="10">
        <v>45501</v>
      </c>
      <c r="F143" s="94">
        <v>16.8</v>
      </c>
      <c r="G143" s="139">
        <v>10</v>
      </c>
      <c r="H143" s="160"/>
      <c r="I143" s="160"/>
      <c r="J143" s="77"/>
      <c r="K143" s="127">
        <f t="shared" si="1"/>
        <v>6.8000000000000007</v>
      </c>
    </row>
    <row r="144" spans="5:13">
      <c r="E144" s="10">
        <v>45502</v>
      </c>
      <c r="F144" s="94">
        <v>32.799999999999997</v>
      </c>
      <c r="G144" s="139">
        <v>25</v>
      </c>
      <c r="H144" s="160"/>
      <c r="I144" s="160"/>
      <c r="J144" s="77"/>
      <c r="K144" s="127">
        <f t="shared" si="1"/>
        <v>7.7999999999999972</v>
      </c>
      <c r="M144" t="s">
        <v>65</v>
      </c>
    </row>
    <row r="145" spans="1:11">
      <c r="E145" s="10">
        <v>45502</v>
      </c>
      <c r="F145" s="94">
        <v>25.8</v>
      </c>
      <c r="G145" s="139">
        <v>19.8</v>
      </c>
      <c r="H145" s="160"/>
      <c r="I145" s="160"/>
      <c r="J145" s="77"/>
      <c r="K145" s="127">
        <f t="shared" si="1"/>
        <v>6</v>
      </c>
    </row>
    <row r="146" spans="1:11">
      <c r="E146" s="10">
        <v>45503</v>
      </c>
      <c r="F146" s="94">
        <v>34.799999999999997</v>
      </c>
      <c r="G146" s="139">
        <v>25</v>
      </c>
      <c r="H146" s="160"/>
      <c r="I146" s="160"/>
      <c r="J146" s="77"/>
      <c r="K146" s="127">
        <f t="shared" ref="K146:K209" si="2">F146-G146-H146+I146-J146</f>
        <v>9.7999999999999972</v>
      </c>
    </row>
    <row r="147" spans="1:11">
      <c r="E147" s="10">
        <v>45503</v>
      </c>
      <c r="F147" s="94">
        <v>16.8</v>
      </c>
      <c r="G147" s="139">
        <v>6.5</v>
      </c>
      <c r="H147" s="160"/>
      <c r="I147" s="160"/>
      <c r="J147" s="77"/>
      <c r="K147" s="127">
        <f t="shared" si="2"/>
        <v>10.3</v>
      </c>
    </row>
    <row r="148" spans="1:11">
      <c r="E148" s="10">
        <v>45503</v>
      </c>
      <c r="F148" s="94">
        <v>32.6</v>
      </c>
      <c r="G148" s="139">
        <v>15.3</v>
      </c>
      <c r="H148" s="160"/>
      <c r="I148" s="160"/>
      <c r="J148" s="77">
        <v>4</v>
      </c>
      <c r="K148" s="127">
        <f t="shared" si="2"/>
        <v>13.3</v>
      </c>
    </row>
    <row r="149" spans="1:11">
      <c r="E149" s="10">
        <v>45503</v>
      </c>
      <c r="F149" s="94">
        <v>14.8</v>
      </c>
      <c r="G149" s="139">
        <v>5</v>
      </c>
      <c r="H149" s="160"/>
      <c r="I149" s="160"/>
      <c r="J149" s="77">
        <v>4</v>
      </c>
      <c r="K149" s="127">
        <f t="shared" si="2"/>
        <v>5.8000000000000007</v>
      </c>
    </row>
    <row r="150" spans="1:11">
      <c r="E150" s="10">
        <v>45503</v>
      </c>
      <c r="F150" s="94">
        <v>17.8</v>
      </c>
      <c r="G150" s="139">
        <v>10.3</v>
      </c>
      <c r="H150" s="160"/>
      <c r="I150" s="160"/>
      <c r="J150" s="77">
        <v>4</v>
      </c>
      <c r="K150" s="127">
        <f t="shared" si="2"/>
        <v>3.5</v>
      </c>
    </row>
    <row r="151" spans="1:11">
      <c r="E151" s="10">
        <v>45504</v>
      </c>
      <c r="F151" s="94">
        <v>14.8</v>
      </c>
      <c r="G151" s="139">
        <v>5</v>
      </c>
      <c r="H151" s="160"/>
      <c r="I151" s="160"/>
      <c r="J151" s="77">
        <v>4</v>
      </c>
      <c r="K151" s="127">
        <f t="shared" si="2"/>
        <v>5.8000000000000007</v>
      </c>
    </row>
    <row r="152" spans="1:11">
      <c r="E152" s="10">
        <v>45504</v>
      </c>
      <c r="F152" s="94">
        <v>25.8</v>
      </c>
      <c r="G152" s="139">
        <v>14.8</v>
      </c>
      <c r="H152" s="160"/>
      <c r="I152" s="160"/>
      <c r="J152" s="77">
        <v>4</v>
      </c>
      <c r="K152" s="127">
        <f t="shared" si="2"/>
        <v>7</v>
      </c>
    </row>
    <row r="153" spans="1:11">
      <c r="E153" s="10">
        <v>45504</v>
      </c>
      <c r="F153" s="94">
        <v>32.799999999999997</v>
      </c>
      <c r="G153" s="139">
        <v>26.8</v>
      </c>
      <c r="H153" s="160"/>
      <c r="I153" s="160"/>
      <c r="J153" s="77"/>
      <c r="K153" s="127">
        <f t="shared" si="2"/>
        <v>5.9999999999999964</v>
      </c>
    </row>
    <row r="154" spans="1:11">
      <c r="E154" s="10">
        <v>45504</v>
      </c>
      <c r="F154" s="94">
        <v>16.8</v>
      </c>
      <c r="G154" s="139">
        <v>13</v>
      </c>
      <c r="H154" s="160"/>
      <c r="I154" s="160"/>
      <c r="J154" s="77"/>
      <c r="K154" s="127">
        <f t="shared" si="2"/>
        <v>3.8000000000000007</v>
      </c>
    </row>
    <row r="155" spans="1:11">
      <c r="E155" s="10">
        <v>45504</v>
      </c>
      <c r="F155" s="94">
        <v>32.5</v>
      </c>
      <c r="G155" s="139">
        <v>25</v>
      </c>
      <c r="H155" s="160"/>
      <c r="I155" s="160"/>
      <c r="J155" s="77"/>
      <c r="K155" s="127">
        <f t="shared" si="2"/>
        <v>7.5</v>
      </c>
    </row>
    <row r="156" spans="1:11">
      <c r="A156" s="163"/>
      <c r="E156" s="10"/>
      <c r="F156" s="94"/>
      <c r="G156" s="139"/>
      <c r="H156" s="160"/>
      <c r="I156" s="160"/>
      <c r="J156" s="77"/>
      <c r="K156" s="127"/>
    </row>
    <row r="157" spans="1:11">
      <c r="A157" s="163"/>
      <c r="E157" s="10"/>
      <c r="F157" s="94"/>
      <c r="G157" s="139"/>
      <c r="H157" s="160"/>
      <c r="I157" s="160"/>
      <c r="J157" s="77"/>
      <c r="K157" s="127"/>
    </row>
    <row r="158" spans="1:11">
      <c r="E158" s="10"/>
      <c r="F158" s="94"/>
      <c r="G158" s="139"/>
      <c r="H158" s="160"/>
      <c r="I158" s="160"/>
      <c r="J158" s="77"/>
      <c r="K158" s="127"/>
    </row>
    <row r="159" spans="1:11">
      <c r="E159" s="10"/>
      <c r="F159" s="94"/>
      <c r="G159" s="139"/>
      <c r="H159" s="160"/>
      <c r="I159" s="160"/>
      <c r="J159" s="77"/>
      <c r="K159" s="127"/>
    </row>
    <row r="160" spans="1:11">
      <c r="E160" s="10"/>
      <c r="F160" s="94"/>
      <c r="G160" s="139"/>
      <c r="H160" s="160"/>
      <c r="I160" s="160"/>
      <c r="J160" s="77"/>
      <c r="K160" s="127"/>
    </row>
    <row r="161" spans="5:11">
      <c r="E161" s="10"/>
      <c r="F161" s="94"/>
      <c r="G161" s="139"/>
      <c r="H161" s="160"/>
      <c r="I161" s="160"/>
      <c r="J161" s="77"/>
      <c r="K161" s="127"/>
    </row>
    <row r="162" spans="5:11">
      <c r="E162" s="10"/>
      <c r="F162" s="94"/>
      <c r="G162" s="139"/>
      <c r="H162" s="160"/>
      <c r="I162" s="160"/>
      <c r="J162" s="77"/>
      <c r="K162" s="127"/>
    </row>
    <row r="163" spans="5:11">
      <c r="E163" s="10"/>
      <c r="F163" s="94"/>
      <c r="G163" s="139"/>
      <c r="H163" s="160"/>
      <c r="I163" s="160"/>
      <c r="J163" s="77"/>
      <c r="K163" s="127"/>
    </row>
    <row r="164" spans="5:11">
      <c r="E164" s="10"/>
      <c r="F164" s="94"/>
      <c r="G164" s="139"/>
      <c r="H164" s="160"/>
      <c r="I164" s="160"/>
      <c r="J164" s="77"/>
      <c r="K164" s="127"/>
    </row>
    <row r="165" spans="5:11">
      <c r="E165" s="10"/>
      <c r="F165" s="94"/>
      <c r="G165" s="139"/>
      <c r="H165" s="160"/>
      <c r="I165" s="160"/>
      <c r="J165" s="77"/>
      <c r="K165" s="127"/>
    </row>
    <row r="166" spans="5:11">
      <c r="E166" s="10"/>
      <c r="F166" s="94"/>
      <c r="G166" s="139"/>
      <c r="H166" s="160"/>
      <c r="I166" s="160"/>
      <c r="J166" s="77"/>
      <c r="K166" s="127"/>
    </row>
    <row r="167" spans="5:11">
      <c r="E167" s="10"/>
      <c r="F167" s="94"/>
      <c r="G167" s="139"/>
      <c r="H167" s="160"/>
      <c r="I167" s="160"/>
      <c r="J167" s="77"/>
      <c r="K167" s="127"/>
    </row>
    <row r="168" spans="5:11">
      <c r="E168" s="10"/>
      <c r="F168" s="94"/>
      <c r="G168" s="139"/>
      <c r="H168" s="160"/>
      <c r="I168" s="160"/>
      <c r="J168" s="77"/>
      <c r="K168" s="127"/>
    </row>
    <row r="169" spans="5:11">
      <c r="E169" s="10"/>
      <c r="F169" s="94"/>
      <c r="G169" s="139"/>
      <c r="H169" s="160"/>
      <c r="I169" s="160"/>
      <c r="J169" s="77"/>
      <c r="K169" s="127">
        <f t="shared" si="2"/>
        <v>0</v>
      </c>
    </row>
    <row r="170" spans="5:11">
      <c r="E170" s="10"/>
      <c r="F170" s="94"/>
      <c r="G170" s="139"/>
      <c r="H170" s="160"/>
      <c r="I170" s="160"/>
      <c r="J170" s="77"/>
      <c r="K170" s="127">
        <f t="shared" si="2"/>
        <v>0</v>
      </c>
    </row>
    <row r="171" spans="5:11">
      <c r="E171" s="10"/>
      <c r="F171" s="94"/>
      <c r="G171" s="139"/>
      <c r="H171" s="160"/>
      <c r="I171" s="160"/>
      <c r="J171" s="77"/>
      <c r="K171" s="127">
        <f t="shared" si="2"/>
        <v>0</v>
      </c>
    </row>
    <row r="172" spans="5:11">
      <c r="E172" s="10"/>
      <c r="F172" s="94"/>
      <c r="G172" s="139"/>
      <c r="H172" s="160"/>
      <c r="I172" s="160"/>
      <c r="J172" s="77"/>
      <c r="K172" s="127">
        <f t="shared" si="2"/>
        <v>0</v>
      </c>
    </row>
    <row r="173" spans="5:11">
      <c r="E173" s="10"/>
      <c r="F173" s="94"/>
      <c r="G173" s="139"/>
      <c r="H173" s="160"/>
      <c r="I173" s="160"/>
      <c r="J173" s="77"/>
      <c r="K173" s="127">
        <f t="shared" si="2"/>
        <v>0</v>
      </c>
    </row>
    <row r="174" spans="5:11">
      <c r="E174" s="10"/>
      <c r="F174" s="94"/>
      <c r="G174" s="139"/>
      <c r="H174" s="160"/>
      <c r="I174" s="160"/>
      <c r="J174" s="77"/>
      <c r="K174" s="127">
        <f t="shared" si="2"/>
        <v>0</v>
      </c>
    </row>
    <row r="175" spans="5:11">
      <c r="E175" s="10"/>
      <c r="F175" s="94"/>
      <c r="G175" s="139"/>
      <c r="H175" s="160"/>
      <c r="I175" s="160"/>
      <c r="J175" s="77"/>
      <c r="K175" s="127">
        <f t="shared" si="2"/>
        <v>0</v>
      </c>
    </row>
    <row r="176" spans="5:11">
      <c r="E176" s="10"/>
      <c r="F176" s="94"/>
      <c r="G176" s="139"/>
      <c r="H176" s="160"/>
      <c r="I176" s="160"/>
      <c r="J176" s="77"/>
      <c r="K176" s="127">
        <f t="shared" si="2"/>
        <v>0</v>
      </c>
    </row>
    <row r="177" spans="5:13">
      <c r="E177" s="10"/>
      <c r="F177" s="94"/>
      <c r="G177" s="139"/>
      <c r="H177" s="160"/>
      <c r="I177" s="160"/>
      <c r="J177" s="77"/>
      <c r="K177" s="127">
        <f t="shared" si="2"/>
        <v>0</v>
      </c>
    </row>
    <row r="178" spans="5:13">
      <c r="E178" s="10"/>
      <c r="F178" s="94"/>
      <c r="G178" s="139"/>
      <c r="H178" s="160"/>
      <c r="I178" s="160"/>
      <c r="J178" s="77"/>
      <c r="K178" s="127">
        <f t="shared" si="2"/>
        <v>0</v>
      </c>
    </row>
    <row r="179" spans="5:13">
      <c r="E179" s="10"/>
      <c r="F179" s="94"/>
      <c r="G179" s="139"/>
      <c r="H179" s="160"/>
      <c r="I179" s="160"/>
      <c r="J179" s="77"/>
      <c r="K179" s="127">
        <f t="shared" si="2"/>
        <v>0</v>
      </c>
      <c r="M179" t="s">
        <v>65</v>
      </c>
    </row>
    <row r="180" spans="5:13">
      <c r="E180" s="10"/>
      <c r="F180" s="94"/>
      <c r="G180" s="139"/>
      <c r="H180" s="160"/>
      <c r="I180" s="160"/>
      <c r="J180" s="77"/>
      <c r="K180" s="127">
        <f t="shared" si="2"/>
        <v>0</v>
      </c>
    </row>
    <row r="181" spans="5:13">
      <c r="E181" s="10"/>
      <c r="F181" s="94"/>
      <c r="G181" s="139"/>
      <c r="H181" s="160"/>
      <c r="I181" s="160"/>
      <c r="J181" s="77"/>
      <c r="K181" s="127">
        <f t="shared" si="2"/>
        <v>0</v>
      </c>
    </row>
    <row r="182" spans="5:13">
      <c r="E182" s="10"/>
      <c r="F182" s="94"/>
      <c r="G182" s="139"/>
      <c r="H182" s="160"/>
      <c r="I182" s="160"/>
      <c r="J182" s="77"/>
      <c r="K182" s="127">
        <f t="shared" si="2"/>
        <v>0</v>
      </c>
    </row>
    <row r="183" spans="5:13">
      <c r="E183" s="10"/>
      <c r="F183" s="94"/>
      <c r="G183" s="139"/>
      <c r="H183" s="160"/>
      <c r="I183" s="160"/>
      <c r="J183" s="77"/>
      <c r="K183" s="127">
        <f t="shared" si="2"/>
        <v>0</v>
      </c>
    </row>
    <row r="184" spans="5:13">
      <c r="E184" s="10"/>
      <c r="F184" s="94"/>
      <c r="G184" s="139"/>
      <c r="H184" s="160"/>
      <c r="I184" s="160"/>
      <c r="J184" s="77"/>
      <c r="K184" s="127">
        <f t="shared" si="2"/>
        <v>0</v>
      </c>
    </row>
    <row r="185" spans="5:13">
      <c r="E185" s="10"/>
      <c r="F185" s="94"/>
      <c r="G185" s="139"/>
      <c r="H185" s="160"/>
      <c r="I185" s="160"/>
      <c r="J185" s="77"/>
      <c r="K185" s="127">
        <f t="shared" si="2"/>
        <v>0</v>
      </c>
    </row>
    <row r="186" spans="5:13">
      <c r="E186" s="10"/>
      <c r="F186" s="94"/>
      <c r="G186" s="139"/>
      <c r="H186" s="160"/>
      <c r="I186" s="160"/>
      <c r="J186" s="77"/>
      <c r="K186" s="127">
        <f t="shared" si="2"/>
        <v>0</v>
      </c>
    </row>
    <row r="187" spans="5:13">
      <c r="E187" s="10"/>
      <c r="F187" s="94"/>
      <c r="G187" s="139"/>
      <c r="H187" s="160"/>
      <c r="I187" s="160"/>
      <c r="J187" s="77"/>
      <c r="K187" s="127">
        <f t="shared" si="2"/>
        <v>0</v>
      </c>
      <c r="M187" t="s">
        <v>65</v>
      </c>
    </row>
    <row r="188" spans="5:13">
      <c r="E188" s="10"/>
      <c r="F188" s="94"/>
      <c r="G188" s="139"/>
      <c r="H188" s="160"/>
      <c r="I188" s="160"/>
      <c r="J188" s="77"/>
      <c r="K188" s="127">
        <f t="shared" si="2"/>
        <v>0</v>
      </c>
    </row>
    <row r="189" spans="5:13">
      <c r="E189" s="10"/>
      <c r="F189" s="94"/>
      <c r="G189" s="139"/>
      <c r="H189" s="160"/>
      <c r="I189" s="160"/>
      <c r="J189" s="77"/>
      <c r="K189" s="127">
        <f t="shared" si="2"/>
        <v>0</v>
      </c>
    </row>
    <row r="190" spans="5:13">
      <c r="E190" s="10"/>
      <c r="F190" s="94"/>
      <c r="G190" s="139"/>
      <c r="H190" s="160"/>
      <c r="I190" s="160"/>
      <c r="J190" s="77"/>
      <c r="K190" s="127">
        <f t="shared" si="2"/>
        <v>0</v>
      </c>
    </row>
    <row r="191" spans="5:13">
      <c r="E191" s="10"/>
      <c r="F191" s="94"/>
      <c r="G191" s="139"/>
      <c r="H191" s="160"/>
      <c r="I191" s="160"/>
      <c r="J191" s="77"/>
      <c r="K191" s="127">
        <f t="shared" si="2"/>
        <v>0</v>
      </c>
    </row>
    <row r="192" spans="5:13">
      <c r="E192" s="10"/>
      <c r="F192" s="155"/>
      <c r="G192" s="139"/>
      <c r="H192" s="160"/>
      <c r="I192" s="160"/>
      <c r="J192" s="77"/>
      <c r="K192" s="127">
        <f t="shared" si="2"/>
        <v>0</v>
      </c>
      <c r="M192" t="s">
        <v>65</v>
      </c>
    </row>
    <row r="193" spans="5:13">
      <c r="E193" s="10"/>
      <c r="F193" s="94"/>
      <c r="G193" s="139"/>
      <c r="H193" s="160"/>
      <c r="I193" s="160"/>
      <c r="J193" s="77"/>
      <c r="K193" s="127">
        <f t="shared" si="2"/>
        <v>0</v>
      </c>
    </row>
    <row r="194" spans="5:13">
      <c r="E194" s="10"/>
      <c r="F194" s="94"/>
      <c r="G194" s="139"/>
      <c r="H194" s="160"/>
      <c r="I194" s="160"/>
      <c r="J194" s="77"/>
      <c r="K194" s="127">
        <f t="shared" si="2"/>
        <v>0</v>
      </c>
    </row>
    <row r="195" spans="5:13">
      <c r="E195" s="10"/>
      <c r="F195" s="94"/>
      <c r="G195" s="139"/>
      <c r="H195" s="160"/>
      <c r="I195" s="160"/>
      <c r="J195" s="77"/>
      <c r="K195" s="127">
        <f t="shared" si="2"/>
        <v>0</v>
      </c>
    </row>
    <row r="196" spans="5:13">
      <c r="E196" s="10"/>
      <c r="F196" s="94"/>
      <c r="G196" s="139"/>
      <c r="H196" s="160"/>
      <c r="I196" s="160"/>
      <c r="J196" s="77"/>
      <c r="K196" s="127">
        <f t="shared" si="2"/>
        <v>0</v>
      </c>
    </row>
    <row r="197" spans="5:13">
      <c r="E197" s="10"/>
      <c r="F197" s="94"/>
      <c r="G197" s="139"/>
      <c r="H197" s="160"/>
      <c r="I197" s="160"/>
      <c r="J197" s="77"/>
      <c r="K197" s="127">
        <f t="shared" si="2"/>
        <v>0</v>
      </c>
    </row>
    <row r="198" spans="5:13">
      <c r="E198" s="10"/>
      <c r="F198" s="94"/>
      <c r="G198" s="139"/>
      <c r="H198" s="160"/>
      <c r="I198" s="160"/>
      <c r="J198" s="77"/>
      <c r="K198" s="127">
        <f t="shared" si="2"/>
        <v>0</v>
      </c>
    </row>
    <row r="199" spans="5:13">
      <c r="E199" s="10"/>
      <c r="F199" s="94"/>
      <c r="G199" s="139"/>
      <c r="H199" s="160"/>
      <c r="I199" s="160"/>
      <c r="J199" s="77"/>
      <c r="K199" s="127">
        <f t="shared" si="2"/>
        <v>0</v>
      </c>
    </row>
    <row r="200" spans="5:13">
      <c r="E200" s="10"/>
      <c r="F200" s="94"/>
      <c r="G200" s="139"/>
      <c r="H200" s="160"/>
      <c r="I200" s="160"/>
      <c r="J200" s="77"/>
      <c r="K200" s="127">
        <f t="shared" si="2"/>
        <v>0</v>
      </c>
    </row>
    <row r="201" spans="5:13">
      <c r="E201" s="10"/>
      <c r="F201" s="94"/>
      <c r="G201" s="139"/>
      <c r="H201" s="160"/>
      <c r="I201" s="160"/>
      <c r="J201" s="77"/>
      <c r="K201" s="127">
        <f t="shared" si="2"/>
        <v>0</v>
      </c>
      <c r="M201" t="s">
        <v>65</v>
      </c>
    </row>
    <row r="202" spans="5:13">
      <c r="E202" s="10"/>
      <c r="F202" s="94"/>
      <c r="G202" s="139"/>
      <c r="H202" s="160"/>
      <c r="I202" s="160"/>
      <c r="J202" s="77"/>
      <c r="K202" s="127">
        <f t="shared" si="2"/>
        <v>0</v>
      </c>
    </row>
    <row r="203" spans="5:13">
      <c r="E203" s="10"/>
      <c r="F203" s="94"/>
      <c r="G203" s="139"/>
      <c r="H203" s="160"/>
      <c r="I203" s="160"/>
      <c r="J203" s="77"/>
      <c r="K203" s="127">
        <f t="shared" si="2"/>
        <v>0</v>
      </c>
    </row>
    <row r="204" spans="5:13">
      <c r="E204" s="10"/>
      <c r="F204" s="94"/>
      <c r="G204" s="139"/>
      <c r="H204" s="160"/>
      <c r="I204" s="160"/>
      <c r="J204" s="77"/>
      <c r="K204" s="127">
        <f t="shared" si="2"/>
        <v>0</v>
      </c>
    </row>
    <row r="205" spans="5:13">
      <c r="E205" s="10"/>
      <c r="F205" s="94"/>
      <c r="G205" s="139"/>
      <c r="H205" s="160"/>
      <c r="I205" s="160"/>
      <c r="J205" s="77"/>
      <c r="K205" s="127">
        <f t="shared" si="2"/>
        <v>0</v>
      </c>
    </row>
    <row r="206" spans="5:13">
      <c r="E206" s="10"/>
      <c r="F206" s="94"/>
      <c r="G206" s="139"/>
      <c r="H206" s="160"/>
      <c r="I206" s="160"/>
      <c r="J206" s="77"/>
      <c r="K206" s="127">
        <f t="shared" si="2"/>
        <v>0</v>
      </c>
    </row>
    <row r="207" spans="5:13">
      <c r="E207" s="10"/>
      <c r="F207" s="94"/>
      <c r="G207" s="139"/>
      <c r="H207" s="160"/>
      <c r="I207" s="160"/>
      <c r="J207" s="77"/>
      <c r="K207" s="127">
        <f t="shared" si="2"/>
        <v>0</v>
      </c>
    </row>
    <row r="208" spans="5:13">
      <c r="E208" s="10"/>
      <c r="F208" s="94"/>
      <c r="G208" s="139"/>
      <c r="H208" s="160"/>
      <c r="I208" s="160"/>
      <c r="J208" s="77"/>
      <c r="K208" s="127">
        <f t="shared" si="2"/>
        <v>0</v>
      </c>
    </row>
    <row r="209" spans="5:11">
      <c r="E209" s="10"/>
      <c r="F209" s="94"/>
      <c r="G209" s="139"/>
      <c r="H209" s="160"/>
      <c r="I209" s="160"/>
      <c r="J209" s="77"/>
      <c r="K209" s="127">
        <f t="shared" si="2"/>
        <v>0</v>
      </c>
    </row>
    <row r="210" spans="5:11">
      <c r="E210" s="10"/>
      <c r="F210" s="94"/>
      <c r="G210" s="139"/>
      <c r="H210" s="160"/>
      <c r="I210" s="160"/>
      <c r="J210" s="77"/>
      <c r="K210" s="127"/>
    </row>
    <row r="211" spans="5:11">
      <c r="E211" s="10"/>
      <c r="F211" s="94"/>
      <c r="G211" s="139"/>
      <c r="H211" s="160"/>
      <c r="I211" s="160"/>
      <c r="J211" s="77"/>
      <c r="K211" s="127"/>
    </row>
    <row r="212" spans="5:11">
      <c r="E212" s="10"/>
      <c r="F212" s="94"/>
      <c r="G212" s="139"/>
      <c r="H212" s="160"/>
      <c r="I212" s="160"/>
      <c r="J212" s="77"/>
      <c r="K212" s="127"/>
    </row>
    <row r="213" spans="5:11">
      <c r="E213" s="10"/>
      <c r="F213" s="94"/>
      <c r="G213" s="139"/>
      <c r="H213" s="160"/>
      <c r="I213" s="160"/>
      <c r="J213" s="77"/>
      <c r="K213" s="127"/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27"/>
    </row>
    <row r="252" spans="5:11">
      <c r="F252" s="94"/>
      <c r="G252" s="139"/>
      <c r="H252" s="160"/>
      <c r="I252" s="160"/>
      <c r="J252" s="77"/>
      <c r="K252" s="144"/>
    </row>
    <row r="253" spans="5:11">
      <c r="F253" s="94"/>
      <c r="G253" s="139"/>
      <c r="H253" s="160"/>
      <c r="I253" s="160"/>
      <c r="J253" s="77"/>
      <c r="K253" s="144"/>
    </row>
    <row r="254" spans="5:11">
      <c r="E254" s="89"/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59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59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59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59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59"/>
    </row>
    <row r="384" spans="10:10">
      <c r="J384" s="59"/>
    </row>
    <row r="385" spans="10:10">
      <c r="J385" s="59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59"/>
    </row>
    <row r="392" spans="10:10">
      <c r="J392" s="59"/>
    </row>
    <row r="393" spans="10:10">
      <c r="J393" s="59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24"/>
  <sheetViews>
    <sheetView workbookViewId="0">
      <pane xSplit="4" ySplit="6" topLeftCell="E73" activePane="bottomRight" state="frozen"/>
      <selection pane="topRight" activeCell="E1" sqref="E1"/>
      <selection pane="bottomLeft" activeCell="A7" sqref="A7"/>
      <selection pane="bottomRight" activeCell="M84" sqref="M84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100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3160.0800000000022</v>
      </c>
      <c r="E2" s="10">
        <v>45444</v>
      </c>
      <c r="F2" s="58">
        <v>100.8</v>
      </c>
      <c r="G2" s="139">
        <v>66</v>
      </c>
      <c r="H2" s="122"/>
      <c r="I2" s="122"/>
      <c r="J2" s="26"/>
      <c r="K2" s="127">
        <f>F2-G2-H2+I2-J2</f>
        <v>34.799999999999997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9649.1900000000023</v>
      </c>
      <c r="C3" s="157" t="s">
        <v>57</v>
      </c>
      <c r="D3" s="159">
        <f>D2/B4</f>
        <v>0.52086111326299711</v>
      </c>
      <c r="E3" s="10">
        <v>45444</v>
      </c>
      <c r="F3" s="58">
        <v>100.8</v>
      </c>
      <c r="G3" s="139">
        <v>66</v>
      </c>
      <c r="H3" s="122"/>
      <c r="I3" s="122"/>
      <c r="J3" s="26"/>
      <c r="K3" s="127">
        <f t="shared" ref="K3:K66" si="0">F3-G3-H3+I3-J3</f>
        <v>34.799999999999997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6067.0300000000016</v>
      </c>
      <c r="C4" s="4" t="s">
        <v>11</v>
      </c>
      <c r="D4" s="156">
        <f>SUM(J:J)</f>
        <v>206</v>
      </c>
      <c r="E4" s="10">
        <v>45444</v>
      </c>
      <c r="F4" s="58">
        <v>25.8</v>
      </c>
      <c r="G4" s="139">
        <v>14.8</v>
      </c>
      <c r="H4" s="122"/>
      <c r="I4" s="122"/>
      <c r="J4" s="26">
        <v>4</v>
      </c>
      <c r="K4" s="127">
        <f t="shared" si="0"/>
        <v>7</v>
      </c>
      <c r="L4" s="152"/>
      <c r="Q4" s="1"/>
      <c r="R4" s="1"/>
    </row>
    <row r="5" spans="1:18" ht="20.25" customHeight="1">
      <c r="A5" s="52" t="s">
        <v>91</v>
      </c>
      <c r="B5" s="156">
        <f>SUM(H:H)</f>
        <v>276.08</v>
      </c>
      <c r="C5" s="157" t="s">
        <v>98</v>
      </c>
      <c r="D5" s="158">
        <f>COUNT(G:G)</f>
        <v>167</v>
      </c>
      <c r="E5" s="10">
        <v>45444</v>
      </c>
      <c r="F5" s="58">
        <v>84.11</v>
      </c>
      <c r="G5" s="139">
        <v>66</v>
      </c>
      <c r="H5" s="123"/>
      <c r="I5" s="123"/>
      <c r="J5" s="26"/>
      <c r="K5" s="127">
        <f t="shared" si="0"/>
        <v>18.11</v>
      </c>
      <c r="L5" s="152"/>
    </row>
    <row r="6" spans="1:18" ht="20.25" customHeight="1">
      <c r="A6" s="52" t="s">
        <v>92</v>
      </c>
      <c r="B6" s="156">
        <f>SUM(I:I)</f>
        <v>60</v>
      </c>
      <c r="C6" s="165" t="s">
        <v>108</v>
      </c>
      <c r="D6" s="158">
        <f>COUNT(I:I)</f>
        <v>4</v>
      </c>
      <c r="E6" s="10">
        <v>45444</v>
      </c>
      <c r="F6" s="58">
        <v>29.96</v>
      </c>
      <c r="G6" s="140">
        <v>25</v>
      </c>
      <c r="H6" s="123">
        <v>29.96</v>
      </c>
      <c r="I6" s="123">
        <v>25</v>
      </c>
      <c r="J6" s="26"/>
      <c r="K6" s="127">
        <f t="shared" si="0"/>
        <v>0</v>
      </c>
      <c r="L6" s="152"/>
    </row>
    <row r="7" spans="1:18" ht="20.25" customHeight="1">
      <c r="C7" s="1"/>
      <c r="D7" s="1"/>
      <c r="E7" s="10">
        <v>45444</v>
      </c>
      <c r="F7" s="129">
        <v>32.5</v>
      </c>
      <c r="G7" s="139">
        <v>25</v>
      </c>
      <c r="H7" s="123"/>
      <c r="I7" s="123"/>
      <c r="J7" s="26"/>
      <c r="K7" s="127">
        <f t="shared" si="0"/>
        <v>7.5</v>
      </c>
      <c r="L7" s="152"/>
    </row>
    <row r="8" spans="1:18" ht="20.25" customHeight="1">
      <c r="A8" s="1"/>
      <c r="B8" s="1"/>
      <c r="C8" s="1"/>
      <c r="D8" s="1"/>
      <c r="E8" s="10">
        <v>45444</v>
      </c>
      <c r="F8" s="58">
        <v>25.8</v>
      </c>
      <c r="G8" s="139">
        <v>14.8</v>
      </c>
      <c r="H8" s="123"/>
      <c r="I8" s="123"/>
      <c r="J8" s="26">
        <v>4</v>
      </c>
      <c r="K8" s="127">
        <f t="shared" si="0"/>
        <v>7</v>
      </c>
      <c r="L8" s="152"/>
    </row>
    <row r="9" spans="1:18" ht="20.25" customHeight="1">
      <c r="A9" s="1"/>
      <c r="B9" s="1"/>
      <c r="E9" s="10">
        <v>45444</v>
      </c>
      <c r="F9" s="58">
        <v>22.84</v>
      </c>
      <c r="G9" s="140">
        <v>21</v>
      </c>
      <c r="H9" s="123"/>
      <c r="I9" s="123"/>
      <c r="J9" s="26"/>
      <c r="K9" s="127">
        <f t="shared" si="0"/>
        <v>1.8399999999999999</v>
      </c>
      <c r="L9" s="152"/>
    </row>
    <row r="10" spans="1:18" ht="20.25" customHeight="1">
      <c r="A10" s="1"/>
      <c r="B10" s="162"/>
      <c r="E10" s="10">
        <v>45445</v>
      </c>
      <c r="F10" s="129">
        <v>118.34</v>
      </c>
      <c r="G10" s="139">
        <v>50</v>
      </c>
      <c r="H10" s="123"/>
      <c r="I10" s="123"/>
      <c r="J10" s="26">
        <v>4</v>
      </c>
      <c r="K10" s="127">
        <f t="shared" si="0"/>
        <v>64.34</v>
      </c>
      <c r="L10" s="14"/>
      <c r="N10" t="s">
        <v>101</v>
      </c>
    </row>
    <row r="11" spans="1:18" ht="22.35" customHeight="1">
      <c r="A11" s="1"/>
      <c r="B11" s="1"/>
      <c r="E11" s="10">
        <v>45445</v>
      </c>
      <c r="F11" s="58">
        <v>16.8</v>
      </c>
      <c r="G11" s="139">
        <v>13</v>
      </c>
      <c r="H11" s="123">
        <v>16.8</v>
      </c>
      <c r="I11" s="123">
        <v>9</v>
      </c>
      <c r="J11" s="26"/>
      <c r="K11" s="127">
        <f t="shared" si="0"/>
        <v>-4</v>
      </c>
      <c r="L11" s="14"/>
    </row>
    <row r="12" spans="1:18">
      <c r="A12" s="1"/>
      <c r="B12" s="1"/>
      <c r="E12" s="10">
        <v>45445</v>
      </c>
      <c r="F12" s="58">
        <v>19.5</v>
      </c>
      <c r="G12" s="140">
        <v>15</v>
      </c>
      <c r="H12" s="123"/>
      <c r="I12" s="123"/>
      <c r="J12" s="26"/>
      <c r="K12" s="127">
        <f t="shared" si="0"/>
        <v>4.5</v>
      </c>
      <c r="L12" s="14"/>
    </row>
    <row r="13" spans="1:18">
      <c r="A13" s="1"/>
      <c r="B13" s="1"/>
      <c r="E13" s="10">
        <v>45445</v>
      </c>
      <c r="F13" s="58">
        <v>590</v>
      </c>
      <c r="G13" s="140">
        <v>460.2</v>
      </c>
      <c r="H13" s="123"/>
      <c r="I13" s="123"/>
      <c r="J13" s="26"/>
      <c r="K13" s="127">
        <f t="shared" si="0"/>
        <v>129.80000000000001</v>
      </c>
      <c r="L13" s="14"/>
    </row>
    <row r="14" spans="1:18">
      <c r="B14" s="154"/>
      <c r="E14" s="10">
        <v>45445</v>
      </c>
      <c r="F14" s="58">
        <v>12.35</v>
      </c>
      <c r="G14" s="140">
        <v>9</v>
      </c>
      <c r="H14" s="123"/>
      <c r="I14" s="123"/>
      <c r="J14" s="26"/>
      <c r="K14" s="127">
        <f t="shared" si="0"/>
        <v>3.3499999999999996</v>
      </c>
      <c r="L14" s="14"/>
    </row>
    <row r="15" spans="1:18">
      <c r="E15" s="10">
        <v>45445</v>
      </c>
      <c r="F15" s="58">
        <v>33.06</v>
      </c>
      <c r="G15" s="139">
        <v>26</v>
      </c>
      <c r="H15" s="123"/>
      <c r="I15" s="123"/>
      <c r="J15" s="26"/>
      <c r="K15" s="127">
        <f t="shared" si="0"/>
        <v>7.0600000000000023</v>
      </c>
      <c r="L15" s="14"/>
    </row>
    <row r="16" spans="1:18">
      <c r="E16" s="10">
        <v>45445</v>
      </c>
      <c r="F16" s="58">
        <v>24.7</v>
      </c>
      <c r="G16" s="140">
        <v>19</v>
      </c>
      <c r="H16" s="123"/>
      <c r="I16" s="123"/>
      <c r="J16" s="26"/>
      <c r="K16" s="127">
        <f t="shared" si="0"/>
        <v>5.6999999999999993</v>
      </c>
      <c r="L16" s="14"/>
    </row>
    <row r="17" spans="5:12">
      <c r="E17" s="10">
        <v>45446</v>
      </c>
      <c r="F17" s="58">
        <v>101.3</v>
      </c>
      <c r="G17" s="139">
        <v>76</v>
      </c>
      <c r="H17" s="122"/>
      <c r="I17" s="122"/>
      <c r="J17" s="26">
        <v>4</v>
      </c>
      <c r="K17" s="127">
        <f t="shared" si="0"/>
        <v>21.299999999999997</v>
      </c>
      <c r="L17" s="14"/>
    </row>
    <row r="18" spans="5:12">
      <c r="E18" s="10">
        <v>45446</v>
      </c>
      <c r="F18" s="60">
        <v>14.8</v>
      </c>
      <c r="G18" s="139">
        <v>9</v>
      </c>
      <c r="H18" s="122"/>
      <c r="I18" s="122"/>
      <c r="J18" s="26"/>
      <c r="K18" s="127">
        <f t="shared" si="0"/>
        <v>5.8000000000000007</v>
      </c>
      <c r="L18" s="14"/>
    </row>
    <row r="19" spans="5:12">
      <c r="E19" s="10">
        <v>45446</v>
      </c>
      <c r="F19" s="58">
        <v>85.15</v>
      </c>
      <c r="G19" s="139">
        <v>66</v>
      </c>
      <c r="H19" s="122"/>
      <c r="I19" s="122"/>
      <c r="J19" s="26"/>
      <c r="K19" s="127">
        <f t="shared" si="0"/>
        <v>19.150000000000006</v>
      </c>
      <c r="L19" s="14"/>
    </row>
    <row r="20" spans="5:12">
      <c r="E20" s="10">
        <v>45446</v>
      </c>
      <c r="F20" s="138">
        <v>12.49</v>
      </c>
      <c r="G20" s="139">
        <v>9</v>
      </c>
      <c r="H20" s="123"/>
      <c r="I20" s="123"/>
      <c r="J20" s="26"/>
      <c r="K20" s="127">
        <f t="shared" si="0"/>
        <v>3.49</v>
      </c>
      <c r="L20" s="14"/>
    </row>
    <row r="21" spans="5:12">
      <c r="E21" s="10">
        <v>45446</v>
      </c>
      <c r="F21" s="138">
        <v>29.86</v>
      </c>
      <c r="G21" s="139">
        <v>25</v>
      </c>
      <c r="H21" s="123"/>
      <c r="I21" s="123"/>
      <c r="J21" s="26"/>
      <c r="K21" s="127">
        <f t="shared" si="0"/>
        <v>4.8599999999999994</v>
      </c>
      <c r="L21" s="14"/>
    </row>
    <row r="22" spans="5:12">
      <c r="E22" s="10">
        <v>45446</v>
      </c>
      <c r="F22" s="135">
        <v>39.6</v>
      </c>
      <c r="G22" s="139">
        <v>27</v>
      </c>
      <c r="H22" s="122"/>
      <c r="I22" s="122"/>
      <c r="J22" s="26"/>
      <c r="K22" s="127">
        <f t="shared" si="0"/>
        <v>12.600000000000001</v>
      </c>
      <c r="L22" s="14"/>
    </row>
    <row r="23" spans="5:12">
      <c r="E23" s="10">
        <v>45446</v>
      </c>
      <c r="F23" s="135">
        <v>24.75</v>
      </c>
      <c r="G23" s="139">
        <v>14</v>
      </c>
      <c r="H23" s="123"/>
      <c r="I23" s="123"/>
      <c r="J23" s="26"/>
      <c r="K23" s="127">
        <f t="shared" si="0"/>
        <v>10.75</v>
      </c>
      <c r="L23" s="14"/>
    </row>
    <row r="24" spans="5:12">
      <c r="E24" s="10">
        <v>45447</v>
      </c>
      <c r="F24" s="60">
        <v>11.8</v>
      </c>
      <c r="G24" s="139">
        <v>10.199999999999999</v>
      </c>
      <c r="H24" s="123"/>
      <c r="I24" s="123"/>
      <c r="J24" s="26"/>
      <c r="K24" s="127">
        <f t="shared" si="0"/>
        <v>1.6000000000000014</v>
      </c>
      <c r="L24" s="14"/>
    </row>
    <row r="25" spans="5:12">
      <c r="E25" s="10">
        <v>45447</v>
      </c>
      <c r="F25" s="60">
        <v>65.8</v>
      </c>
      <c r="G25" s="139">
        <v>45</v>
      </c>
      <c r="H25" s="123"/>
      <c r="I25" s="123"/>
      <c r="J25" s="141"/>
      <c r="K25" s="127">
        <f t="shared" si="0"/>
        <v>20.799999999999997</v>
      </c>
      <c r="L25" s="14"/>
    </row>
    <row r="26" spans="5:12">
      <c r="E26" s="10">
        <v>45448</v>
      </c>
      <c r="F26" s="94">
        <v>85.64</v>
      </c>
      <c r="G26" s="139">
        <v>66</v>
      </c>
      <c r="H26" s="123"/>
      <c r="I26" s="123"/>
      <c r="J26" s="141"/>
      <c r="K26" s="127">
        <f t="shared" si="0"/>
        <v>19.64</v>
      </c>
      <c r="L26" s="14"/>
    </row>
    <row r="27" spans="5:12">
      <c r="E27" s="10">
        <v>45448</v>
      </c>
      <c r="F27" s="94">
        <v>32.5</v>
      </c>
      <c r="G27" s="139">
        <v>25</v>
      </c>
      <c r="H27" s="123"/>
      <c r="I27" s="123"/>
      <c r="J27" s="130"/>
      <c r="K27" s="127">
        <f t="shared" si="0"/>
        <v>7.5</v>
      </c>
      <c r="L27" s="14"/>
    </row>
    <row r="28" spans="5:12">
      <c r="E28" s="10">
        <v>45448</v>
      </c>
      <c r="F28" s="94">
        <v>19.5</v>
      </c>
      <c r="G28" s="139">
        <v>15</v>
      </c>
      <c r="H28" s="123"/>
      <c r="I28" s="123"/>
      <c r="J28" s="77"/>
      <c r="K28" s="127">
        <f t="shared" si="0"/>
        <v>4.5</v>
      </c>
      <c r="L28" s="14"/>
    </row>
    <row r="29" spans="5:12">
      <c r="E29" s="10">
        <v>45448</v>
      </c>
      <c r="F29" s="94">
        <v>19.03</v>
      </c>
      <c r="G29" s="139">
        <v>15</v>
      </c>
      <c r="H29" s="123"/>
      <c r="I29" s="123"/>
      <c r="J29" s="77"/>
      <c r="K29" s="127">
        <f t="shared" si="0"/>
        <v>4.0300000000000011</v>
      </c>
      <c r="L29" s="14"/>
    </row>
    <row r="30" spans="5:12">
      <c r="E30" s="10">
        <v>45448</v>
      </c>
      <c r="F30" s="94">
        <v>87.53</v>
      </c>
      <c r="G30" s="139">
        <v>66</v>
      </c>
      <c r="H30" s="123"/>
      <c r="I30" s="123"/>
      <c r="J30" s="77"/>
      <c r="K30" s="127">
        <f t="shared" si="0"/>
        <v>21.53</v>
      </c>
      <c r="L30" s="14"/>
    </row>
    <row r="31" spans="5:12">
      <c r="E31" s="10">
        <v>45448</v>
      </c>
      <c r="F31" s="153">
        <v>37.11</v>
      </c>
      <c r="G31" s="139">
        <v>15</v>
      </c>
      <c r="H31" s="123"/>
      <c r="I31" s="123"/>
      <c r="J31" s="77">
        <v>4</v>
      </c>
      <c r="K31" s="127">
        <f t="shared" si="0"/>
        <v>18.11</v>
      </c>
      <c r="L31" s="14"/>
    </row>
    <row r="32" spans="5:12">
      <c r="E32" s="10">
        <v>45448</v>
      </c>
      <c r="F32" s="94">
        <v>14.8</v>
      </c>
      <c r="G32" s="139">
        <v>9</v>
      </c>
      <c r="H32" s="160"/>
      <c r="I32" s="160"/>
      <c r="J32" s="77"/>
      <c r="K32" s="127">
        <f t="shared" si="0"/>
        <v>5.8000000000000007</v>
      </c>
    </row>
    <row r="33" spans="3:11">
      <c r="E33" s="10">
        <v>45449</v>
      </c>
      <c r="F33" s="94">
        <v>47.79</v>
      </c>
      <c r="G33" s="139">
        <v>36</v>
      </c>
      <c r="H33" s="160"/>
      <c r="I33" s="160"/>
      <c r="J33" s="77">
        <v>4</v>
      </c>
      <c r="K33" s="127">
        <f t="shared" si="0"/>
        <v>7.7899999999999991</v>
      </c>
    </row>
    <row r="34" spans="3:11">
      <c r="E34" s="10">
        <v>45449</v>
      </c>
      <c r="F34" s="94">
        <v>14.8</v>
      </c>
      <c r="G34" s="139">
        <v>9</v>
      </c>
      <c r="H34" s="160"/>
      <c r="I34" s="160"/>
      <c r="J34" s="77"/>
      <c r="K34" s="127">
        <f t="shared" si="0"/>
        <v>5.8000000000000007</v>
      </c>
    </row>
    <row r="35" spans="3:11">
      <c r="E35" s="10">
        <v>45449</v>
      </c>
      <c r="F35" s="94">
        <v>33.06</v>
      </c>
      <c r="G35" s="139">
        <v>27.6</v>
      </c>
      <c r="H35" s="160"/>
      <c r="I35" s="160"/>
      <c r="J35" s="77"/>
      <c r="K35" s="127">
        <f t="shared" si="0"/>
        <v>5.4600000000000009</v>
      </c>
    </row>
    <row r="36" spans="3:11">
      <c r="E36" s="10">
        <v>45449</v>
      </c>
      <c r="F36" s="94">
        <v>19.8</v>
      </c>
      <c r="G36" s="139">
        <v>16</v>
      </c>
      <c r="H36" s="160"/>
      <c r="I36" s="160"/>
      <c r="J36" s="77"/>
      <c r="K36" s="127">
        <f t="shared" si="0"/>
        <v>3.8000000000000007</v>
      </c>
    </row>
    <row r="37" spans="3:11">
      <c r="E37" s="10">
        <v>45449</v>
      </c>
      <c r="F37" s="94">
        <v>29.92</v>
      </c>
      <c r="G37" s="139">
        <v>25</v>
      </c>
      <c r="H37" s="160"/>
      <c r="I37" s="160"/>
      <c r="J37" s="77"/>
      <c r="K37" s="127">
        <f t="shared" si="0"/>
        <v>4.9200000000000017</v>
      </c>
    </row>
    <row r="38" spans="3:11">
      <c r="E38" s="10">
        <v>45449</v>
      </c>
      <c r="F38" s="94">
        <v>145.15</v>
      </c>
      <c r="G38" s="139">
        <v>127.3</v>
      </c>
      <c r="H38" s="160"/>
      <c r="I38" s="160"/>
      <c r="J38" s="77"/>
      <c r="K38" s="127">
        <f t="shared" si="0"/>
        <v>17.850000000000009</v>
      </c>
    </row>
    <row r="39" spans="3:11">
      <c r="E39" s="10">
        <v>45449</v>
      </c>
      <c r="F39" s="94">
        <v>51.35</v>
      </c>
      <c r="G39" s="139">
        <v>33</v>
      </c>
      <c r="H39" s="160"/>
      <c r="I39" s="160"/>
      <c r="J39" s="77">
        <v>4</v>
      </c>
      <c r="K39" s="127">
        <f t="shared" si="0"/>
        <v>14.350000000000001</v>
      </c>
    </row>
    <row r="40" spans="3:11">
      <c r="E40" s="10">
        <v>45449</v>
      </c>
      <c r="F40" s="94">
        <v>47.2</v>
      </c>
      <c r="G40" s="139">
        <v>24.8</v>
      </c>
      <c r="H40" s="160"/>
      <c r="I40" s="160"/>
      <c r="J40" s="77">
        <v>4</v>
      </c>
      <c r="K40" s="127">
        <f t="shared" si="0"/>
        <v>18.400000000000002</v>
      </c>
    </row>
    <row r="41" spans="3:11">
      <c r="E41" s="10">
        <v>45449</v>
      </c>
      <c r="F41" s="94">
        <v>29.89</v>
      </c>
      <c r="G41" s="139">
        <v>25</v>
      </c>
      <c r="H41" s="160"/>
      <c r="I41" s="160"/>
      <c r="J41" s="77"/>
      <c r="K41" s="127">
        <f t="shared" si="0"/>
        <v>4.8900000000000006</v>
      </c>
    </row>
    <row r="42" spans="3:11">
      <c r="E42" s="10">
        <v>45449</v>
      </c>
      <c r="F42" s="94">
        <v>32.5</v>
      </c>
      <c r="G42" s="139">
        <v>25</v>
      </c>
      <c r="H42" s="160"/>
      <c r="I42" s="160"/>
      <c r="J42" s="77"/>
      <c r="K42" s="127">
        <f t="shared" si="0"/>
        <v>7.5</v>
      </c>
    </row>
    <row r="43" spans="3:11">
      <c r="E43" s="10">
        <v>45449</v>
      </c>
      <c r="F43" s="94">
        <v>100.8</v>
      </c>
      <c r="G43" s="139">
        <v>66</v>
      </c>
      <c r="H43" s="160"/>
      <c r="I43" s="160"/>
      <c r="J43" s="77"/>
      <c r="K43" s="127">
        <f t="shared" si="0"/>
        <v>34.799999999999997</v>
      </c>
    </row>
    <row r="44" spans="3:11">
      <c r="E44" s="10">
        <v>45449</v>
      </c>
      <c r="F44" s="94">
        <v>18.45</v>
      </c>
      <c r="G44" s="139">
        <v>15</v>
      </c>
      <c r="H44" s="160"/>
      <c r="I44" s="160"/>
      <c r="J44" s="77"/>
      <c r="K44" s="127">
        <f t="shared" si="0"/>
        <v>3.4499999999999993</v>
      </c>
    </row>
    <row r="45" spans="3:11">
      <c r="E45" s="10">
        <v>45450</v>
      </c>
      <c r="F45" s="94">
        <v>16.8</v>
      </c>
      <c r="G45" s="139">
        <v>13</v>
      </c>
      <c r="H45" s="160"/>
      <c r="I45" s="160"/>
      <c r="J45" s="77"/>
      <c r="K45" s="127">
        <f t="shared" si="0"/>
        <v>3.8000000000000007</v>
      </c>
    </row>
    <row r="46" spans="3:11">
      <c r="C46" s="79"/>
      <c r="D46" s="79"/>
      <c r="E46" s="10">
        <v>45450</v>
      </c>
      <c r="F46" s="94">
        <v>14.8</v>
      </c>
      <c r="G46" s="139">
        <v>9</v>
      </c>
      <c r="H46" s="160"/>
      <c r="I46" s="160"/>
      <c r="J46" s="77"/>
      <c r="K46" s="127">
        <f t="shared" si="0"/>
        <v>5.8000000000000007</v>
      </c>
    </row>
    <row r="47" spans="3:11">
      <c r="E47" s="10">
        <v>45450</v>
      </c>
      <c r="F47" s="94">
        <v>450.32</v>
      </c>
      <c r="G47" s="139">
        <v>259</v>
      </c>
      <c r="H47" s="160"/>
      <c r="I47" s="160"/>
      <c r="J47" s="77"/>
      <c r="K47" s="127">
        <f t="shared" si="0"/>
        <v>191.32</v>
      </c>
    </row>
    <row r="48" spans="3:11">
      <c r="E48" s="10">
        <v>45450</v>
      </c>
      <c r="F48" s="94">
        <v>29.9</v>
      </c>
      <c r="G48" s="139">
        <v>23</v>
      </c>
      <c r="H48" s="160"/>
      <c r="I48" s="160"/>
      <c r="J48" s="77"/>
      <c r="K48" s="127">
        <f t="shared" si="0"/>
        <v>6.8999999999999986</v>
      </c>
    </row>
    <row r="49" spans="1:13">
      <c r="C49" s="79"/>
      <c r="D49" s="79"/>
      <c r="E49" s="10">
        <v>45451</v>
      </c>
      <c r="F49" s="94">
        <v>31.4</v>
      </c>
      <c r="G49" s="139">
        <v>15</v>
      </c>
      <c r="H49" s="160"/>
      <c r="I49" s="160"/>
      <c r="J49" s="77">
        <v>4</v>
      </c>
      <c r="K49" s="127">
        <f t="shared" si="0"/>
        <v>12.399999999999999</v>
      </c>
    </row>
    <row r="50" spans="1:13">
      <c r="A50" s="79"/>
      <c r="B50" s="79"/>
      <c r="E50" s="10">
        <v>45451</v>
      </c>
      <c r="F50" s="94">
        <v>29.85</v>
      </c>
      <c r="G50" s="139">
        <v>25</v>
      </c>
      <c r="H50" s="160"/>
      <c r="I50" s="160"/>
      <c r="J50" s="77"/>
      <c r="K50" s="127">
        <f t="shared" si="0"/>
        <v>4.8500000000000014</v>
      </c>
      <c r="M50" t="s">
        <v>65</v>
      </c>
    </row>
    <row r="51" spans="1:13">
      <c r="E51" s="10">
        <v>45451</v>
      </c>
      <c r="F51" s="94">
        <v>32</v>
      </c>
      <c r="G51" s="139">
        <v>12</v>
      </c>
      <c r="H51" s="160"/>
      <c r="I51" s="160"/>
      <c r="J51" s="77">
        <v>4</v>
      </c>
      <c r="K51" s="127">
        <f t="shared" si="0"/>
        <v>16</v>
      </c>
    </row>
    <row r="52" spans="1:13">
      <c r="E52" s="10">
        <v>45451</v>
      </c>
      <c r="F52" s="94">
        <v>59.73</v>
      </c>
      <c r="G52" s="139">
        <v>45</v>
      </c>
      <c r="H52" s="160"/>
      <c r="I52" s="160"/>
      <c r="J52" s="77"/>
      <c r="K52" s="127">
        <f t="shared" si="0"/>
        <v>14.729999999999997</v>
      </c>
    </row>
    <row r="53" spans="1:13">
      <c r="A53" s="79"/>
      <c r="B53" s="79"/>
      <c r="E53" s="10">
        <v>45452</v>
      </c>
      <c r="F53" s="94">
        <v>14.8</v>
      </c>
      <c r="G53" s="139">
        <v>9</v>
      </c>
      <c r="H53" s="160"/>
      <c r="I53" s="160"/>
      <c r="J53" s="77"/>
      <c r="K53" s="127">
        <f t="shared" si="0"/>
        <v>5.8000000000000007</v>
      </c>
    </row>
    <row r="54" spans="1:13" s="79" customFormat="1">
      <c r="A54"/>
      <c r="B54"/>
      <c r="C54"/>
      <c r="D54"/>
      <c r="E54" s="10">
        <v>45452</v>
      </c>
      <c r="F54" s="94">
        <v>20.69</v>
      </c>
      <c r="G54" s="139">
        <v>19</v>
      </c>
      <c r="H54" s="160"/>
      <c r="I54" s="160"/>
      <c r="J54" s="77"/>
      <c r="K54" s="127">
        <f t="shared" si="0"/>
        <v>1.6900000000000013</v>
      </c>
    </row>
    <row r="55" spans="1:13">
      <c r="E55" s="10">
        <v>45452</v>
      </c>
      <c r="F55" s="94">
        <v>24.7</v>
      </c>
      <c r="G55" s="139">
        <v>19</v>
      </c>
      <c r="H55" s="160"/>
      <c r="I55" s="160"/>
      <c r="J55" s="77"/>
      <c r="K55" s="127">
        <f t="shared" si="0"/>
        <v>5.6999999999999993</v>
      </c>
      <c r="M55" t="s">
        <v>65</v>
      </c>
    </row>
    <row r="56" spans="1:13">
      <c r="E56" s="10">
        <v>45452</v>
      </c>
      <c r="F56" s="94">
        <v>32</v>
      </c>
      <c r="G56" s="139">
        <v>12</v>
      </c>
      <c r="H56" s="160"/>
      <c r="I56" s="160"/>
      <c r="J56" s="77">
        <v>4</v>
      </c>
      <c r="K56" s="127">
        <f t="shared" si="0"/>
        <v>16</v>
      </c>
    </row>
    <row r="57" spans="1:13" s="79" customFormat="1">
      <c r="A57"/>
      <c r="B57"/>
      <c r="C57"/>
      <c r="D57"/>
      <c r="E57" s="10">
        <v>45452</v>
      </c>
      <c r="F57" s="94">
        <v>24.7</v>
      </c>
      <c r="G57" s="139">
        <v>19</v>
      </c>
      <c r="H57" s="160"/>
      <c r="I57" s="160"/>
      <c r="J57" s="77"/>
      <c r="K57" s="127">
        <f t="shared" si="0"/>
        <v>5.6999999999999993</v>
      </c>
    </row>
    <row r="58" spans="1:13">
      <c r="E58" s="10">
        <v>45453</v>
      </c>
      <c r="F58" s="155">
        <v>35.799999999999997</v>
      </c>
      <c r="G58" s="123">
        <v>25</v>
      </c>
      <c r="H58" s="160"/>
      <c r="I58" s="160"/>
      <c r="J58" s="130"/>
      <c r="K58" s="127">
        <f t="shared" si="0"/>
        <v>10.799999999999997</v>
      </c>
    </row>
    <row r="59" spans="1:13">
      <c r="E59" s="10">
        <v>45453</v>
      </c>
      <c r="F59" s="94">
        <v>86.98</v>
      </c>
      <c r="G59" s="139">
        <v>35</v>
      </c>
      <c r="H59" s="160"/>
      <c r="I59" s="160"/>
      <c r="J59" s="77">
        <v>4</v>
      </c>
      <c r="K59" s="127">
        <f t="shared" si="0"/>
        <v>47.980000000000004</v>
      </c>
    </row>
    <row r="60" spans="1:13">
      <c r="E60" s="10">
        <v>45453</v>
      </c>
      <c r="F60" s="94">
        <v>112.84</v>
      </c>
      <c r="G60" s="139">
        <v>56</v>
      </c>
      <c r="H60" s="160"/>
      <c r="I60" s="160"/>
      <c r="J60" s="77">
        <v>4</v>
      </c>
      <c r="K60" s="127">
        <f t="shared" si="0"/>
        <v>52.84</v>
      </c>
    </row>
    <row r="61" spans="1:13">
      <c r="E61" s="10">
        <v>45453</v>
      </c>
      <c r="F61" s="94">
        <v>30.09</v>
      </c>
      <c r="G61" s="139">
        <v>25</v>
      </c>
      <c r="H61" s="160"/>
      <c r="I61" s="160"/>
      <c r="J61" s="77"/>
      <c r="K61" s="127">
        <f t="shared" si="0"/>
        <v>5.09</v>
      </c>
    </row>
    <row r="62" spans="1:13">
      <c r="E62" s="10">
        <v>45454</v>
      </c>
      <c r="F62" s="94">
        <v>16.57</v>
      </c>
      <c r="G62" s="139">
        <v>16</v>
      </c>
      <c r="H62" s="160"/>
      <c r="I62" s="160"/>
      <c r="J62" s="77"/>
      <c r="K62" s="127">
        <f t="shared" si="0"/>
        <v>0.57000000000000028</v>
      </c>
      <c r="L62" t="s">
        <v>99</v>
      </c>
    </row>
    <row r="63" spans="1:13">
      <c r="E63" s="10">
        <v>45454</v>
      </c>
      <c r="F63" s="94">
        <v>14.8</v>
      </c>
      <c r="G63" s="139">
        <v>9</v>
      </c>
      <c r="H63" s="160"/>
      <c r="I63" s="160"/>
      <c r="J63" s="77"/>
      <c r="K63" s="127">
        <f t="shared" si="0"/>
        <v>5.8000000000000007</v>
      </c>
    </row>
    <row r="64" spans="1:13">
      <c r="E64" s="10">
        <v>45454</v>
      </c>
      <c r="F64" s="94">
        <v>22.8</v>
      </c>
      <c r="G64" s="139">
        <v>15</v>
      </c>
      <c r="H64" s="160"/>
      <c r="I64" s="160"/>
      <c r="J64" s="77"/>
      <c r="K64" s="127">
        <f t="shared" si="0"/>
        <v>7.8000000000000007</v>
      </c>
    </row>
    <row r="65" spans="5:11">
      <c r="E65" s="10">
        <v>45454</v>
      </c>
      <c r="F65" s="94">
        <v>11.8</v>
      </c>
      <c r="G65" s="139">
        <v>11</v>
      </c>
      <c r="H65" s="160"/>
      <c r="I65" s="160"/>
      <c r="J65" s="77"/>
      <c r="K65" s="127">
        <f t="shared" si="0"/>
        <v>0.80000000000000071</v>
      </c>
    </row>
    <row r="66" spans="5:11">
      <c r="E66" s="10">
        <v>45455</v>
      </c>
      <c r="F66" s="94">
        <v>31.38</v>
      </c>
      <c r="G66" s="139">
        <v>25</v>
      </c>
      <c r="H66" s="160"/>
      <c r="I66" s="160"/>
      <c r="J66" s="77"/>
      <c r="K66" s="127">
        <f t="shared" si="0"/>
        <v>6.379999999999999</v>
      </c>
    </row>
    <row r="67" spans="5:11">
      <c r="E67" s="10">
        <v>45455</v>
      </c>
      <c r="F67" s="94">
        <v>29.87</v>
      </c>
      <c r="G67" s="139">
        <v>25</v>
      </c>
      <c r="H67" s="160"/>
      <c r="I67" s="160"/>
      <c r="J67" s="77"/>
      <c r="K67" s="127">
        <f t="shared" ref="K67:K145" si="1">F67-G67-H67+I67-J67</f>
        <v>4.870000000000001</v>
      </c>
    </row>
    <row r="68" spans="5:11">
      <c r="E68" s="10">
        <v>45455</v>
      </c>
      <c r="F68" s="94">
        <v>12</v>
      </c>
      <c r="G68" s="139">
        <v>8.6999999999999993</v>
      </c>
      <c r="H68" s="160"/>
      <c r="I68" s="160"/>
      <c r="J68" s="77"/>
      <c r="K68" s="127">
        <f t="shared" si="1"/>
        <v>3.3000000000000007</v>
      </c>
    </row>
    <row r="69" spans="5:11">
      <c r="E69" s="10">
        <v>45455</v>
      </c>
      <c r="F69" s="94">
        <v>29.89</v>
      </c>
      <c r="G69" s="139">
        <v>25</v>
      </c>
      <c r="H69" s="160"/>
      <c r="I69" s="160"/>
      <c r="J69" s="77"/>
      <c r="K69" s="127">
        <f t="shared" si="1"/>
        <v>4.8900000000000006</v>
      </c>
    </row>
    <row r="70" spans="5:11">
      <c r="E70" s="10">
        <v>45455</v>
      </c>
      <c r="F70" s="94">
        <v>29.9</v>
      </c>
      <c r="G70" s="139">
        <v>25</v>
      </c>
      <c r="H70" s="160"/>
      <c r="I70" s="160"/>
      <c r="J70" s="77"/>
      <c r="K70" s="127">
        <f t="shared" si="1"/>
        <v>4.8999999999999986</v>
      </c>
    </row>
    <row r="71" spans="5:11">
      <c r="E71" s="10">
        <v>45455</v>
      </c>
      <c r="F71" s="94">
        <v>85.53</v>
      </c>
      <c r="G71" s="139">
        <v>66</v>
      </c>
      <c r="H71" s="160"/>
      <c r="I71" s="160"/>
      <c r="J71" s="77"/>
      <c r="K71" s="127">
        <f t="shared" si="1"/>
        <v>19.53</v>
      </c>
    </row>
    <row r="72" spans="5:11">
      <c r="E72" s="10">
        <v>45456</v>
      </c>
      <c r="F72" s="94">
        <v>14.96</v>
      </c>
      <c r="G72" s="139">
        <v>10.3</v>
      </c>
      <c r="H72" s="160"/>
      <c r="I72" s="160"/>
      <c r="J72" s="77">
        <v>4</v>
      </c>
      <c r="K72" s="127">
        <f t="shared" si="1"/>
        <v>0.66000000000000014</v>
      </c>
    </row>
    <row r="73" spans="5:11">
      <c r="E73" s="10">
        <v>45456</v>
      </c>
      <c r="F73" s="94">
        <v>19.5</v>
      </c>
      <c r="G73" s="139">
        <v>15</v>
      </c>
      <c r="H73" s="160"/>
      <c r="I73" s="160"/>
      <c r="J73" s="77"/>
      <c r="K73" s="127">
        <f t="shared" si="1"/>
        <v>4.5</v>
      </c>
    </row>
    <row r="74" spans="5:11">
      <c r="E74" s="10">
        <v>45456</v>
      </c>
      <c r="F74" s="94">
        <v>35.799999999999997</v>
      </c>
      <c r="G74" s="139">
        <v>25</v>
      </c>
      <c r="H74" s="160"/>
      <c r="I74" s="160"/>
      <c r="J74" s="77"/>
      <c r="K74" s="127">
        <f t="shared" si="1"/>
        <v>10.799999999999997</v>
      </c>
    </row>
    <row r="75" spans="5:11">
      <c r="E75" s="10">
        <v>45456</v>
      </c>
      <c r="F75" s="94">
        <v>19.8</v>
      </c>
      <c r="G75" s="139">
        <v>16</v>
      </c>
      <c r="H75" s="160"/>
      <c r="I75" s="160"/>
      <c r="J75" s="77"/>
      <c r="K75" s="127">
        <f t="shared" si="1"/>
        <v>3.8000000000000007</v>
      </c>
    </row>
    <row r="76" spans="5:11">
      <c r="E76" s="10">
        <v>45456</v>
      </c>
      <c r="F76" s="94">
        <v>29.88</v>
      </c>
      <c r="G76" s="139">
        <v>25</v>
      </c>
      <c r="H76" s="160"/>
      <c r="I76" s="160"/>
      <c r="J76" s="77"/>
      <c r="K76" s="127">
        <f t="shared" si="1"/>
        <v>4.879999999999999</v>
      </c>
    </row>
    <row r="77" spans="5:11">
      <c r="E77" s="10">
        <v>45456</v>
      </c>
      <c r="F77" s="94">
        <v>44.8</v>
      </c>
      <c r="G77" s="139">
        <v>34.950000000000003</v>
      </c>
      <c r="H77" s="160"/>
      <c r="I77" s="160"/>
      <c r="J77" s="77"/>
      <c r="K77" s="127">
        <f t="shared" si="1"/>
        <v>9.8499999999999943</v>
      </c>
    </row>
    <row r="78" spans="5:11">
      <c r="E78" s="10">
        <v>45457</v>
      </c>
      <c r="F78" s="94">
        <v>25.8</v>
      </c>
      <c r="G78" s="139">
        <v>14.8</v>
      </c>
      <c r="H78" s="160"/>
      <c r="I78" s="160"/>
      <c r="J78" s="77">
        <v>4</v>
      </c>
      <c r="K78" s="127">
        <f t="shared" si="1"/>
        <v>7</v>
      </c>
    </row>
    <row r="79" spans="5:11">
      <c r="E79" s="10">
        <v>45457</v>
      </c>
      <c r="F79" s="94">
        <v>29.84</v>
      </c>
      <c r="G79" s="139">
        <v>25</v>
      </c>
      <c r="H79" s="160"/>
      <c r="I79" s="160"/>
      <c r="J79" s="77"/>
      <c r="K79" s="127">
        <f t="shared" si="1"/>
        <v>4.84</v>
      </c>
    </row>
    <row r="80" spans="5:11">
      <c r="E80" s="10">
        <v>45457</v>
      </c>
      <c r="F80" s="94">
        <v>92.26</v>
      </c>
      <c r="G80" s="139">
        <v>68</v>
      </c>
      <c r="H80" s="160"/>
      <c r="I80" s="160"/>
      <c r="J80" s="77"/>
      <c r="K80" s="127">
        <f t="shared" si="1"/>
        <v>24.260000000000005</v>
      </c>
    </row>
    <row r="81" spans="5:13">
      <c r="E81" s="10">
        <v>45457</v>
      </c>
      <c r="F81" s="94">
        <v>17.8</v>
      </c>
      <c r="G81" s="139">
        <v>14.45</v>
      </c>
      <c r="H81" s="160"/>
      <c r="I81" s="160"/>
      <c r="J81" s="77"/>
      <c r="K81" s="127">
        <f t="shared" si="1"/>
        <v>3.3500000000000014</v>
      </c>
    </row>
    <row r="82" spans="5:13">
      <c r="E82" s="10">
        <v>45457</v>
      </c>
      <c r="F82" s="94">
        <v>25.8</v>
      </c>
      <c r="G82" s="139">
        <v>14.8</v>
      </c>
      <c r="H82" s="160"/>
      <c r="I82" s="160"/>
      <c r="J82" s="77">
        <v>4</v>
      </c>
      <c r="K82" s="127">
        <f t="shared" si="1"/>
        <v>7</v>
      </c>
    </row>
    <row r="83" spans="5:13">
      <c r="E83" s="10">
        <v>45457</v>
      </c>
      <c r="F83" s="94">
        <v>12.35</v>
      </c>
      <c r="G83" s="139">
        <v>9</v>
      </c>
      <c r="H83" s="160"/>
      <c r="I83" s="160"/>
      <c r="J83" s="77"/>
      <c r="K83" s="127">
        <f t="shared" si="1"/>
        <v>3.3499999999999996</v>
      </c>
    </row>
    <row r="84" spans="5:13">
      <c r="E84" s="10">
        <v>45457</v>
      </c>
      <c r="F84" s="94">
        <v>236</v>
      </c>
      <c r="G84" s="139">
        <v>124</v>
      </c>
      <c r="H84" s="160"/>
      <c r="I84" s="160"/>
      <c r="J84" s="77">
        <v>4</v>
      </c>
      <c r="K84" s="127">
        <f t="shared" si="1"/>
        <v>108</v>
      </c>
    </row>
    <row r="85" spans="5:13">
      <c r="E85" s="10">
        <v>45457</v>
      </c>
      <c r="F85" s="94">
        <v>19.8</v>
      </c>
      <c r="G85" s="139">
        <v>16</v>
      </c>
      <c r="H85" s="160">
        <v>19.8</v>
      </c>
      <c r="I85" s="160">
        <v>16</v>
      </c>
      <c r="J85" s="77"/>
      <c r="K85" s="127">
        <f t="shared" si="1"/>
        <v>0</v>
      </c>
    </row>
    <row r="86" spans="5:13">
      <c r="E86" s="10">
        <v>45458</v>
      </c>
      <c r="F86" s="94">
        <v>59.2</v>
      </c>
      <c r="G86" s="139">
        <v>20</v>
      </c>
      <c r="H86" s="160"/>
      <c r="I86" s="160"/>
      <c r="J86" s="77">
        <v>4</v>
      </c>
      <c r="K86" s="127">
        <f t="shared" si="1"/>
        <v>35.200000000000003</v>
      </c>
    </row>
    <row r="87" spans="5:13">
      <c r="E87" s="10">
        <v>45458</v>
      </c>
      <c r="F87" s="94">
        <v>99</v>
      </c>
      <c r="G87" s="139">
        <v>63</v>
      </c>
      <c r="H87" s="160"/>
      <c r="I87" s="160"/>
      <c r="J87" s="77"/>
      <c r="K87" s="127">
        <f t="shared" si="1"/>
        <v>36</v>
      </c>
    </row>
    <row r="88" spans="5:13">
      <c r="E88" s="10">
        <v>45458</v>
      </c>
      <c r="F88" s="155">
        <v>25.8</v>
      </c>
      <c r="G88" s="123">
        <v>14.8</v>
      </c>
      <c r="H88" s="160"/>
      <c r="I88" s="160"/>
      <c r="J88" s="77">
        <v>4</v>
      </c>
      <c r="K88" s="127">
        <f t="shared" si="1"/>
        <v>7</v>
      </c>
    </row>
    <row r="89" spans="5:13">
      <c r="E89" s="10">
        <v>45459</v>
      </c>
      <c r="F89" s="94">
        <v>24.67</v>
      </c>
      <c r="G89" s="139">
        <v>10</v>
      </c>
      <c r="H89" s="160"/>
      <c r="I89" s="160"/>
      <c r="J89" s="77">
        <v>4</v>
      </c>
      <c r="K89" s="127">
        <f t="shared" si="1"/>
        <v>10.670000000000002</v>
      </c>
    </row>
    <row r="90" spans="5:13">
      <c r="E90" s="10">
        <v>45459</v>
      </c>
      <c r="F90" s="94">
        <v>84.54</v>
      </c>
      <c r="G90" s="139">
        <v>66</v>
      </c>
      <c r="H90" s="160"/>
      <c r="I90" s="160"/>
      <c r="J90" s="77"/>
      <c r="K90" s="127">
        <f t="shared" si="1"/>
        <v>18.540000000000006</v>
      </c>
    </row>
    <row r="91" spans="5:13">
      <c r="E91" s="10">
        <v>45459</v>
      </c>
      <c r="F91" s="94">
        <v>29.84</v>
      </c>
      <c r="G91" s="139">
        <v>25</v>
      </c>
      <c r="H91" s="160"/>
      <c r="I91" s="160"/>
      <c r="J91" s="77"/>
      <c r="K91" s="127">
        <f t="shared" si="1"/>
        <v>4.84</v>
      </c>
    </row>
    <row r="92" spans="5:13">
      <c r="E92" s="10">
        <v>45459</v>
      </c>
      <c r="F92" s="94">
        <v>29.85</v>
      </c>
      <c r="G92" s="139">
        <v>25</v>
      </c>
      <c r="H92" s="160"/>
      <c r="I92" s="160"/>
      <c r="J92" s="77"/>
      <c r="K92" s="127">
        <f t="shared" si="1"/>
        <v>4.8500000000000014</v>
      </c>
    </row>
    <row r="93" spans="5:13">
      <c r="E93" s="10">
        <v>45460</v>
      </c>
      <c r="F93" s="94">
        <v>296</v>
      </c>
      <c r="G93" s="139">
        <v>100</v>
      </c>
      <c r="H93" s="160"/>
      <c r="I93" s="160"/>
      <c r="J93" s="77">
        <v>4</v>
      </c>
      <c r="K93" s="127">
        <f t="shared" si="1"/>
        <v>192</v>
      </c>
      <c r="M93" t="s">
        <v>102</v>
      </c>
    </row>
    <row r="94" spans="5:13">
      <c r="E94" s="10">
        <v>45460</v>
      </c>
      <c r="F94" s="94">
        <v>16.8</v>
      </c>
      <c r="G94" s="139">
        <v>13</v>
      </c>
      <c r="H94" s="160"/>
      <c r="I94" s="160"/>
      <c r="J94" s="77"/>
      <c r="K94" s="127">
        <f t="shared" si="1"/>
        <v>3.8000000000000007</v>
      </c>
    </row>
    <row r="95" spans="5:13">
      <c r="E95" s="10">
        <v>45460</v>
      </c>
      <c r="F95" s="94">
        <v>17.54</v>
      </c>
      <c r="G95" s="139">
        <v>16</v>
      </c>
      <c r="H95" s="160"/>
      <c r="I95" s="160"/>
      <c r="J95" s="77"/>
      <c r="K95" s="127">
        <f t="shared" si="1"/>
        <v>1.5399999999999991</v>
      </c>
    </row>
    <row r="96" spans="5:13">
      <c r="E96" s="10">
        <v>45460</v>
      </c>
      <c r="F96" s="94">
        <v>29.6</v>
      </c>
      <c r="G96" s="139">
        <v>10</v>
      </c>
      <c r="H96" s="160">
        <v>29.6</v>
      </c>
      <c r="I96" s="160">
        <v>10</v>
      </c>
      <c r="J96" s="77">
        <v>4</v>
      </c>
      <c r="K96" s="127">
        <f t="shared" si="1"/>
        <v>-4</v>
      </c>
    </row>
    <row r="97" spans="5:11">
      <c r="E97" s="10">
        <v>45460</v>
      </c>
      <c r="F97" s="94">
        <v>19.5</v>
      </c>
      <c r="G97" s="139">
        <v>15</v>
      </c>
      <c r="H97" s="160"/>
      <c r="I97" s="160"/>
      <c r="J97" s="77"/>
      <c r="K97" s="127">
        <f t="shared" si="1"/>
        <v>4.5</v>
      </c>
    </row>
    <row r="98" spans="5:11">
      <c r="E98" s="10">
        <v>45460</v>
      </c>
      <c r="F98" s="94">
        <v>15.34</v>
      </c>
      <c r="G98" s="139">
        <v>10.3</v>
      </c>
      <c r="H98" s="160"/>
      <c r="I98" s="160"/>
      <c r="J98" s="77">
        <v>4</v>
      </c>
      <c r="K98" s="127">
        <f t="shared" si="1"/>
        <v>1.0399999999999991</v>
      </c>
    </row>
    <row r="99" spans="5:11">
      <c r="E99" s="10">
        <v>45460</v>
      </c>
      <c r="F99" s="94">
        <v>12.47</v>
      </c>
      <c r="G99" s="139">
        <v>5</v>
      </c>
      <c r="H99" s="160"/>
      <c r="I99" s="160"/>
      <c r="J99" s="77">
        <v>4</v>
      </c>
      <c r="K99" s="127">
        <f t="shared" si="1"/>
        <v>3.4700000000000006</v>
      </c>
    </row>
    <row r="100" spans="5:11">
      <c r="E100" s="10">
        <v>45461</v>
      </c>
      <c r="F100" s="94">
        <v>74</v>
      </c>
      <c r="G100" s="139">
        <v>25</v>
      </c>
      <c r="H100" s="160">
        <v>14</v>
      </c>
      <c r="I100" s="160"/>
      <c r="J100" s="77">
        <v>4</v>
      </c>
      <c r="K100" s="127">
        <f t="shared" si="1"/>
        <v>31</v>
      </c>
    </row>
    <row r="101" spans="5:11">
      <c r="E101" s="10">
        <v>45461</v>
      </c>
      <c r="F101" s="94">
        <v>33</v>
      </c>
      <c r="G101" s="139">
        <v>27.9</v>
      </c>
      <c r="H101" s="160"/>
      <c r="I101" s="160"/>
      <c r="J101" s="77"/>
      <c r="K101" s="127">
        <f t="shared" si="1"/>
        <v>5.1000000000000014</v>
      </c>
    </row>
    <row r="102" spans="5:11">
      <c r="E102" s="10">
        <v>45461</v>
      </c>
      <c r="F102" s="94">
        <v>39.6</v>
      </c>
      <c r="G102" s="139">
        <v>25.11</v>
      </c>
      <c r="H102" s="160"/>
      <c r="I102" s="160"/>
      <c r="J102" s="77"/>
      <c r="K102" s="127">
        <f t="shared" si="1"/>
        <v>14.490000000000002</v>
      </c>
    </row>
    <row r="103" spans="5:11">
      <c r="E103" s="10">
        <v>45461</v>
      </c>
      <c r="F103" s="94">
        <v>118.8</v>
      </c>
      <c r="G103" s="139">
        <v>73</v>
      </c>
      <c r="H103" s="160"/>
      <c r="I103" s="160"/>
      <c r="J103" s="77"/>
      <c r="K103" s="127">
        <f t="shared" si="1"/>
        <v>45.8</v>
      </c>
    </row>
    <row r="104" spans="5:11">
      <c r="E104" s="10">
        <v>45461</v>
      </c>
      <c r="F104" s="94">
        <v>250</v>
      </c>
      <c r="G104" s="139">
        <v>181.83</v>
      </c>
      <c r="H104" s="160"/>
      <c r="I104" s="160"/>
      <c r="J104" s="77"/>
      <c r="K104" s="127">
        <f t="shared" si="1"/>
        <v>68.169999999999987</v>
      </c>
    </row>
    <row r="105" spans="5:11">
      <c r="E105" s="10">
        <v>45461</v>
      </c>
      <c r="F105" s="94">
        <v>14.8</v>
      </c>
      <c r="G105" s="139">
        <v>9.3000000000000007</v>
      </c>
      <c r="H105" s="160"/>
      <c r="I105" s="160"/>
      <c r="J105" s="77"/>
      <c r="K105" s="127">
        <f t="shared" si="1"/>
        <v>5.5</v>
      </c>
    </row>
    <row r="106" spans="5:11">
      <c r="E106" s="10">
        <v>45462</v>
      </c>
      <c r="F106" s="94">
        <v>84.04</v>
      </c>
      <c r="G106" s="139">
        <v>66</v>
      </c>
      <c r="H106" s="160"/>
      <c r="I106" s="160"/>
      <c r="J106" s="77"/>
      <c r="K106" s="127">
        <f t="shared" si="1"/>
        <v>18.040000000000006</v>
      </c>
    </row>
    <row r="107" spans="5:11">
      <c r="E107" s="10">
        <v>45462</v>
      </c>
      <c r="F107" s="94">
        <v>180</v>
      </c>
      <c r="G107" s="139">
        <v>132</v>
      </c>
      <c r="H107" s="160"/>
      <c r="I107" s="160"/>
      <c r="J107" s="77"/>
      <c r="K107" s="127">
        <f t="shared" si="1"/>
        <v>48</v>
      </c>
    </row>
    <row r="108" spans="5:11">
      <c r="E108" s="10">
        <v>45462</v>
      </c>
      <c r="F108" s="94">
        <v>54.92</v>
      </c>
      <c r="G108" s="139">
        <v>45</v>
      </c>
      <c r="H108" s="160"/>
      <c r="I108" s="160"/>
      <c r="J108" s="77"/>
      <c r="K108" s="127">
        <f t="shared" si="1"/>
        <v>9.9200000000000017</v>
      </c>
    </row>
    <row r="109" spans="5:11">
      <c r="E109" s="10">
        <v>45462</v>
      </c>
      <c r="F109" s="94">
        <v>14.64</v>
      </c>
      <c r="G109" s="139">
        <v>10</v>
      </c>
      <c r="H109" s="160"/>
      <c r="I109" s="160"/>
      <c r="J109" s="77"/>
      <c r="K109" s="127">
        <f t="shared" si="1"/>
        <v>4.6400000000000006</v>
      </c>
    </row>
    <row r="110" spans="5:11">
      <c r="E110" s="10">
        <v>45462</v>
      </c>
      <c r="F110" s="94">
        <v>54.85</v>
      </c>
      <c r="G110" s="139">
        <v>45</v>
      </c>
      <c r="H110" s="160"/>
      <c r="I110" s="160"/>
      <c r="J110" s="77"/>
      <c r="K110" s="127">
        <f t="shared" si="1"/>
        <v>9.8500000000000014</v>
      </c>
    </row>
    <row r="111" spans="5:11">
      <c r="E111" s="10">
        <v>45462</v>
      </c>
      <c r="F111" s="94">
        <v>85.6</v>
      </c>
      <c r="G111" s="139">
        <v>53.61</v>
      </c>
      <c r="H111" s="160"/>
      <c r="I111" s="160"/>
      <c r="J111" s="77"/>
      <c r="K111" s="127">
        <f t="shared" si="1"/>
        <v>31.989999999999995</v>
      </c>
    </row>
    <row r="112" spans="5:11">
      <c r="E112" s="10">
        <v>45462</v>
      </c>
      <c r="F112" s="94">
        <v>59.4</v>
      </c>
      <c r="G112" s="139">
        <v>38.51</v>
      </c>
      <c r="H112" s="160"/>
      <c r="I112" s="160"/>
      <c r="J112" s="77"/>
      <c r="K112" s="127">
        <f t="shared" si="1"/>
        <v>20.89</v>
      </c>
    </row>
    <row r="113" spans="5:13">
      <c r="E113" s="10">
        <v>45463</v>
      </c>
      <c r="F113" s="94">
        <v>17.8</v>
      </c>
      <c r="G113" s="139">
        <v>10.3</v>
      </c>
      <c r="H113" s="160"/>
      <c r="I113" s="160"/>
      <c r="J113" s="77">
        <v>4</v>
      </c>
      <c r="K113" s="127">
        <f t="shared" si="1"/>
        <v>3.5</v>
      </c>
    </row>
    <row r="114" spans="5:13">
      <c r="E114" s="10">
        <v>45463</v>
      </c>
      <c r="F114" s="94">
        <v>84.97</v>
      </c>
      <c r="G114" s="139">
        <v>66</v>
      </c>
      <c r="H114" s="160"/>
      <c r="I114" s="160"/>
      <c r="J114" s="77"/>
      <c r="K114" s="127">
        <f t="shared" si="1"/>
        <v>18.97</v>
      </c>
    </row>
    <row r="115" spans="5:13">
      <c r="E115" s="10">
        <v>45463</v>
      </c>
      <c r="F115" s="94">
        <v>261.39999999999998</v>
      </c>
      <c r="G115" s="139">
        <v>129</v>
      </c>
      <c r="H115" s="160"/>
      <c r="I115" s="160"/>
      <c r="J115" s="77">
        <v>4</v>
      </c>
      <c r="K115" s="127">
        <f t="shared" si="1"/>
        <v>128.39999999999998</v>
      </c>
      <c r="M115" t="s">
        <v>102</v>
      </c>
    </row>
    <row r="116" spans="5:13">
      <c r="E116" s="10">
        <v>45463</v>
      </c>
      <c r="F116" s="94">
        <v>11.8</v>
      </c>
      <c r="G116" s="139">
        <v>6.2</v>
      </c>
      <c r="H116" s="160"/>
      <c r="I116" s="160"/>
      <c r="J116" s="77">
        <v>4</v>
      </c>
      <c r="K116" s="127">
        <f t="shared" si="1"/>
        <v>1.6000000000000005</v>
      </c>
    </row>
    <row r="117" spans="5:13">
      <c r="E117" s="10">
        <v>45463</v>
      </c>
      <c r="F117" s="94">
        <v>84.08</v>
      </c>
      <c r="G117" s="139">
        <v>66</v>
      </c>
      <c r="H117" s="160"/>
      <c r="I117" s="160"/>
      <c r="J117" s="77"/>
      <c r="K117" s="127">
        <f t="shared" si="1"/>
        <v>18.079999999999998</v>
      </c>
    </row>
    <row r="118" spans="5:13">
      <c r="E118" s="10">
        <v>45463</v>
      </c>
      <c r="F118" s="94">
        <v>14.8</v>
      </c>
      <c r="G118" s="139">
        <v>5</v>
      </c>
      <c r="H118" s="160"/>
      <c r="I118" s="160"/>
      <c r="J118" s="77">
        <v>4</v>
      </c>
      <c r="K118" s="127">
        <f t="shared" si="1"/>
        <v>5.8000000000000007</v>
      </c>
    </row>
    <row r="119" spans="5:13">
      <c r="E119" s="10">
        <v>45463</v>
      </c>
      <c r="F119" s="94">
        <v>12</v>
      </c>
      <c r="G119" s="139">
        <v>8.1999999999999993</v>
      </c>
      <c r="H119" s="160"/>
      <c r="I119" s="160"/>
      <c r="J119" s="77"/>
      <c r="K119" s="127">
        <f t="shared" si="1"/>
        <v>3.8000000000000007</v>
      </c>
    </row>
    <row r="120" spans="5:13">
      <c r="E120" s="10">
        <v>45463</v>
      </c>
      <c r="F120" s="94">
        <v>118</v>
      </c>
      <c r="G120" s="139">
        <v>62</v>
      </c>
      <c r="H120" s="160"/>
      <c r="I120" s="160"/>
      <c r="J120" s="77">
        <v>4</v>
      </c>
      <c r="K120" s="127">
        <f t="shared" si="1"/>
        <v>52</v>
      </c>
      <c r="M120" t="s">
        <v>102</v>
      </c>
    </row>
    <row r="121" spans="5:13">
      <c r="E121" s="10">
        <v>45463</v>
      </c>
      <c r="F121" s="94">
        <v>24.77</v>
      </c>
      <c r="G121" s="139">
        <v>10</v>
      </c>
      <c r="H121" s="160"/>
      <c r="I121" s="160"/>
      <c r="J121" s="77">
        <v>4</v>
      </c>
      <c r="K121" s="127">
        <f t="shared" si="1"/>
        <v>10.77</v>
      </c>
    </row>
    <row r="122" spans="5:13">
      <c r="E122" s="10">
        <v>45463</v>
      </c>
      <c r="F122" s="94">
        <v>95.8</v>
      </c>
      <c r="G122" s="139">
        <v>66</v>
      </c>
      <c r="H122" s="160"/>
      <c r="I122" s="160"/>
      <c r="J122" s="77"/>
      <c r="K122" s="127">
        <f t="shared" si="1"/>
        <v>29.799999999999997</v>
      </c>
    </row>
    <row r="123" spans="5:13">
      <c r="E123" s="10">
        <v>45464</v>
      </c>
      <c r="F123" s="94">
        <v>19.5</v>
      </c>
      <c r="G123" s="139">
        <v>15</v>
      </c>
      <c r="H123" s="160"/>
      <c r="I123" s="160"/>
      <c r="J123" s="77"/>
      <c r="K123" s="127">
        <f t="shared" si="1"/>
        <v>4.5</v>
      </c>
    </row>
    <row r="124" spans="5:13">
      <c r="E124" s="10">
        <v>45464</v>
      </c>
      <c r="F124" s="94">
        <v>19.5</v>
      </c>
      <c r="G124" s="139">
        <v>15</v>
      </c>
      <c r="H124" s="160"/>
      <c r="I124" s="160"/>
      <c r="J124" s="77"/>
      <c r="K124" s="127">
        <f t="shared" si="1"/>
        <v>4.5</v>
      </c>
    </row>
    <row r="125" spans="5:13">
      <c r="E125" s="10">
        <v>45464</v>
      </c>
      <c r="F125" s="94">
        <v>25.8</v>
      </c>
      <c r="G125" s="139">
        <v>19.2</v>
      </c>
      <c r="H125" s="160"/>
      <c r="I125" s="160"/>
      <c r="J125" s="77"/>
      <c r="K125" s="127">
        <f t="shared" si="1"/>
        <v>6.6000000000000014</v>
      </c>
    </row>
    <row r="126" spans="5:13">
      <c r="E126" s="10">
        <v>45464</v>
      </c>
      <c r="F126" s="94">
        <v>47.3</v>
      </c>
      <c r="G126" s="139">
        <v>21</v>
      </c>
      <c r="H126" s="160"/>
      <c r="I126" s="160"/>
      <c r="J126" s="77"/>
      <c r="K126" s="127">
        <f t="shared" si="1"/>
        <v>26.299999999999997</v>
      </c>
    </row>
    <row r="127" spans="5:13">
      <c r="E127" s="10">
        <v>45464</v>
      </c>
      <c r="F127" s="94">
        <v>19.8</v>
      </c>
      <c r="G127" s="139">
        <v>14.2</v>
      </c>
      <c r="H127" s="160"/>
      <c r="I127" s="160"/>
      <c r="J127" s="77"/>
      <c r="K127" s="127">
        <f t="shared" si="1"/>
        <v>5.6000000000000014</v>
      </c>
    </row>
    <row r="128" spans="5:13">
      <c r="E128" s="10">
        <v>45465</v>
      </c>
      <c r="F128" s="94">
        <v>43.6</v>
      </c>
      <c r="G128" s="139">
        <v>25.1</v>
      </c>
      <c r="H128" s="160"/>
      <c r="I128" s="160"/>
      <c r="J128" s="77">
        <v>4</v>
      </c>
      <c r="K128" s="127">
        <f t="shared" si="1"/>
        <v>14.5</v>
      </c>
    </row>
    <row r="129" spans="5:13">
      <c r="E129" s="10">
        <v>45465</v>
      </c>
      <c r="F129" s="155">
        <v>398</v>
      </c>
      <c r="G129" s="123">
        <v>257.06</v>
      </c>
      <c r="H129" s="160">
        <v>40</v>
      </c>
      <c r="I129" s="160"/>
      <c r="J129" s="130"/>
      <c r="K129" s="122">
        <f t="shared" si="1"/>
        <v>100.94</v>
      </c>
    </row>
    <row r="130" spans="5:13">
      <c r="E130" s="10">
        <v>45465</v>
      </c>
      <c r="F130" s="94">
        <v>17.8</v>
      </c>
      <c r="G130" s="139">
        <v>10.3</v>
      </c>
      <c r="H130" s="160"/>
      <c r="I130" s="160"/>
      <c r="J130" s="77">
        <v>5</v>
      </c>
      <c r="K130" s="127">
        <f t="shared" si="1"/>
        <v>2.5</v>
      </c>
    </row>
    <row r="131" spans="5:13">
      <c r="E131" s="10">
        <v>45465</v>
      </c>
      <c r="F131" s="94">
        <v>32.6</v>
      </c>
      <c r="G131" s="139">
        <v>15.3</v>
      </c>
      <c r="H131" s="160"/>
      <c r="I131" s="160"/>
      <c r="J131" s="77">
        <v>5</v>
      </c>
      <c r="K131" s="127">
        <f t="shared" si="1"/>
        <v>12.3</v>
      </c>
    </row>
    <row r="132" spans="5:13">
      <c r="E132" s="10">
        <v>45465</v>
      </c>
      <c r="F132" s="94">
        <v>18.8</v>
      </c>
      <c r="G132" s="139">
        <v>14.01</v>
      </c>
      <c r="H132" s="160"/>
      <c r="I132" s="160"/>
      <c r="J132" s="77"/>
      <c r="K132" s="127">
        <f t="shared" si="1"/>
        <v>4.7900000000000009</v>
      </c>
    </row>
    <row r="133" spans="5:13">
      <c r="E133" s="10">
        <v>45466</v>
      </c>
      <c r="F133" s="94">
        <v>34.799999999999997</v>
      </c>
      <c r="G133" s="139">
        <v>25</v>
      </c>
      <c r="H133" s="160"/>
      <c r="I133" s="160"/>
      <c r="J133" s="77"/>
      <c r="K133" s="127">
        <f t="shared" si="1"/>
        <v>9.7999999999999972</v>
      </c>
    </row>
    <row r="134" spans="5:13">
      <c r="E134" s="10">
        <v>45466</v>
      </c>
      <c r="F134" s="94">
        <v>34.799999999999997</v>
      </c>
      <c r="G134" s="139">
        <v>25</v>
      </c>
      <c r="H134" s="160"/>
      <c r="I134" s="160"/>
      <c r="J134" s="77"/>
      <c r="K134" s="127">
        <f t="shared" si="1"/>
        <v>9.7999999999999972</v>
      </c>
    </row>
    <row r="135" spans="5:13">
      <c r="E135" s="10">
        <v>45467</v>
      </c>
      <c r="F135" s="94">
        <v>33.6</v>
      </c>
      <c r="G135" s="139">
        <v>26</v>
      </c>
      <c r="H135" s="160"/>
      <c r="I135" s="160"/>
      <c r="J135" s="77"/>
      <c r="K135" s="127">
        <f t="shared" si="1"/>
        <v>7.6000000000000014</v>
      </c>
    </row>
    <row r="136" spans="5:13">
      <c r="E136" s="10">
        <v>45467</v>
      </c>
      <c r="F136" s="94">
        <v>34.799999999999997</v>
      </c>
      <c r="G136" s="139">
        <v>25</v>
      </c>
      <c r="H136" s="160"/>
      <c r="I136" s="160"/>
      <c r="J136" s="77"/>
      <c r="K136" s="127">
        <f t="shared" si="1"/>
        <v>9.7999999999999972</v>
      </c>
    </row>
    <row r="137" spans="5:13">
      <c r="E137" s="10">
        <v>45467</v>
      </c>
      <c r="F137" s="94">
        <v>200</v>
      </c>
      <c r="G137" s="139">
        <v>103</v>
      </c>
      <c r="H137" s="160">
        <v>40</v>
      </c>
      <c r="I137" s="160"/>
      <c r="J137" s="77">
        <v>4</v>
      </c>
      <c r="K137" s="127">
        <f t="shared" si="1"/>
        <v>53</v>
      </c>
    </row>
    <row r="138" spans="5:13">
      <c r="E138" s="10">
        <v>45467</v>
      </c>
      <c r="F138" s="94">
        <v>14.8</v>
      </c>
      <c r="G138" s="139">
        <v>5</v>
      </c>
      <c r="H138" s="160"/>
      <c r="I138" s="160"/>
      <c r="J138" s="77">
        <v>4</v>
      </c>
      <c r="K138" s="127">
        <f t="shared" si="1"/>
        <v>5.8000000000000007</v>
      </c>
    </row>
    <row r="139" spans="5:13">
      <c r="E139" s="10">
        <v>45467</v>
      </c>
      <c r="F139" s="94">
        <v>19.8</v>
      </c>
      <c r="G139" s="139">
        <v>16</v>
      </c>
      <c r="H139" s="160"/>
      <c r="I139" s="160"/>
      <c r="J139" s="77"/>
      <c r="K139" s="127">
        <f t="shared" si="1"/>
        <v>3.8000000000000007</v>
      </c>
    </row>
    <row r="140" spans="5:13">
      <c r="E140" s="10">
        <v>45468</v>
      </c>
      <c r="F140" s="94">
        <v>32.5</v>
      </c>
      <c r="G140" s="139">
        <v>25</v>
      </c>
      <c r="H140" s="160"/>
      <c r="I140" s="160"/>
      <c r="J140" s="77"/>
      <c r="K140" s="127">
        <f t="shared" si="1"/>
        <v>7.5</v>
      </c>
    </row>
    <row r="141" spans="5:13">
      <c r="E141" s="10">
        <v>45468</v>
      </c>
      <c r="F141" s="94">
        <v>39</v>
      </c>
      <c r="G141" s="139">
        <v>30</v>
      </c>
      <c r="H141" s="160"/>
      <c r="I141" s="160"/>
      <c r="J141" s="77"/>
      <c r="K141" s="127">
        <f t="shared" si="1"/>
        <v>9</v>
      </c>
    </row>
    <row r="142" spans="5:13">
      <c r="E142" s="10">
        <v>45468</v>
      </c>
      <c r="F142" s="94">
        <v>14.8</v>
      </c>
      <c r="G142" s="139">
        <v>5</v>
      </c>
      <c r="H142" s="160"/>
      <c r="I142" s="160"/>
      <c r="J142" s="77">
        <v>4</v>
      </c>
      <c r="K142" s="127">
        <f t="shared" si="1"/>
        <v>5.8000000000000007</v>
      </c>
    </row>
    <row r="143" spans="5:13">
      <c r="E143" s="10">
        <v>45468</v>
      </c>
      <c r="F143" s="94">
        <v>24.7</v>
      </c>
      <c r="G143" s="139">
        <v>19</v>
      </c>
      <c r="H143" s="160"/>
      <c r="I143" s="160"/>
      <c r="J143" s="77"/>
      <c r="K143" s="127">
        <f t="shared" si="1"/>
        <v>5.6999999999999993</v>
      </c>
    </row>
    <row r="144" spans="5:13">
      <c r="E144" s="10">
        <v>45468</v>
      </c>
      <c r="F144" s="94">
        <v>34.799999999999997</v>
      </c>
      <c r="G144" s="139">
        <v>25</v>
      </c>
      <c r="H144" s="160"/>
      <c r="I144" s="160"/>
      <c r="J144" s="77"/>
      <c r="K144" s="127">
        <f t="shared" si="1"/>
        <v>9.7999999999999972</v>
      </c>
      <c r="M144" t="s">
        <v>65</v>
      </c>
    </row>
    <row r="145" spans="1:11">
      <c r="E145" s="10">
        <v>45469</v>
      </c>
      <c r="F145" s="94">
        <v>145</v>
      </c>
      <c r="G145" s="139">
        <v>50</v>
      </c>
      <c r="H145" s="160">
        <v>25</v>
      </c>
      <c r="I145" s="160"/>
      <c r="J145" s="77">
        <v>4</v>
      </c>
      <c r="K145" s="127">
        <f t="shared" si="1"/>
        <v>66</v>
      </c>
    </row>
    <row r="146" spans="1:11">
      <c r="E146" s="10">
        <v>45469</v>
      </c>
      <c r="F146" s="94">
        <v>130.5</v>
      </c>
      <c r="G146" s="139">
        <v>76</v>
      </c>
      <c r="H146" s="160"/>
      <c r="I146" s="160"/>
      <c r="J146" s="77">
        <v>4</v>
      </c>
      <c r="K146" s="127">
        <f t="shared" ref="K146:K209" si="2">F146-G146-H146+I146-J146</f>
        <v>50.5</v>
      </c>
    </row>
    <row r="147" spans="1:11">
      <c r="E147" s="10">
        <v>45470</v>
      </c>
      <c r="F147" s="94">
        <v>97.8</v>
      </c>
      <c r="G147" s="139">
        <v>66</v>
      </c>
      <c r="H147" s="160"/>
      <c r="I147" s="160"/>
      <c r="J147" s="77"/>
      <c r="K147" s="127">
        <f t="shared" si="2"/>
        <v>31.799999999999997</v>
      </c>
    </row>
    <row r="148" spans="1:11">
      <c r="E148" s="10">
        <v>45470</v>
      </c>
      <c r="F148" s="94">
        <v>17.8</v>
      </c>
      <c r="G148" s="139">
        <v>10.3</v>
      </c>
      <c r="H148" s="160"/>
      <c r="I148" s="160"/>
      <c r="J148" s="77">
        <v>4</v>
      </c>
      <c r="K148" s="127">
        <f t="shared" si="2"/>
        <v>3.5</v>
      </c>
    </row>
    <row r="149" spans="1:11">
      <c r="E149" s="10">
        <v>45470</v>
      </c>
      <c r="F149" s="94">
        <v>19.8</v>
      </c>
      <c r="G149" s="139">
        <v>16</v>
      </c>
      <c r="H149" s="160"/>
      <c r="I149" s="160"/>
      <c r="J149" s="77"/>
      <c r="K149" s="127">
        <f t="shared" si="2"/>
        <v>3.8000000000000007</v>
      </c>
    </row>
    <row r="150" spans="1:11">
      <c r="E150" s="10">
        <v>45470</v>
      </c>
      <c r="F150" s="94">
        <v>59.2</v>
      </c>
      <c r="G150" s="139">
        <v>20</v>
      </c>
      <c r="H150" s="160"/>
      <c r="I150" s="160"/>
      <c r="J150" s="77">
        <v>4</v>
      </c>
      <c r="K150" s="127">
        <f t="shared" si="2"/>
        <v>35.200000000000003</v>
      </c>
    </row>
    <row r="151" spans="1:11">
      <c r="E151" s="10">
        <v>45470</v>
      </c>
      <c r="F151" s="94">
        <v>14.8</v>
      </c>
      <c r="G151" s="139">
        <v>5</v>
      </c>
      <c r="H151" s="160"/>
      <c r="I151" s="160"/>
      <c r="J151" s="77">
        <v>4</v>
      </c>
      <c r="K151" s="127">
        <f t="shared" si="2"/>
        <v>5.8000000000000007</v>
      </c>
    </row>
    <row r="152" spans="1:11">
      <c r="E152" s="10">
        <v>45470</v>
      </c>
      <c r="F152" s="94">
        <v>19.8</v>
      </c>
      <c r="G152" s="139">
        <v>13.8</v>
      </c>
      <c r="H152" s="160"/>
      <c r="I152" s="160"/>
      <c r="J152" s="77"/>
      <c r="K152" s="127">
        <f t="shared" si="2"/>
        <v>6</v>
      </c>
    </row>
    <row r="153" spans="1:11">
      <c r="E153" s="10">
        <v>45471</v>
      </c>
      <c r="F153" s="94">
        <v>59.4</v>
      </c>
      <c r="G153" s="139">
        <v>38.200000000000003</v>
      </c>
      <c r="H153" s="160"/>
      <c r="I153" s="160"/>
      <c r="J153" s="77"/>
      <c r="K153" s="127">
        <f t="shared" si="2"/>
        <v>21.199999999999996</v>
      </c>
    </row>
    <row r="154" spans="1:11">
      <c r="E154" s="10">
        <v>45471</v>
      </c>
      <c r="F154" s="94">
        <v>85.8</v>
      </c>
      <c r="G154" s="139">
        <v>30</v>
      </c>
      <c r="H154" s="160"/>
      <c r="I154" s="160"/>
      <c r="J154" s="77">
        <v>4</v>
      </c>
      <c r="K154" s="127">
        <f t="shared" si="2"/>
        <v>51.8</v>
      </c>
    </row>
    <row r="155" spans="1:11">
      <c r="A155">
        <v>979.51</v>
      </c>
      <c r="E155" s="10">
        <v>45471</v>
      </c>
      <c r="F155" s="94">
        <v>145</v>
      </c>
      <c r="G155" s="139">
        <v>50</v>
      </c>
      <c r="H155" s="160"/>
      <c r="I155" s="160"/>
      <c r="J155" s="77">
        <v>4</v>
      </c>
      <c r="K155" s="127">
        <f t="shared" si="2"/>
        <v>91</v>
      </c>
    </row>
    <row r="156" spans="1:11">
      <c r="A156" s="163" t="s">
        <v>104</v>
      </c>
      <c r="E156" s="10">
        <v>45471</v>
      </c>
      <c r="F156" s="94">
        <v>11.8</v>
      </c>
      <c r="G156" s="139">
        <v>6.3</v>
      </c>
      <c r="H156" s="160"/>
      <c r="I156" s="160"/>
      <c r="J156" s="77">
        <v>4</v>
      </c>
      <c r="K156" s="127">
        <f t="shared" si="2"/>
        <v>1.5000000000000009</v>
      </c>
    </row>
    <row r="157" spans="1:11">
      <c r="A157" s="163" t="s">
        <v>103</v>
      </c>
      <c r="E157" s="10">
        <v>45471</v>
      </c>
      <c r="F157" s="94">
        <v>34.799999999999997</v>
      </c>
      <c r="G157" s="139">
        <v>25</v>
      </c>
      <c r="H157" s="160"/>
      <c r="I157" s="160"/>
      <c r="J157" s="77"/>
      <c r="K157" s="127">
        <f t="shared" si="2"/>
        <v>9.7999999999999972</v>
      </c>
    </row>
    <row r="158" spans="1:11">
      <c r="E158" s="10">
        <v>45472</v>
      </c>
      <c r="F158" s="94">
        <v>22.1</v>
      </c>
      <c r="G158" s="139">
        <v>17</v>
      </c>
      <c r="H158" s="160"/>
      <c r="I158" s="160"/>
      <c r="J158" s="77"/>
      <c r="K158" s="127">
        <f t="shared" si="2"/>
        <v>5.1000000000000014</v>
      </c>
    </row>
    <row r="159" spans="1:11">
      <c r="E159" s="10">
        <v>45472</v>
      </c>
      <c r="F159" s="94">
        <v>143.44999999999999</v>
      </c>
      <c r="G159" s="139">
        <v>50</v>
      </c>
      <c r="H159" s="160">
        <v>23.46</v>
      </c>
      <c r="I159" s="160"/>
      <c r="J159" s="77">
        <v>4</v>
      </c>
      <c r="K159" s="127">
        <f t="shared" si="2"/>
        <v>65.989999999999981</v>
      </c>
    </row>
    <row r="160" spans="1:11">
      <c r="E160" s="10">
        <v>45472</v>
      </c>
      <c r="F160" s="94">
        <v>74</v>
      </c>
      <c r="G160" s="139">
        <v>25</v>
      </c>
      <c r="H160" s="160">
        <v>14</v>
      </c>
      <c r="I160" s="160"/>
      <c r="J160" s="77">
        <v>4</v>
      </c>
      <c r="K160" s="127">
        <f t="shared" si="2"/>
        <v>31</v>
      </c>
    </row>
    <row r="161" spans="5:11">
      <c r="E161" s="10">
        <v>45472</v>
      </c>
      <c r="F161" s="94">
        <v>143.46</v>
      </c>
      <c r="G161" s="139">
        <v>50</v>
      </c>
      <c r="H161" s="160">
        <v>23.46</v>
      </c>
      <c r="I161" s="160"/>
      <c r="J161" s="77">
        <v>4</v>
      </c>
      <c r="K161" s="127">
        <f t="shared" si="2"/>
        <v>66</v>
      </c>
    </row>
    <row r="162" spans="5:11">
      <c r="E162" s="10">
        <v>45472</v>
      </c>
      <c r="F162" s="94">
        <v>17.8</v>
      </c>
      <c r="G162" s="139">
        <v>15</v>
      </c>
      <c r="H162" s="160"/>
      <c r="I162" s="160"/>
      <c r="J162" s="77"/>
      <c r="K162" s="127">
        <f t="shared" si="2"/>
        <v>2.8000000000000007</v>
      </c>
    </row>
    <row r="163" spans="5:11">
      <c r="E163" s="10">
        <v>45472</v>
      </c>
      <c r="F163" s="94">
        <v>14.8</v>
      </c>
      <c r="G163" s="139">
        <v>5</v>
      </c>
      <c r="H163" s="160"/>
      <c r="I163" s="160"/>
      <c r="J163" s="77">
        <v>4</v>
      </c>
      <c r="K163" s="127">
        <f t="shared" si="2"/>
        <v>5.8000000000000007</v>
      </c>
    </row>
    <row r="164" spans="5:11">
      <c r="E164" s="10">
        <v>45473</v>
      </c>
      <c r="F164" s="94">
        <v>59.2</v>
      </c>
      <c r="G164" s="139">
        <v>20</v>
      </c>
      <c r="H164" s="160"/>
      <c r="I164" s="160"/>
      <c r="J164" s="77">
        <v>4</v>
      </c>
      <c r="K164" s="127">
        <f t="shared" si="2"/>
        <v>35.200000000000003</v>
      </c>
    </row>
    <row r="165" spans="5:11">
      <c r="E165" s="10">
        <v>45473</v>
      </c>
      <c r="F165" s="94">
        <v>19.8</v>
      </c>
      <c r="G165" s="139">
        <v>10</v>
      </c>
      <c r="H165" s="160"/>
      <c r="I165" s="160"/>
      <c r="J165" s="77">
        <v>4</v>
      </c>
      <c r="K165" s="127">
        <f t="shared" si="2"/>
        <v>5.8000000000000007</v>
      </c>
    </row>
    <row r="166" spans="5:11">
      <c r="E166" s="10">
        <v>45473</v>
      </c>
      <c r="F166" s="94">
        <v>64.8</v>
      </c>
      <c r="G166" s="139">
        <v>45</v>
      </c>
      <c r="H166" s="160"/>
      <c r="I166" s="160"/>
      <c r="J166" s="77"/>
      <c r="K166" s="127">
        <f t="shared" si="2"/>
        <v>19.799999999999997</v>
      </c>
    </row>
    <row r="167" spans="5:11">
      <c r="E167" s="10">
        <v>45473</v>
      </c>
      <c r="F167" s="94">
        <v>59.4</v>
      </c>
      <c r="G167" s="139">
        <v>38.5</v>
      </c>
      <c r="H167" s="160"/>
      <c r="I167" s="160"/>
      <c r="J167" s="77"/>
      <c r="K167" s="127">
        <f t="shared" si="2"/>
        <v>20.9</v>
      </c>
    </row>
    <row r="168" spans="5:11">
      <c r="E168" s="10">
        <v>45473</v>
      </c>
      <c r="F168" s="94">
        <v>32.5</v>
      </c>
      <c r="G168" s="139">
        <v>25</v>
      </c>
      <c r="H168" s="160"/>
      <c r="I168" s="160"/>
      <c r="J168" s="77"/>
      <c r="K168" s="127">
        <f t="shared" si="2"/>
        <v>7.5</v>
      </c>
    </row>
    <row r="169" spans="5:11">
      <c r="E169" s="10"/>
      <c r="F169" s="94"/>
      <c r="G169" s="139"/>
      <c r="H169" s="160"/>
      <c r="I169" s="160"/>
      <c r="J169" s="77"/>
      <c r="K169" s="127">
        <f t="shared" si="2"/>
        <v>0</v>
      </c>
    </row>
    <row r="170" spans="5:11">
      <c r="E170" s="10"/>
      <c r="F170" s="94"/>
      <c r="G170" s="139"/>
      <c r="H170" s="160"/>
      <c r="I170" s="160"/>
      <c r="J170" s="77"/>
      <c r="K170" s="127">
        <f t="shared" si="2"/>
        <v>0</v>
      </c>
    </row>
    <row r="171" spans="5:11">
      <c r="E171" s="10"/>
      <c r="F171" s="94"/>
      <c r="G171" s="139"/>
      <c r="H171" s="160"/>
      <c r="I171" s="160"/>
      <c r="J171" s="77"/>
      <c r="K171" s="127">
        <f t="shared" si="2"/>
        <v>0</v>
      </c>
    </row>
    <row r="172" spans="5:11">
      <c r="E172" s="10"/>
      <c r="F172" s="94"/>
      <c r="G172" s="139"/>
      <c r="H172" s="160"/>
      <c r="I172" s="160"/>
      <c r="J172" s="77"/>
      <c r="K172" s="127">
        <f t="shared" si="2"/>
        <v>0</v>
      </c>
    </row>
    <row r="173" spans="5:11">
      <c r="E173" s="10"/>
      <c r="F173" s="94"/>
      <c r="G173" s="139"/>
      <c r="H173" s="160"/>
      <c r="I173" s="160"/>
      <c r="J173" s="77"/>
      <c r="K173" s="127">
        <f t="shared" si="2"/>
        <v>0</v>
      </c>
    </row>
    <row r="174" spans="5:11">
      <c r="E174" s="10"/>
      <c r="F174" s="94"/>
      <c r="G174" s="139"/>
      <c r="H174" s="160"/>
      <c r="I174" s="160"/>
      <c r="J174" s="77"/>
      <c r="K174" s="127">
        <f t="shared" si="2"/>
        <v>0</v>
      </c>
    </row>
    <row r="175" spans="5:11">
      <c r="E175" s="10"/>
      <c r="F175" s="94"/>
      <c r="G175" s="139"/>
      <c r="H175" s="160"/>
      <c r="I175" s="160"/>
      <c r="J175" s="77"/>
      <c r="K175" s="127">
        <f t="shared" si="2"/>
        <v>0</v>
      </c>
    </row>
    <row r="176" spans="5:11">
      <c r="E176" s="10"/>
      <c r="F176" s="94"/>
      <c r="G176" s="139"/>
      <c r="H176" s="160"/>
      <c r="I176" s="160"/>
      <c r="J176" s="77"/>
      <c r="K176" s="127">
        <f t="shared" si="2"/>
        <v>0</v>
      </c>
    </row>
    <row r="177" spans="5:13">
      <c r="E177" s="10"/>
      <c r="F177" s="94"/>
      <c r="G177" s="139"/>
      <c r="H177" s="160"/>
      <c r="I177" s="160"/>
      <c r="J177" s="77"/>
      <c r="K177" s="127">
        <f t="shared" si="2"/>
        <v>0</v>
      </c>
    </row>
    <row r="178" spans="5:13">
      <c r="E178" s="10"/>
      <c r="F178" s="94"/>
      <c r="G178" s="139"/>
      <c r="H178" s="160"/>
      <c r="I178" s="160"/>
      <c r="J178" s="77"/>
      <c r="K178" s="127">
        <f t="shared" si="2"/>
        <v>0</v>
      </c>
    </row>
    <row r="179" spans="5:13">
      <c r="E179" s="10"/>
      <c r="F179" s="94"/>
      <c r="G179" s="139"/>
      <c r="H179" s="160"/>
      <c r="I179" s="160"/>
      <c r="J179" s="77"/>
      <c r="K179" s="127">
        <f t="shared" si="2"/>
        <v>0</v>
      </c>
      <c r="M179" t="s">
        <v>65</v>
      </c>
    </row>
    <row r="180" spans="5:13">
      <c r="E180" s="10"/>
      <c r="F180" s="94"/>
      <c r="G180" s="139"/>
      <c r="H180" s="160"/>
      <c r="I180" s="160"/>
      <c r="J180" s="77"/>
      <c r="K180" s="127">
        <f t="shared" si="2"/>
        <v>0</v>
      </c>
    </row>
    <row r="181" spans="5:13">
      <c r="E181" s="10"/>
      <c r="F181" s="94"/>
      <c r="G181" s="139"/>
      <c r="H181" s="160"/>
      <c r="I181" s="160"/>
      <c r="J181" s="77"/>
      <c r="K181" s="127">
        <f t="shared" si="2"/>
        <v>0</v>
      </c>
    </row>
    <row r="182" spans="5:13">
      <c r="E182" s="10"/>
      <c r="F182" s="94"/>
      <c r="G182" s="139"/>
      <c r="H182" s="160"/>
      <c r="I182" s="160"/>
      <c r="J182" s="77"/>
      <c r="K182" s="127">
        <f t="shared" si="2"/>
        <v>0</v>
      </c>
    </row>
    <row r="183" spans="5:13">
      <c r="E183" s="10"/>
      <c r="F183" s="94"/>
      <c r="G183" s="139"/>
      <c r="H183" s="160"/>
      <c r="I183" s="160"/>
      <c r="J183" s="77"/>
      <c r="K183" s="127">
        <f t="shared" si="2"/>
        <v>0</v>
      </c>
    </row>
    <row r="184" spans="5:13">
      <c r="E184" s="10"/>
      <c r="F184" s="94"/>
      <c r="G184" s="139"/>
      <c r="H184" s="160"/>
      <c r="I184" s="160"/>
      <c r="J184" s="77"/>
      <c r="K184" s="127">
        <f t="shared" si="2"/>
        <v>0</v>
      </c>
    </row>
    <row r="185" spans="5:13">
      <c r="E185" s="10"/>
      <c r="F185" s="94"/>
      <c r="G185" s="139"/>
      <c r="H185" s="160"/>
      <c r="I185" s="160"/>
      <c r="J185" s="77"/>
      <c r="K185" s="127">
        <f t="shared" si="2"/>
        <v>0</v>
      </c>
    </row>
    <row r="186" spans="5:13">
      <c r="E186" s="10"/>
      <c r="F186" s="94"/>
      <c r="G186" s="139"/>
      <c r="H186" s="160"/>
      <c r="I186" s="160"/>
      <c r="J186" s="77"/>
      <c r="K186" s="127">
        <f t="shared" si="2"/>
        <v>0</v>
      </c>
    </row>
    <row r="187" spans="5:13">
      <c r="E187" s="10"/>
      <c r="F187" s="94"/>
      <c r="G187" s="139"/>
      <c r="H187" s="160"/>
      <c r="I187" s="160"/>
      <c r="J187" s="77"/>
      <c r="K187" s="127">
        <f t="shared" si="2"/>
        <v>0</v>
      </c>
      <c r="M187" t="s">
        <v>65</v>
      </c>
    </row>
    <row r="188" spans="5:13">
      <c r="E188" s="10"/>
      <c r="F188" s="94"/>
      <c r="G188" s="139"/>
      <c r="H188" s="160"/>
      <c r="I188" s="160"/>
      <c r="J188" s="77"/>
      <c r="K188" s="127">
        <f t="shared" si="2"/>
        <v>0</v>
      </c>
    </row>
    <row r="189" spans="5:13">
      <c r="E189" s="10"/>
      <c r="F189" s="94"/>
      <c r="G189" s="139"/>
      <c r="H189" s="160"/>
      <c r="I189" s="160"/>
      <c r="J189" s="77"/>
      <c r="K189" s="127">
        <f t="shared" si="2"/>
        <v>0</v>
      </c>
    </row>
    <row r="190" spans="5:13">
      <c r="E190" s="10"/>
      <c r="F190" s="94"/>
      <c r="G190" s="139"/>
      <c r="H190" s="160"/>
      <c r="I190" s="160"/>
      <c r="J190" s="77"/>
      <c r="K190" s="127">
        <f t="shared" si="2"/>
        <v>0</v>
      </c>
    </row>
    <row r="191" spans="5:13">
      <c r="E191" s="10"/>
      <c r="F191" s="94"/>
      <c r="G191" s="139"/>
      <c r="H191" s="160"/>
      <c r="I191" s="160"/>
      <c r="J191" s="77"/>
      <c r="K191" s="127">
        <f t="shared" si="2"/>
        <v>0</v>
      </c>
    </row>
    <row r="192" spans="5:13">
      <c r="E192" s="10"/>
      <c r="F192" s="155"/>
      <c r="G192" s="139"/>
      <c r="H192" s="160"/>
      <c r="I192" s="160"/>
      <c r="J192" s="77"/>
      <c r="K192" s="127">
        <f t="shared" si="2"/>
        <v>0</v>
      </c>
      <c r="M192" t="s">
        <v>65</v>
      </c>
    </row>
    <row r="193" spans="5:13">
      <c r="E193" s="10"/>
      <c r="F193" s="94"/>
      <c r="G193" s="139"/>
      <c r="H193" s="160"/>
      <c r="I193" s="160"/>
      <c r="J193" s="77"/>
      <c r="K193" s="127">
        <f t="shared" si="2"/>
        <v>0</v>
      </c>
    </row>
    <row r="194" spans="5:13">
      <c r="E194" s="10"/>
      <c r="F194" s="94"/>
      <c r="G194" s="139"/>
      <c r="H194" s="160"/>
      <c r="I194" s="160"/>
      <c r="J194" s="77"/>
      <c r="K194" s="127">
        <f t="shared" si="2"/>
        <v>0</v>
      </c>
    </row>
    <row r="195" spans="5:13">
      <c r="E195" s="10"/>
      <c r="F195" s="94"/>
      <c r="G195" s="139"/>
      <c r="H195" s="160"/>
      <c r="I195" s="160"/>
      <c r="J195" s="77"/>
      <c r="K195" s="127">
        <f t="shared" si="2"/>
        <v>0</v>
      </c>
    </row>
    <row r="196" spans="5:13">
      <c r="E196" s="10"/>
      <c r="F196" s="94"/>
      <c r="G196" s="139"/>
      <c r="H196" s="160"/>
      <c r="I196" s="160"/>
      <c r="J196" s="77"/>
      <c r="K196" s="127">
        <f t="shared" si="2"/>
        <v>0</v>
      </c>
    </row>
    <row r="197" spans="5:13">
      <c r="E197" s="10"/>
      <c r="F197" s="94"/>
      <c r="G197" s="139"/>
      <c r="H197" s="160"/>
      <c r="I197" s="160"/>
      <c r="J197" s="77"/>
      <c r="K197" s="127">
        <f t="shared" si="2"/>
        <v>0</v>
      </c>
    </row>
    <row r="198" spans="5:13">
      <c r="E198" s="10"/>
      <c r="F198" s="94"/>
      <c r="G198" s="139"/>
      <c r="H198" s="160"/>
      <c r="I198" s="160"/>
      <c r="J198" s="77"/>
      <c r="K198" s="127">
        <f t="shared" si="2"/>
        <v>0</v>
      </c>
    </row>
    <row r="199" spans="5:13">
      <c r="E199" s="10"/>
      <c r="F199" s="94"/>
      <c r="G199" s="139"/>
      <c r="H199" s="160"/>
      <c r="I199" s="160"/>
      <c r="J199" s="77"/>
      <c r="K199" s="127">
        <f t="shared" si="2"/>
        <v>0</v>
      </c>
    </row>
    <row r="200" spans="5:13">
      <c r="E200" s="10"/>
      <c r="F200" s="94"/>
      <c r="G200" s="139"/>
      <c r="H200" s="160"/>
      <c r="I200" s="160"/>
      <c r="J200" s="77"/>
      <c r="K200" s="127">
        <f t="shared" si="2"/>
        <v>0</v>
      </c>
    </row>
    <row r="201" spans="5:13">
      <c r="E201" s="10"/>
      <c r="F201" s="94"/>
      <c r="G201" s="139"/>
      <c r="H201" s="160"/>
      <c r="I201" s="160"/>
      <c r="J201" s="77"/>
      <c r="K201" s="127">
        <f t="shared" si="2"/>
        <v>0</v>
      </c>
      <c r="M201" t="s">
        <v>65</v>
      </c>
    </row>
    <row r="202" spans="5:13">
      <c r="E202" s="10"/>
      <c r="F202" s="94"/>
      <c r="G202" s="139"/>
      <c r="H202" s="160"/>
      <c r="I202" s="160"/>
      <c r="J202" s="77"/>
      <c r="K202" s="127">
        <f t="shared" si="2"/>
        <v>0</v>
      </c>
    </row>
    <row r="203" spans="5:13">
      <c r="E203" s="10"/>
      <c r="F203" s="94"/>
      <c r="G203" s="139"/>
      <c r="H203" s="160"/>
      <c r="I203" s="160"/>
      <c r="J203" s="77"/>
      <c r="K203" s="127">
        <f t="shared" si="2"/>
        <v>0</v>
      </c>
    </row>
    <row r="204" spans="5:13">
      <c r="E204" s="10"/>
      <c r="F204" s="94"/>
      <c r="G204" s="139"/>
      <c r="H204" s="160"/>
      <c r="I204" s="160"/>
      <c r="J204" s="77"/>
      <c r="K204" s="127">
        <f t="shared" si="2"/>
        <v>0</v>
      </c>
    </row>
    <row r="205" spans="5:13">
      <c r="E205" s="10"/>
      <c r="F205" s="94"/>
      <c r="G205" s="139"/>
      <c r="H205" s="160"/>
      <c r="I205" s="160"/>
      <c r="J205" s="77"/>
      <c r="K205" s="127">
        <f t="shared" si="2"/>
        <v>0</v>
      </c>
    </row>
    <row r="206" spans="5:13">
      <c r="E206" s="10"/>
      <c r="F206" s="94"/>
      <c r="G206" s="139"/>
      <c r="H206" s="160"/>
      <c r="I206" s="160"/>
      <c r="J206" s="77"/>
      <c r="K206" s="127">
        <f t="shared" si="2"/>
        <v>0</v>
      </c>
    </row>
    <row r="207" spans="5:13">
      <c r="E207" s="10"/>
      <c r="F207" s="94"/>
      <c r="G207" s="139"/>
      <c r="H207" s="160"/>
      <c r="I207" s="160"/>
      <c r="J207" s="77"/>
      <c r="K207" s="127">
        <f t="shared" si="2"/>
        <v>0</v>
      </c>
    </row>
    <row r="208" spans="5:13">
      <c r="E208" s="10"/>
      <c r="F208" s="94"/>
      <c r="G208" s="139"/>
      <c r="H208" s="160"/>
      <c r="I208" s="160"/>
      <c r="J208" s="77"/>
      <c r="K208" s="127">
        <f t="shared" si="2"/>
        <v>0</v>
      </c>
    </row>
    <row r="209" spans="5:11">
      <c r="E209" s="10"/>
      <c r="F209" s="94"/>
      <c r="G209" s="139"/>
      <c r="H209" s="160"/>
      <c r="I209" s="160"/>
      <c r="J209" s="77"/>
      <c r="K209" s="127">
        <f t="shared" si="2"/>
        <v>0</v>
      </c>
    </row>
    <row r="210" spans="5:11">
      <c r="E210" s="10"/>
      <c r="F210" s="94"/>
      <c r="G210" s="139"/>
      <c r="H210" s="160"/>
      <c r="I210" s="160"/>
      <c r="J210" s="77"/>
      <c r="K210" s="127"/>
    </row>
    <row r="211" spans="5:11">
      <c r="E211" s="10"/>
      <c r="F211" s="94"/>
      <c r="G211" s="139"/>
      <c r="H211" s="160"/>
      <c r="I211" s="160"/>
      <c r="J211" s="77"/>
      <c r="K211" s="127"/>
    </row>
    <row r="212" spans="5:11">
      <c r="E212" s="10"/>
      <c r="F212" s="94"/>
      <c r="G212" s="139"/>
      <c r="H212" s="160"/>
      <c r="I212" s="160"/>
      <c r="J212" s="77"/>
      <c r="K212" s="127"/>
    </row>
    <row r="213" spans="5:11">
      <c r="E213" s="10"/>
      <c r="F213" s="94"/>
      <c r="G213" s="139"/>
      <c r="H213" s="160"/>
      <c r="I213" s="160"/>
      <c r="J213" s="77"/>
      <c r="K213" s="127"/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27"/>
    </row>
    <row r="252" spans="5:11">
      <c r="F252" s="94"/>
      <c r="G252" s="139"/>
      <c r="H252" s="160"/>
      <c r="I252" s="160"/>
      <c r="J252" s="77"/>
      <c r="K252" s="144"/>
    </row>
    <row r="253" spans="5:11">
      <c r="F253" s="94"/>
      <c r="G253" s="139"/>
      <c r="H253" s="160"/>
      <c r="I253" s="160"/>
      <c r="J253" s="77"/>
      <c r="K253" s="144"/>
    </row>
    <row r="254" spans="5:11">
      <c r="E254" s="89"/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59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59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59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59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59"/>
    </row>
    <row r="384" spans="10:10">
      <c r="J384" s="59"/>
    </row>
    <row r="385" spans="10:10">
      <c r="J385" s="59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59"/>
    </row>
    <row r="392" spans="10:10">
      <c r="J392" s="59"/>
    </row>
    <row r="393" spans="10:10">
      <c r="J393" s="59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</sheetData>
  <mergeCells count="3">
    <mergeCell ref="N1:O1"/>
    <mergeCell ref="Q1:R1"/>
    <mergeCell ref="A1:D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24"/>
  <sheetViews>
    <sheetView workbookViewId="0">
      <pane xSplit="4" ySplit="6" topLeftCell="E25" activePane="bottomRight" state="frozen"/>
      <selection pane="topRight" activeCell="E1" sqref="E1"/>
      <selection pane="bottomLeft" activeCell="A7" sqref="A7"/>
      <selection pane="bottomRight" activeCell="C6" sqref="C6:D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93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4356.0000000000027</v>
      </c>
      <c r="E2" s="10">
        <v>45413</v>
      </c>
      <c r="F2" s="58">
        <v>11.8</v>
      </c>
      <c r="G2" s="139">
        <v>11</v>
      </c>
      <c r="H2" s="122"/>
      <c r="I2" s="122"/>
      <c r="J2" s="26"/>
      <c r="K2" s="127">
        <f>F2-G2-H2+I2-J2</f>
        <v>0.80000000000000071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12612.309999999998</v>
      </c>
      <c r="C3" s="157" t="s">
        <v>57</v>
      </c>
      <c r="D3" s="159">
        <f>D2/B4</f>
        <v>0.54142739950779362</v>
      </c>
      <c r="E3" s="10">
        <v>45413</v>
      </c>
      <c r="F3" s="58">
        <v>17.8</v>
      </c>
      <c r="G3" s="139">
        <v>15</v>
      </c>
      <c r="H3" s="122"/>
      <c r="I3" s="122"/>
      <c r="J3" s="26"/>
      <c r="K3" s="127">
        <f t="shared" ref="K3:K66" si="0">F3-G3-H3+I3-J3</f>
        <v>2.8000000000000007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8045.4000000000005</v>
      </c>
      <c r="C4" s="4" t="s">
        <v>11</v>
      </c>
      <c r="D4" s="156">
        <f>SUM(J:J)</f>
        <v>100.5</v>
      </c>
      <c r="E4" s="10">
        <v>45413</v>
      </c>
      <c r="F4" s="58">
        <v>17</v>
      </c>
      <c r="G4" s="139">
        <v>14</v>
      </c>
      <c r="H4" s="122"/>
      <c r="I4" s="122"/>
      <c r="J4" s="26"/>
      <c r="K4" s="127">
        <f t="shared" si="0"/>
        <v>3</v>
      </c>
      <c r="L4" s="152"/>
      <c r="Q4" s="1"/>
      <c r="R4" s="1"/>
    </row>
    <row r="5" spans="1:18" ht="20.25" customHeight="1">
      <c r="A5" s="52" t="s">
        <v>91</v>
      </c>
      <c r="B5" s="156">
        <f>SUM(H:H)</f>
        <v>409.41</v>
      </c>
      <c r="C5" s="157" t="s">
        <v>98</v>
      </c>
      <c r="D5" s="158">
        <f>COUNT(G:G)</f>
        <v>208</v>
      </c>
      <c r="E5" s="10">
        <v>45413</v>
      </c>
      <c r="F5" s="58">
        <v>19.5</v>
      </c>
      <c r="G5" s="139">
        <v>15</v>
      </c>
      <c r="H5" s="123"/>
      <c r="I5" s="123"/>
      <c r="J5" s="26"/>
      <c r="K5" s="127">
        <f t="shared" si="0"/>
        <v>4.5</v>
      </c>
      <c r="L5" s="152"/>
    </row>
    <row r="6" spans="1:18" ht="20.25" customHeight="1">
      <c r="A6" s="52" t="s">
        <v>92</v>
      </c>
      <c r="B6" s="156">
        <f>SUM(I:I)</f>
        <v>299</v>
      </c>
      <c r="C6" s="165" t="s">
        <v>108</v>
      </c>
      <c r="D6" s="158">
        <f>COUNT(I:I)</f>
        <v>10</v>
      </c>
      <c r="E6" s="10">
        <v>45413</v>
      </c>
      <c r="F6" s="58">
        <v>14.8</v>
      </c>
      <c r="G6" s="140">
        <v>5</v>
      </c>
      <c r="H6" s="123"/>
      <c r="I6" s="123"/>
      <c r="J6" s="26">
        <v>4</v>
      </c>
      <c r="K6" s="127">
        <f t="shared" si="0"/>
        <v>5.8000000000000007</v>
      </c>
      <c r="L6" s="152"/>
    </row>
    <row r="7" spans="1:18" ht="20.25" customHeight="1">
      <c r="C7" s="1"/>
      <c r="D7" s="1"/>
      <c r="E7" s="10">
        <v>45414</v>
      </c>
      <c r="F7" s="129">
        <v>14.8</v>
      </c>
      <c r="G7" s="139">
        <v>5</v>
      </c>
      <c r="H7" s="123"/>
      <c r="I7" s="123"/>
      <c r="J7" s="26">
        <v>4</v>
      </c>
      <c r="K7" s="127">
        <f t="shared" si="0"/>
        <v>5.8000000000000007</v>
      </c>
      <c r="L7" s="152"/>
    </row>
    <row r="8" spans="1:18" ht="20.25" customHeight="1">
      <c r="A8" s="1"/>
      <c r="B8" s="1"/>
      <c r="C8" s="1"/>
      <c r="D8" s="1"/>
      <c r="E8" s="10">
        <v>45414</v>
      </c>
      <c r="F8" s="58">
        <v>24.7</v>
      </c>
      <c r="G8" s="139">
        <v>19</v>
      </c>
      <c r="H8" s="123"/>
      <c r="I8" s="123"/>
      <c r="J8" s="26"/>
      <c r="K8" s="127">
        <f t="shared" si="0"/>
        <v>5.6999999999999993</v>
      </c>
      <c r="L8" s="152"/>
    </row>
    <row r="9" spans="1:18" ht="20.25" customHeight="1">
      <c r="A9" s="1"/>
      <c r="B9" s="1"/>
      <c r="E9" s="10">
        <v>45414</v>
      </c>
      <c r="F9" s="58">
        <v>59</v>
      </c>
      <c r="G9" s="140">
        <v>45</v>
      </c>
      <c r="H9" s="123"/>
      <c r="I9" s="123"/>
      <c r="J9" s="26"/>
      <c r="K9" s="127">
        <f t="shared" si="0"/>
        <v>14</v>
      </c>
      <c r="L9" s="152"/>
    </row>
    <row r="10" spans="1:18" ht="20.25" customHeight="1">
      <c r="A10" s="1"/>
      <c r="B10" s="162"/>
      <c r="E10" s="10">
        <v>45414</v>
      </c>
      <c r="F10" s="129">
        <v>22.1</v>
      </c>
      <c r="G10" s="139">
        <v>17</v>
      </c>
      <c r="H10" s="123">
        <v>22.1</v>
      </c>
      <c r="I10" s="123">
        <v>13</v>
      </c>
      <c r="J10" s="26"/>
      <c r="K10" s="127">
        <f t="shared" si="0"/>
        <v>-4</v>
      </c>
      <c r="L10" s="14"/>
      <c r="N10" t="s">
        <v>65</v>
      </c>
    </row>
    <row r="11" spans="1:18" ht="22.35" customHeight="1">
      <c r="A11" s="1"/>
      <c r="B11" s="1"/>
      <c r="E11" s="10">
        <v>45414</v>
      </c>
      <c r="F11" s="58">
        <v>16.8</v>
      </c>
      <c r="G11" s="139">
        <v>13</v>
      </c>
      <c r="H11" s="123"/>
      <c r="I11" s="123"/>
      <c r="J11" s="26"/>
      <c r="K11" s="127">
        <f t="shared" si="0"/>
        <v>3.8000000000000007</v>
      </c>
      <c r="L11" s="14"/>
    </row>
    <row r="12" spans="1:18">
      <c r="A12" s="1"/>
      <c r="B12" s="1"/>
      <c r="E12" s="10">
        <v>45414</v>
      </c>
      <c r="F12" s="58">
        <v>11.8</v>
      </c>
      <c r="G12" s="140">
        <v>11</v>
      </c>
      <c r="H12" s="123"/>
      <c r="I12" s="123"/>
      <c r="J12" s="26"/>
      <c r="K12" s="127">
        <f t="shared" si="0"/>
        <v>0.80000000000000071</v>
      </c>
      <c r="L12" s="14"/>
    </row>
    <row r="13" spans="1:18">
      <c r="A13" s="1"/>
      <c r="B13" s="1"/>
      <c r="E13" s="10">
        <v>45414</v>
      </c>
      <c r="F13" s="58">
        <v>217</v>
      </c>
      <c r="G13" s="140">
        <v>121.13</v>
      </c>
      <c r="H13" s="123"/>
      <c r="I13" s="123"/>
      <c r="J13" s="26"/>
      <c r="K13" s="127">
        <f t="shared" si="0"/>
        <v>95.87</v>
      </c>
      <c r="L13" s="14"/>
    </row>
    <row r="14" spans="1:18">
      <c r="B14" s="154"/>
      <c r="E14" s="10">
        <v>45414</v>
      </c>
      <c r="F14" s="58">
        <v>19.8</v>
      </c>
      <c r="G14" s="140">
        <v>16</v>
      </c>
      <c r="H14" s="123"/>
      <c r="I14" s="123"/>
      <c r="J14" s="26"/>
      <c r="K14" s="127">
        <f t="shared" si="0"/>
        <v>3.8000000000000007</v>
      </c>
      <c r="L14" s="14"/>
    </row>
    <row r="15" spans="1:18">
      <c r="E15" s="10">
        <v>45414</v>
      </c>
      <c r="F15" s="58">
        <v>17.8</v>
      </c>
      <c r="G15" s="139">
        <v>15</v>
      </c>
      <c r="H15" s="123"/>
      <c r="I15" s="123"/>
      <c r="J15" s="26"/>
      <c r="K15" s="127">
        <f t="shared" si="0"/>
        <v>2.8000000000000007</v>
      </c>
      <c r="L15" s="14"/>
    </row>
    <row r="16" spans="1:18">
      <c r="E16" s="10">
        <v>45414</v>
      </c>
      <c r="F16" s="58">
        <v>14.8</v>
      </c>
      <c r="G16" s="140">
        <v>5</v>
      </c>
      <c r="H16" s="123"/>
      <c r="I16" s="123"/>
      <c r="J16" s="26"/>
      <c r="K16" s="127">
        <f t="shared" si="0"/>
        <v>9.8000000000000007</v>
      </c>
      <c r="L16" s="14"/>
    </row>
    <row r="17" spans="5:12">
      <c r="E17" s="10">
        <v>45414</v>
      </c>
      <c r="F17" s="58">
        <v>16.8</v>
      </c>
      <c r="G17" s="139">
        <v>13</v>
      </c>
      <c r="H17" s="122"/>
      <c r="I17" s="122"/>
      <c r="J17" s="26"/>
      <c r="K17" s="127">
        <f t="shared" si="0"/>
        <v>3.8000000000000007</v>
      </c>
      <c r="L17" s="14"/>
    </row>
    <row r="18" spans="5:12">
      <c r="E18" s="10">
        <v>45414</v>
      </c>
      <c r="F18" s="60">
        <v>15</v>
      </c>
      <c r="G18" s="139">
        <v>8.6999999999999993</v>
      </c>
      <c r="H18" s="122"/>
      <c r="I18" s="122"/>
      <c r="J18" s="26"/>
      <c r="K18" s="127">
        <f t="shared" si="0"/>
        <v>6.3000000000000007</v>
      </c>
      <c r="L18" s="14"/>
    </row>
    <row r="19" spans="5:12">
      <c r="E19" s="10">
        <v>45415</v>
      </c>
      <c r="F19" s="58">
        <v>24.7</v>
      </c>
      <c r="G19" s="139">
        <v>19</v>
      </c>
      <c r="H19" s="122"/>
      <c r="I19" s="122"/>
      <c r="J19" s="26"/>
      <c r="K19" s="127">
        <f t="shared" si="0"/>
        <v>5.6999999999999993</v>
      </c>
      <c r="L19" s="14"/>
    </row>
    <row r="20" spans="5:12">
      <c r="E20" s="10">
        <v>45415</v>
      </c>
      <c r="F20" s="138">
        <v>103.8</v>
      </c>
      <c r="G20" s="139">
        <v>61.8</v>
      </c>
      <c r="H20" s="123"/>
      <c r="I20" s="123"/>
      <c r="J20" s="26"/>
      <c r="K20" s="127">
        <f t="shared" si="0"/>
        <v>42</v>
      </c>
      <c r="L20" s="14"/>
    </row>
    <row r="21" spans="5:12">
      <c r="E21" s="10">
        <v>45415</v>
      </c>
      <c r="F21" s="138">
        <v>27.3</v>
      </c>
      <c r="G21" s="139">
        <v>21</v>
      </c>
      <c r="H21" s="123"/>
      <c r="I21" s="123"/>
      <c r="J21" s="26">
        <v>4</v>
      </c>
      <c r="K21" s="127">
        <f t="shared" si="0"/>
        <v>2.3000000000000007</v>
      </c>
      <c r="L21" s="14"/>
    </row>
    <row r="22" spans="5:12">
      <c r="E22" s="10">
        <v>45415</v>
      </c>
      <c r="F22" s="135">
        <v>16.8</v>
      </c>
      <c r="G22" s="139">
        <v>13</v>
      </c>
      <c r="H22" s="122"/>
      <c r="I22" s="122"/>
      <c r="J22" s="26"/>
      <c r="K22" s="127">
        <f t="shared" si="0"/>
        <v>3.8000000000000007</v>
      </c>
      <c r="L22" s="14"/>
    </row>
    <row r="23" spans="5:12">
      <c r="E23" s="10">
        <v>45415</v>
      </c>
      <c r="F23" s="135">
        <v>62</v>
      </c>
      <c r="G23" s="139">
        <v>56</v>
      </c>
      <c r="H23" s="123"/>
      <c r="I23" s="123"/>
      <c r="J23" s="26"/>
      <c r="K23" s="127">
        <f t="shared" si="0"/>
        <v>6</v>
      </c>
      <c r="L23" s="14"/>
    </row>
    <row r="24" spans="5:12">
      <c r="E24" s="10">
        <v>45415</v>
      </c>
      <c r="F24" s="60">
        <v>39.6</v>
      </c>
      <c r="G24" s="139">
        <v>27</v>
      </c>
      <c r="H24" s="123"/>
      <c r="I24" s="123"/>
      <c r="J24" s="26"/>
      <c r="K24" s="127">
        <f t="shared" si="0"/>
        <v>12.600000000000001</v>
      </c>
      <c r="L24" s="14"/>
    </row>
    <row r="25" spans="5:12">
      <c r="E25" s="10">
        <v>45415</v>
      </c>
      <c r="F25" s="60">
        <v>25.8</v>
      </c>
      <c r="G25" s="139">
        <v>20</v>
      </c>
      <c r="H25" s="123"/>
      <c r="I25" s="123"/>
      <c r="J25" s="141"/>
      <c r="K25" s="127">
        <f t="shared" si="0"/>
        <v>5.8000000000000007</v>
      </c>
      <c r="L25" s="14"/>
    </row>
    <row r="26" spans="5:12">
      <c r="E26" s="10">
        <v>45416</v>
      </c>
      <c r="F26" s="94">
        <v>22.1</v>
      </c>
      <c r="G26" s="139">
        <v>17</v>
      </c>
      <c r="H26" s="123"/>
      <c r="I26" s="123"/>
      <c r="J26" s="141"/>
      <c r="K26" s="127">
        <f t="shared" si="0"/>
        <v>5.1000000000000014</v>
      </c>
      <c r="L26" s="14"/>
    </row>
    <row r="27" spans="5:12">
      <c r="E27" s="10">
        <v>45416</v>
      </c>
      <c r="F27" s="94">
        <v>50</v>
      </c>
      <c r="G27" s="139">
        <v>45</v>
      </c>
      <c r="H27" s="123">
        <v>50</v>
      </c>
      <c r="I27" s="123">
        <v>45</v>
      </c>
      <c r="J27" s="130"/>
      <c r="K27" s="127">
        <f t="shared" si="0"/>
        <v>0</v>
      </c>
      <c r="L27" s="14"/>
    </row>
    <row r="28" spans="5:12">
      <c r="E28" s="10">
        <v>45416</v>
      </c>
      <c r="F28" s="94">
        <v>34.799999999999997</v>
      </c>
      <c r="G28" s="139">
        <v>25</v>
      </c>
      <c r="H28" s="123"/>
      <c r="I28" s="123"/>
      <c r="J28" s="77"/>
      <c r="K28" s="127">
        <f t="shared" si="0"/>
        <v>9.7999999999999972</v>
      </c>
      <c r="L28" s="14"/>
    </row>
    <row r="29" spans="5:12">
      <c r="E29" s="10">
        <v>45416</v>
      </c>
      <c r="F29" s="94">
        <v>53</v>
      </c>
      <c r="G29" s="139">
        <v>46</v>
      </c>
      <c r="H29" s="123"/>
      <c r="I29" s="123"/>
      <c r="J29" s="77">
        <v>2</v>
      </c>
      <c r="K29" s="127">
        <f t="shared" si="0"/>
        <v>5</v>
      </c>
      <c r="L29" s="14"/>
    </row>
    <row r="30" spans="5:12">
      <c r="E30" s="10">
        <v>45417</v>
      </c>
      <c r="F30" s="94">
        <v>35.4</v>
      </c>
      <c r="G30" s="139">
        <v>18.899999999999999</v>
      </c>
      <c r="H30" s="123"/>
      <c r="I30" s="123"/>
      <c r="J30" s="77">
        <v>4</v>
      </c>
      <c r="K30" s="127">
        <f t="shared" si="0"/>
        <v>12.5</v>
      </c>
      <c r="L30" s="14"/>
    </row>
    <row r="31" spans="5:12">
      <c r="E31" s="10">
        <v>45417</v>
      </c>
      <c r="F31" s="153">
        <v>16.8</v>
      </c>
      <c r="G31" s="139">
        <v>13</v>
      </c>
      <c r="H31" s="123"/>
      <c r="I31" s="123"/>
      <c r="J31" s="77"/>
      <c r="K31" s="127">
        <f t="shared" si="0"/>
        <v>3.8000000000000007</v>
      </c>
      <c r="L31" s="14"/>
    </row>
    <row r="32" spans="5:12">
      <c r="E32" s="10">
        <v>45417</v>
      </c>
      <c r="F32" s="94">
        <v>19.8</v>
      </c>
      <c r="G32" s="139">
        <v>16</v>
      </c>
      <c r="H32" s="160"/>
      <c r="I32" s="160"/>
      <c r="J32" s="77"/>
      <c r="K32" s="127">
        <f t="shared" si="0"/>
        <v>3.8000000000000007</v>
      </c>
    </row>
    <row r="33" spans="3:11">
      <c r="E33" s="10">
        <v>45417</v>
      </c>
      <c r="F33" s="94">
        <v>39.6</v>
      </c>
      <c r="G33" s="139">
        <v>21.1</v>
      </c>
      <c r="H33" s="160"/>
      <c r="I33" s="160"/>
      <c r="J33" s="77"/>
      <c r="K33" s="127">
        <f t="shared" si="0"/>
        <v>18.5</v>
      </c>
    </row>
    <row r="34" spans="3:11">
      <c r="E34" s="10">
        <v>45417</v>
      </c>
      <c r="F34" s="94">
        <v>17.8</v>
      </c>
      <c r="G34" s="139">
        <v>15</v>
      </c>
      <c r="H34" s="160"/>
      <c r="I34" s="160"/>
      <c r="J34" s="77"/>
      <c r="K34" s="127">
        <f t="shared" si="0"/>
        <v>2.8000000000000007</v>
      </c>
    </row>
    <row r="35" spans="3:11">
      <c r="E35" s="10">
        <v>45417</v>
      </c>
      <c r="F35" s="94">
        <v>43</v>
      </c>
      <c r="G35" s="139">
        <v>39</v>
      </c>
      <c r="H35" s="160"/>
      <c r="I35" s="160"/>
      <c r="J35" s="77"/>
      <c r="K35" s="127">
        <f t="shared" si="0"/>
        <v>4</v>
      </c>
    </row>
    <row r="36" spans="3:11">
      <c r="E36" s="10">
        <v>45417</v>
      </c>
      <c r="F36" s="94">
        <v>11.8</v>
      </c>
      <c r="G36" s="139">
        <v>11</v>
      </c>
      <c r="H36" s="160"/>
      <c r="I36" s="160"/>
      <c r="J36" s="77"/>
      <c r="K36" s="127">
        <f t="shared" si="0"/>
        <v>0.80000000000000071</v>
      </c>
    </row>
    <row r="37" spans="3:11">
      <c r="E37" s="10">
        <v>45417</v>
      </c>
      <c r="F37" s="94">
        <v>76.2</v>
      </c>
      <c r="G37" s="139">
        <v>48</v>
      </c>
      <c r="H37" s="160"/>
      <c r="I37" s="160"/>
      <c r="J37" s="77"/>
      <c r="K37" s="127">
        <f t="shared" si="0"/>
        <v>28.200000000000003</v>
      </c>
    </row>
    <row r="38" spans="3:11">
      <c r="E38" s="10">
        <v>45417</v>
      </c>
      <c r="F38" s="94">
        <v>19.8</v>
      </c>
      <c r="G38" s="139">
        <v>16</v>
      </c>
      <c r="H38" s="160"/>
      <c r="I38" s="160"/>
      <c r="J38" s="77"/>
      <c r="K38" s="127">
        <f t="shared" si="0"/>
        <v>3.8000000000000007</v>
      </c>
    </row>
    <row r="39" spans="3:11">
      <c r="E39" s="10">
        <v>45418</v>
      </c>
      <c r="F39" s="94">
        <v>32.5</v>
      </c>
      <c r="G39" s="139">
        <v>25</v>
      </c>
      <c r="H39" s="160"/>
      <c r="I39" s="160"/>
      <c r="J39" s="77"/>
      <c r="K39" s="127">
        <f t="shared" si="0"/>
        <v>7.5</v>
      </c>
    </row>
    <row r="40" spans="3:11">
      <c r="E40" s="10">
        <v>45418</v>
      </c>
      <c r="F40" s="94">
        <v>59</v>
      </c>
      <c r="G40" s="139">
        <v>45</v>
      </c>
      <c r="H40" s="160"/>
      <c r="I40" s="160"/>
      <c r="J40" s="77"/>
      <c r="K40" s="127">
        <f t="shared" si="0"/>
        <v>14</v>
      </c>
    </row>
    <row r="41" spans="3:11">
      <c r="E41" s="10">
        <v>45418</v>
      </c>
      <c r="F41" s="94">
        <v>89.88</v>
      </c>
      <c r="G41" s="139">
        <v>66</v>
      </c>
      <c r="H41" s="160"/>
      <c r="I41" s="160"/>
      <c r="J41" s="77"/>
      <c r="K41" s="127">
        <f t="shared" si="0"/>
        <v>23.879999999999995</v>
      </c>
    </row>
    <row r="42" spans="3:11">
      <c r="E42" s="10">
        <v>45418</v>
      </c>
      <c r="F42" s="94">
        <v>17.829999999999998</v>
      </c>
      <c r="G42" s="139">
        <v>16</v>
      </c>
      <c r="H42" s="160"/>
      <c r="I42" s="160"/>
      <c r="J42" s="77"/>
      <c r="K42" s="127">
        <f t="shared" si="0"/>
        <v>1.8299999999999983</v>
      </c>
    </row>
    <row r="43" spans="3:11">
      <c r="E43" s="10">
        <v>45418</v>
      </c>
      <c r="F43" s="94">
        <v>89.77</v>
      </c>
      <c r="G43" s="139">
        <v>66</v>
      </c>
      <c r="H43" s="160"/>
      <c r="I43" s="160"/>
      <c r="J43" s="77"/>
      <c r="K43" s="127">
        <f t="shared" si="0"/>
        <v>23.769999999999996</v>
      </c>
    </row>
    <row r="44" spans="3:11">
      <c r="E44" s="10">
        <v>45418</v>
      </c>
      <c r="F44" s="94">
        <v>58.28</v>
      </c>
      <c r="G44" s="139">
        <v>45</v>
      </c>
      <c r="H44" s="160"/>
      <c r="I44" s="160"/>
      <c r="J44" s="77"/>
      <c r="K44" s="127">
        <f t="shared" si="0"/>
        <v>13.280000000000001</v>
      </c>
    </row>
    <row r="45" spans="3:11">
      <c r="E45" s="10">
        <v>45418</v>
      </c>
      <c r="F45" s="94">
        <v>16.8</v>
      </c>
      <c r="G45" s="139">
        <v>13</v>
      </c>
      <c r="H45" s="160"/>
      <c r="I45" s="160"/>
      <c r="J45" s="77"/>
      <c r="K45" s="127">
        <f t="shared" si="0"/>
        <v>3.8000000000000007</v>
      </c>
    </row>
    <row r="46" spans="3:11">
      <c r="C46" s="79"/>
      <c r="D46" s="79"/>
      <c r="E46" s="10">
        <v>45419</v>
      </c>
      <c r="F46" s="94">
        <v>39.6</v>
      </c>
      <c r="G46" s="139">
        <v>29</v>
      </c>
      <c r="H46" s="160"/>
      <c r="I46" s="160"/>
      <c r="J46" s="77"/>
      <c r="K46" s="127">
        <f t="shared" si="0"/>
        <v>10.600000000000001</v>
      </c>
    </row>
    <row r="47" spans="3:11">
      <c r="E47" s="10">
        <v>45419</v>
      </c>
      <c r="F47" s="94">
        <v>29.9</v>
      </c>
      <c r="G47" s="139">
        <v>23</v>
      </c>
      <c r="H47" s="160"/>
      <c r="I47" s="160"/>
      <c r="J47" s="77"/>
      <c r="K47" s="127">
        <f t="shared" si="0"/>
        <v>6.8999999999999986</v>
      </c>
    </row>
    <row r="48" spans="3:11">
      <c r="E48" s="10">
        <v>45419</v>
      </c>
      <c r="F48" s="94">
        <v>31.34</v>
      </c>
      <c r="G48" s="139">
        <v>25</v>
      </c>
      <c r="H48" s="160"/>
      <c r="I48" s="160"/>
      <c r="J48" s="77"/>
      <c r="K48" s="127">
        <f t="shared" si="0"/>
        <v>6.34</v>
      </c>
    </row>
    <row r="49" spans="1:13">
      <c r="C49" s="79"/>
      <c r="D49" s="79"/>
      <c r="E49" s="10">
        <v>45419</v>
      </c>
      <c r="F49" s="94">
        <v>85</v>
      </c>
      <c r="G49" s="139">
        <v>80</v>
      </c>
      <c r="H49" s="160">
        <v>85</v>
      </c>
      <c r="I49" s="160">
        <v>80</v>
      </c>
      <c r="J49" s="77"/>
      <c r="K49" s="127">
        <f t="shared" si="0"/>
        <v>0</v>
      </c>
    </row>
    <row r="50" spans="1:13">
      <c r="A50" s="79"/>
      <c r="B50" s="79"/>
      <c r="E50" s="10">
        <v>45419</v>
      </c>
      <c r="F50" s="94">
        <v>270.8</v>
      </c>
      <c r="G50" s="139">
        <v>105</v>
      </c>
      <c r="H50" s="160"/>
      <c r="I50" s="160"/>
      <c r="J50" s="77">
        <v>4</v>
      </c>
      <c r="K50" s="127">
        <f t="shared" si="0"/>
        <v>161.80000000000001</v>
      </c>
      <c r="M50" t="s">
        <v>65</v>
      </c>
    </row>
    <row r="51" spans="1:13">
      <c r="E51" s="10">
        <v>45419</v>
      </c>
      <c r="F51" s="94">
        <v>58.43</v>
      </c>
      <c r="G51" s="139">
        <v>45</v>
      </c>
      <c r="H51" s="160"/>
      <c r="I51" s="160"/>
      <c r="J51" s="77"/>
      <c r="K51" s="127">
        <f t="shared" si="0"/>
        <v>13.43</v>
      </c>
    </row>
    <row r="52" spans="1:13">
      <c r="E52" s="10">
        <v>45419</v>
      </c>
      <c r="F52" s="94">
        <v>34.799999999999997</v>
      </c>
      <c r="G52" s="139">
        <v>25</v>
      </c>
      <c r="H52" s="160"/>
      <c r="I52" s="160"/>
      <c r="J52" s="77"/>
      <c r="K52" s="127">
        <f t="shared" si="0"/>
        <v>9.7999999999999972</v>
      </c>
    </row>
    <row r="53" spans="1:13">
      <c r="A53" s="79"/>
      <c r="B53" s="79"/>
      <c r="E53" s="10">
        <v>45419</v>
      </c>
      <c r="F53" s="94">
        <v>37</v>
      </c>
      <c r="G53" s="139">
        <v>28</v>
      </c>
      <c r="H53" s="160">
        <v>37</v>
      </c>
      <c r="I53" s="160">
        <v>22</v>
      </c>
      <c r="J53" s="77"/>
      <c r="K53" s="127">
        <f t="shared" si="0"/>
        <v>-6</v>
      </c>
    </row>
    <row r="54" spans="1:13" s="79" customFormat="1">
      <c r="A54"/>
      <c r="B54"/>
      <c r="C54"/>
      <c r="D54"/>
      <c r="E54" s="10">
        <v>45419</v>
      </c>
      <c r="F54" s="94">
        <v>31.39</v>
      </c>
      <c r="G54" s="139">
        <v>25</v>
      </c>
      <c r="H54" s="160"/>
      <c r="I54" s="160"/>
      <c r="J54" s="77"/>
      <c r="K54" s="127">
        <f t="shared" si="0"/>
        <v>6.3900000000000006</v>
      </c>
    </row>
    <row r="55" spans="1:13">
      <c r="E55" s="10">
        <v>45420</v>
      </c>
      <c r="F55" s="94">
        <v>71</v>
      </c>
      <c r="G55" s="139">
        <v>25</v>
      </c>
      <c r="H55" s="160"/>
      <c r="I55" s="160"/>
      <c r="J55" s="77">
        <v>4</v>
      </c>
      <c r="K55" s="127">
        <f t="shared" si="0"/>
        <v>42</v>
      </c>
      <c r="M55" t="s">
        <v>65</v>
      </c>
    </row>
    <row r="56" spans="1:13">
      <c r="E56" s="10">
        <v>45420</v>
      </c>
      <c r="F56" s="94">
        <v>25.8</v>
      </c>
      <c r="G56" s="139">
        <v>20</v>
      </c>
      <c r="H56" s="160"/>
      <c r="I56" s="160"/>
      <c r="J56" s="77"/>
      <c r="K56" s="127">
        <f t="shared" si="0"/>
        <v>5.8000000000000007</v>
      </c>
    </row>
    <row r="57" spans="1:13" s="79" customFormat="1">
      <c r="A57"/>
      <c r="B57"/>
      <c r="C57"/>
      <c r="D57"/>
      <c r="E57" s="10">
        <v>45420</v>
      </c>
      <c r="F57" s="94">
        <v>31.22</v>
      </c>
      <c r="G57" s="139">
        <v>25</v>
      </c>
      <c r="H57" s="160"/>
      <c r="I57" s="160"/>
      <c r="J57" s="77"/>
      <c r="K57" s="127">
        <f t="shared" si="0"/>
        <v>6.2199999999999989</v>
      </c>
    </row>
    <row r="58" spans="1:13">
      <c r="E58" s="128">
        <v>45420</v>
      </c>
      <c r="F58" s="155">
        <v>1755.54</v>
      </c>
      <c r="G58" s="123">
        <v>839</v>
      </c>
      <c r="H58" s="160"/>
      <c r="I58" s="160"/>
      <c r="J58" s="130"/>
      <c r="K58" s="122">
        <f t="shared" si="0"/>
        <v>916.54</v>
      </c>
    </row>
    <row r="59" spans="1:13">
      <c r="E59" s="10">
        <v>45420</v>
      </c>
      <c r="F59" s="94">
        <v>55</v>
      </c>
      <c r="G59" s="139">
        <v>51</v>
      </c>
      <c r="H59" s="160"/>
      <c r="I59" s="160"/>
      <c r="J59" s="77"/>
      <c r="K59" s="127">
        <f t="shared" si="0"/>
        <v>4</v>
      </c>
    </row>
    <row r="60" spans="1:13">
      <c r="E60" s="10">
        <v>45420</v>
      </c>
      <c r="F60" s="94">
        <v>14.8</v>
      </c>
      <c r="G60" s="139">
        <v>5</v>
      </c>
      <c r="H60" s="160"/>
      <c r="I60" s="160"/>
      <c r="J60" s="77">
        <v>4</v>
      </c>
      <c r="K60" s="127">
        <f t="shared" si="0"/>
        <v>5.8000000000000007</v>
      </c>
    </row>
    <row r="61" spans="1:13">
      <c r="E61" s="10">
        <v>45420</v>
      </c>
      <c r="F61" s="94">
        <v>13.76</v>
      </c>
      <c r="G61" s="139">
        <v>9.3000000000000007</v>
      </c>
      <c r="H61" s="160"/>
      <c r="I61" s="160"/>
      <c r="J61" s="77"/>
      <c r="K61" s="127">
        <f t="shared" si="0"/>
        <v>4.4599999999999991</v>
      </c>
    </row>
    <row r="62" spans="1:13">
      <c r="E62" s="10">
        <v>45420</v>
      </c>
      <c r="F62" s="94">
        <v>35.71</v>
      </c>
      <c r="G62" s="139">
        <v>22.7</v>
      </c>
      <c r="H62" s="160"/>
      <c r="I62" s="160"/>
      <c r="J62" s="77">
        <v>4</v>
      </c>
      <c r="K62" s="127">
        <f t="shared" si="0"/>
        <v>9.0100000000000016</v>
      </c>
      <c r="L62" t="s">
        <v>99</v>
      </c>
    </row>
    <row r="63" spans="1:13">
      <c r="E63" s="10">
        <v>45420</v>
      </c>
      <c r="F63" s="94">
        <v>32</v>
      </c>
      <c r="G63" s="139">
        <v>32</v>
      </c>
      <c r="H63" s="160"/>
      <c r="I63" s="160"/>
      <c r="J63" s="77"/>
      <c r="K63" s="127">
        <f t="shared" si="0"/>
        <v>0</v>
      </c>
    </row>
    <row r="64" spans="1:13">
      <c r="E64" s="10">
        <v>45420</v>
      </c>
      <c r="F64" s="94">
        <v>40.51</v>
      </c>
      <c r="G64" s="139">
        <v>41</v>
      </c>
      <c r="H64" s="160">
        <v>40.51</v>
      </c>
      <c r="I64" s="160">
        <v>41</v>
      </c>
      <c r="J64" s="77"/>
      <c r="K64" s="127">
        <f t="shared" si="0"/>
        <v>0</v>
      </c>
    </row>
    <row r="65" spans="5:11">
      <c r="E65" s="10">
        <v>45421</v>
      </c>
      <c r="F65" s="94">
        <v>35</v>
      </c>
      <c r="G65" s="139">
        <v>32</v>
      </c>
      <c r="H65" s="160"/>
      <c r="I65" s="160"/>
      <c r="J65" s="77"/>
      <c r="K65" s="127">
        <f t="shared" si="0"/>
        <v>3</v>
      </c>
    </row>
    <row r="66" spans="5:11">
      <c r="E66" s="10">
        <v>45421</v>
      </c>
      <c r="F66" s="94">
        <v>97.8</v>
      </c>
      <c r="G66" s="139">
        <v>66</v>
      </c>
      <c r="H66" s="160"/>
      <c r="I66" s="160"/>
      <c r="J66" s="77"/>
      <c r="K66" s="127">
        <f t="shared" si="0"/>
        <v>31.799999999999997</v>
      </c>
    </row>
    <row r="67" spans="5:11">
      <c r="E67" s="10">
        <v>45422</v>
      </c>
      <c r="F67" s="94">
        <v>97.8</v>
      </c>
      <c r="G67" s="139">
        <v>66</v>
      </c>
      <c r="H67" s="160"/>
      <c r="I67" s="160"/>
      <c r="J67" s="77"/>
      <c r="K67" s="127">
        <f t="shared" ref="K67:K145" si="1">F67-G67-H67+I67-J67</f>
        <v>31.799999999999997</v>
      </c>
    </row>
    <row r="68" spans="5:11">
      <c r="E68" s="10">
        <v>45422</v>
      </c>
      <c r="F68" s="94">
        <v>129</v>
      </c>
      <c r="G68" s="139">
        <v>74</v>
      </c>
      <c r="H68" s="160"/>
      <c r="I68" s="160"/>
      <c r="J68" s="77">
        <v>4</v>
      </c>
      <c r="K68" s="127">
        <f t="shared" si="1"/>
        <v>51</v>
      </c>
    </row>
    <row r="69" spans="5:11">
      <c r="E69" s="10">
        <v>45422</v>
      </c>
      <c r="F69" s="94">
        <v>32.25</v>
      </c>
      <c r="G69" s="139">
        <v>25</v>
      </c>
      <c r="H69" s="160"/>
      <c r="I69" s="160"/>
      <c r="J69" s="77"/>
      <c r="K69" s="127">
        <f t="shared" si="1"/>
        <v>7.25</v>
      </c>
    </row>
    <row r="70" spans="5:11">
      <c r="E70" s="10">
        <v>45422</v>
      </c>
      <c r="F70" s="94">
        <v>34.799999999999997</v>
      </c>
      <c r="G70" s="139">
        <v>25</v>
      </c>
      <c r="H70" s="160"/>
      <c r="I70" s="160"/>
      <c r="J70" s="77"/>
      <c r="K70" s="127">
        <f t="shared" si="1"/>
        <v>9.7999999999999972</v>
      </c>
    </row>
    <row r="71" spans="5:11">
      <c r="E71" s="10">
        <v>45422</v>
      </c>
      <c r="F71" s="94">
        <v>97.8</v>
      </c>
      <c r="G71" s="139">
        <v>66</v>
      </c>
      <c r="H71" s="160"/>
      <c r="I71" s="160"/>
      <c r="J71" s="77"/>
      <c r="K71" s="127">
        <f t="shared" si="1"/>
        <v>31.799999999999997</v>
      </c>
    </row>
    <row r="72" spans="5:11">
      <c r="E72" s="10">
        <v>45422</v>
      </c>
      <c r="F72" s="94">
        <v>65</v>
      </c>
      <c r="G72" s="139">
        <v>60</v>
      </c>
      <c r="H72" s="160"/>
      <c r="I72" s="160"/>
      <c r="J72" s="77"/>
      <c r="K72" s="127">
        <f t="shared" si="1"/>
        <v>5</v>
      </c>
    </row>
    <row r="73" spans="5:11">
      <c r="E73" s="10">
        <v>45422</v>
      </c>
      <c r="F73" s="94">
        <v>38.9</v>
      </c>
      <c r="G73" s="139">
        <v>28</v>
      </c>
      <c r="H73" s="160">
        <v>38.9</v>
      </c>
      <c r="I73" s="160">
        <v>22</v>
      </c>
      <c r="J73" s="77"/>
      <c r="K73" s="127">
        <f t="shared" si="1"/>
        <v>-6</v>
      </c>
    </row>
    <row r="74" spans="5:11">
      <c r="E74" s="10">
        <v>45422</v>
      </c>
      <c r="F74" s="94">
        <v>97.8</v>
      </c>
      <c r="G74" s="139">
        <v>66</v>
      </c>
      <c r="H74" s="160"/>
      <c r="I74" s="160"/>
      <c r="J74" s="77"/>
      <c r="K74" s="127">
        <f t="shared" si="1"/>
        <v>31.799999999999997</v>
      </c>
    </row>
    <row r="75" spans="5:11">
      <c r="E75" s="10">
        <v>45422</v>
      </c>
      <c r="F75" s="94">
        <v>22.1</v>
      </c>
      <c r="G75" s="139">
        <v>17</v>
      </c>
      <c r="H75" s="160"/>
      <c r="I75" s="160"/>
      <c r="J75" s="77"/>
      <c r="K75" s="127">
        <f t="shared" si="1"/>
        <v>5.1000000000000014</v>
      </c>
    </row>
    <row r="76" spans="5:11">
      <c r="E76" s="10">
        <v>45422</v>
      </c>
      <c r="F76" s="94">
        <v>59.2</v>
      </c>
      <c r="G76" s="139">
        <v>20</v>
      </c>
      <c r="H76" s="160"/>
      <c r="I76" s="160"/>
      <c r="J76" s="77">
        <v>4</v>
      </c>
      <c r="K76" s="127">
        <f t="shared" si="1"/>
        <v>35.200000000000003</v>
      </c>
    </row>
    <row r="77" spans="5:11">
      <c r="E77" s="10">
        <v>45422</v>
      </c>
      <c r="F77" s="94">
        <v>14.8</v>
      </c>
      <c r="G77" s="139">
        <v>9.3000000000000007</v>
      </c>
      <c r="H77" s="160"/>
      <c r="I77" s="160"/>
      <c r="J77" s="77"/>
      <c r="K77" s="127">
        <f t="shared" si="1"/>
        <v>5.5</v>
      </c>
    </row>
    <row r="78" spans="5:11">
      <c r="E78" s="10">
        <v>45422</v>
      </c>
      <c r="F78" s="94">
        <v>31.73</v>
      </c>
      <c r="G78" s="139">
        <v>25</v>
      </c>
      <c r="H78" s="160"/>
      <c r="I78" s="160"/>
      <c r="J78" s="77"/>
      <c r="K78" s="127">
        <f t="shared" si="1"/>
        <v>6.73</v>
      </c>
    </row>
    <row r="79" spans="5:11">
      <c r="E79" s="10">
        <v>45423</v>
      </c>
      <c r="F79" s="94">
        <v>19.8</v>
      </c>
      <c r="G79" s="139">
        <v>16</v>
      </c>
      <c r="H79" s="160"/>
      <c r="I79" s="160"/>
      <c r="J79" s="77"/>
      <c r="K79" s="127">
        <f t="shared" si="1"/>
        <v>3.8000000000000007</v>
      </c>
    </row>
    <row r="80" spans="5:11">
      <c r="E80" s="10">
        <v>45423</v>
      </c>
      <c r="F80" s="94">
        <v>34.799999999999997</v>
      </c>
      <c r="G80" s="139">
        <v>25</v>
      </c>
      <c r="H80" s="160"/>
      <c r="I80" s="160"/>
      <c r="J80" s="77"/>
      <c r="K80" s="127">
        <f t="shared" si="1"/>
        <v>9.7999999999999972</v>
      </c>
    </row>
    <row r="81" spans="5:13">
      <c r="E81" s="10">
        <v>45423</v>
      </c>
      <c r="F81" s="94">
        <v>88</v>
      </c>
      <c r="G81" s="139">
        <v>80</v>
      </c>
      <c r="H81" s="160"/>
      <c r="I81" s="160"/>
      <c r="J81" s="77"/>
      <c r="K81" s="127">
        <f t="shared" si="1"/>
        <v>8</v>
      </c>
    </row>
    <row r="82" spans="5:13">
      <c r="E82" s="10">
        <v>45423</v>
      </c>
      <c r="F82" s="94">
        <v>64.8</v>
      </c>
      <c r="G82" s="139">
        <v>45</v>
      </c>
      <c r="H82" s="160"/>
      <c r="I82" s="160"/>
      <c r="J82" s="77"/>
      <c r="K82" s="127">
        <f t="shared" si="1"/>
        <v>19.799999999999997</v>
      </c>
    </row>
    <row r="83" spans="5:13">
      <c r="E83" s="10">
        <v>45423</v>
      </c>
      <c r="F83" s="94">
        <v>87.99</v>
      </c>
      <c r="G83" s="139">
        <v>66</v>
      </c>
      <c r="H83" s="160"/>
      <c r="I83" s="160"/>
      <c r="J83" s="77"/>
      <c r="K83" s="127">
        <f t="shared" si="1"/>
        <v>21.989999999999995</v>
      </c>
    </row>
    <row r="84" spans="5:13">
      <c r="E84" s="10">
        <v>45423</v>
      </c>
      <c r="F84" s="94">
        <v>56</v>
      </c>
      <c r="G84" s="139">
        <v>50</v>
      </c>
      <c r="H84" s="160"/>
      <c r="I84" s="160"/>
      <c r="J84" s="77"/>
      <c r="K84" s="127">
        <f t="shared" si="1"/>
        <v>6</v>
      </c>
    </row>
    <row r="85" spans="5:13">
      <c r="E85" s="10">
        <v>45423</v>
      </c>
      <c r="F85" s="94">
        <v>34.799999999999997</v>
      </c>
      <c r="G85" s="139">
        <v>25</v>
      </c>
      <c r="H85" s="160"/>
      <c r="I85" s="160"/>
      <c r="J85" s="77"/>
      <c r="K85" s="127">
        <f t="shared" si="1"/>
        <v>9.7999999999999972</v>
      </c>
    </row>
    <row r="86" spans="5:13">
      <c r="E86" s="10">
        <v>45423</v>
      </c>
      <c r="F86" s="94">
        <v>41.4</v>
      </c>
      <c r="G86" s="139">
        <v>15</v>
      </c>
      <c r="H86" s="160"/>
      <c r="I86" s="160"/>
      <c r="J86" s="77">
        <v>5</v>
      </c>
      <c r="K86" s="127">
        <f t="shared" si="1"/>
        <v>21.4</v>
      </c>
    </row>
    <row r="87" spans="5:13">
      <c r="E87" s="10">
        <v>45424</v>
      </c>
      <c r="F87" s="94">
        <v>58.8</v>
      </c>
      <c r="G87" s="139">
        <v>45</v>
      </c>
      <c r="H87" s="160"/>
      <c r="I87" s="160"/>
      <c r="J87" s="77"/>
      <c r="K87" s="127">
        <f t="shared" si="1"/>
        <v>13.799999999999997</v>
      </c>
    </row>
    <row r="88" spans="5:13">
      <c r="E88" s="10">
        <v>45424</v>
      </c>
      <c r="F88" s="155">
        <v>175</v>
      </c>
      <c r="G88" s="123">
        <v>137.85</v>
      </c>
      <c r="H88" s="160"/>
      <c r="I88" s="160"/>
      <c r="J88" s="77"/>
      <c r="K88" s="127">
        <f t="shared" si="1"/>
        <v>37.150000000000006</v>
      </c>
    </row>
    <row r="89" spans="5:13">
      <c r="E89" s="10">
        <v>45424</v>
      </c>
      <c r="F89" s="94">
        <v>24.7</v>
      </c>
      <c r="G89" s="139">
        <v>19</v>
      </c>
      <c r="H89" s="160"/>
      <c r="I89" s="160"/>
      <c r="J89" s="77"/>
      <c r="K89" s="127">
        <f t="shared" si="1"/>
        <v>5.6999999999999993</v>
      </c>
    </row>
    <row r="90" spans="5:13">
      <c r="E90" s="10">
        <v>45424</v>
      </c>
      <c r="F90" s="94">
        <v>16.8</v>
      </c>
      <c r="G90" s="139">
        <v>13</v>
      </c>
      <c r="H90" s="160"/>
      <c r="I90" s="160"/>
      <c r="J90" s="77"/>
      <c r="K90" s="127">
        <f t="shared" si="1"/>
        <v>3.8000000000000007</v>
      </c>
    </row>
    <row r="91" spans="5:13">
      <c r="E91" s="10">
        <v>45425</v>
      </c>
      <c r="F91" s="94">
        <v>19.5</v>
      </c>
      <c r="G91" s="139">
        <v>15</v>
      </c>
      <c r="H91" s="160"/>
      <c r="I91" s="160"/>
      <c r="J91" s="77"/>
      <c r="K91" s="127">
        <f t="shared" si="1"/>
        <v>4.5</v>
      </c>
    </row>
    <row r="92" spans="5:13">
      <c r="E92" s="10">
        <v>45425</v>
      </c>
      <c r="F92" s="94">
        <v>16.8</v>
      </c>
      <c r="G92" s="139">
        <v>13</v>
      </c>
      <c r="H92" s="160"/>
      <c r="I92" s="160"/>
      <c r="J92" s="77"/>
      <c r="K92" s="127">
        <f t="shared" si="1"/>
        <v>3.8000000000000007</v>
      </c>
    </row>
    <row r="93" spans="5:13">
      <c r="E93" s="10">
        <v>45425</v>
      </c>
      <c r="F93" s="94">
        <v>49.8</v>
      </c>
      <c r="G93" s="139">
        <v>36.5</v>
      </c>
      <c r="H93" s="160"/>
      <c r="I93" s="160"/>
      <c r="J93" s="77"/>
      <c r="K93" s="127">
        <f t="shared" si="1"/>
        <v>13.299999999999997</v>
      </c>
      <c r="M93" t="s">
        <v>102</v>
      </c>
    </row>
    <row r="94" spans="5:13">
      <c r="E94" s="10">
        <v>45425</v>
      </c>
      <c r="F94" s="94">
        <v>396.15</v>
      </c>
      <c r="G94" s="139">
        <v>136.55000000000001</v>
      </c>
      <c r="H94" s="160"/>
      <c r="I94" s="160"/>
      <c r="J94" s="77"/>
      <c r="K94" s="127">
        <f t="shared" si="1"/>
        <v>259.59999999999997</v>
      </c>
    </row>
    <row r="95" spans="5:13">
      <c r="E95" s="10">
        <v>45425</v>
      </c>
      <c r="F95" s="94">
        <v>32.5</v>
      </c>
      <c r="G95" s="139">
        <v>25</v>
      </c>
      <c r="H95" s="160"/>
      <c r="I95" s="160"/>
      <c r="J95" s="77"/>
      <c r="K95" s="127">
        <f t="shared" si="1"/>
        <v>7.5</v>
      </c>
    </row>
    <row r="96" spans="5:13">
      <c r="E96" s="10">
        <v>45425</v>
      </c>
      <c r="F96" s="94">
        <v>29.9</v>
      </c>
      <c r="G96" s="139">
        <v>23</v>
      </c>
      <c r="H96" s="160"/>
      <c r="I96" s="160"/>
      <c r="J96" s="77"/>
      <c r="K96" s="127">
        <f t="shared" si="1"/>
        <v>6.8999999999999986</v>
      </c>
    </row>
    <row r="97" spans="5:11">
      <c r="E97" s="10">
        <v>45425</v>
      </c>
      <c r="F97" s="94">
        <v>19.8</v>
      </c>
      <c r="G97" s="139">
        <v>14.2</v>
      </c>
      <c r="H97" s="160"/>
      <c r="I97" s="160"/>
      <c r="J97" s="77"/>
      <c r="K97" s="127">
        <f t="shared" si="1"/>
        <v>5.6000000000000014</v>
      </c>
    </row>
    <row r="98" spans="5:11">
      <c r="E98" s="10">
        <v>45425</v>
      </c>
      <c r="F98" s="94">
        <v>22.8</v>
      </c>
      <c r="G98" s="139">
        <v>15</v>
      </c>
      <c r="H98" s="160"/>
      <c r="I98" s="160"/>
      <c r="J98" s="77"/>
      <c r="K98" s="127">
        <f t="shared" si="1"/>
        <v>7.8000000000000007</v>
      </c>
    </row>
    <row r="99" spans="5:11">
      <c r="E99" s="10">
        <v>45425</v>
      </c>
      <c r="F99" s="94">
        <v>97.8</v>
      </c>
      <c r="G99" s="139">
        <v>66</v>
      </c>
      <c r="H99" s="160"/>
      <c r="I99" s="160"/>
      <c r="J99" s="77"/>
      <c r="K99" s="127">
        <f t="shared" si="1"/>
        <v>31.799999999999997</v>
      </c>
    </row>
    <row r="100" spans="5:11">
      <c r="E100" s="10">
        <v>45426</v>
      </c>
      <c r="F100" s="94">
        <v>19.5</v>
      </c>
      <c r="G100" s="139">
        <v>15</v>
      </c>
      <c r="H100" s="160"/>
      <c r="I100" s="160"/>
      <c r="J100" s="77"/>
      <c r="K100" s="127">
        <f t="shared" si="1"/>
        <v>4.5</v>
      </c>
    </row>
    <row r="101" spans="5:11">
      <c r="E101" s="10">
        <v>45426</v>
      </c>
      <c r="F101" s="94">
        <v>19.8</v>
      </c>
      <c r="G101" s="139">
        <v>16</v>
      </c>
      <c r="H101" s="160"/>
      <c r="I101" s="160"/>
      <c r="J101" s="77"/>
      <c r="K101" s="127">
        <f t="shared" si="1"/>
        <v>3.8000000000000007</v>
      </c>
    </row>
    <row r="102" spans="5:11">
      <c r="E102" s="10">
        <v>45426</v>
      </c>
      <c r="F102" s="94">
        <v>19.5</v>
      </c>
      <c r="G102" s="139">
        <v>15</v>
      </c>
      <c r="H102" s="160"/>
      <c r="I102" s="160"/>
      <c r="J102" s="77"/>
      <c r="K102" s="127">
        <f t="shared" si="1"/>
        <v>4.5</v>
      </c>
    </row>
    <row r="103" spans="5:11">
      <c r="E103" s="10">
        <v>45426</v>
      </c>
      <c r="F103" s="94">
        <v>32.799999999999997</v>
      </c>
      <c r="G103" s="139">
        <v>26.8</v>
      </c>
      <c r="H103" s="160"/>
      <c r="I103" s="160"/>
      <c r="J103" s="77"/>
      <c r="K103" s="127">
        <f t="shared" si="1"/>
        <v>5.9999999999999964</v>
      </c>
    </row>
    <row r="104" spans="5:11">
      <c r="E104" s="10">
        <v>45426</v>
      </c>
      <c r="F104" s="94">
        <v>60</v>
      </c>
      <c r="G104" s="139">
        <v>45</v>
      </c>
      <c r="H104" s="160"/>
      <c r="I104" s="160"/>
      <c r="J104" s="77"/>
      <c r="K104" s="127">
        <f t="shared" si="1"/>
        <v>15</v>
      </c>
    </row>
    <row r="105" spans="5:11">
      <c r="E105" s="10">
        <v>45426</v>
      </c>
      <c r="F105" s="94">
        <v>14.8</v>
      </c>
      <c r="G105" s="139">
        <v>10.199999999999999</v>
      </c>
      <c r="H105" s="160"/>
      <c r="I105" s="160"/>
      <c r="J105" s="77"/>
      <c r="K105" s="127">
        <f t="shared" si="1"/>
        <v>4.6000000000000014</v>
      </c>
    </row>
    <row r="106" spans="5:11">
      <c r="E106" s="10">
        <v>45426</v>
      </c>
      <c r="F106" s="94">
        <v>64.8</v>
      </c>
      <c r="G106" s="139">
        <v>45</v>
      </c>
      <c r="H106" s="160"/>
      <c r="I106" s="160"/>
      <c r="J106" s="77"/>
      <c r="K106" s="127">
        <f t="shared" si="1"/>
        <v>19.799999999999997</v>
      </c>
    </row>
    <row r="107" spans="5:11">
      <c r="E107" s="10">
        <v>45427</v>
      </c>
      <c r="F107" s="94">
        <v>32.5</v>
      </c>
      <c r="G107" s="139">
        <v>25</v>
      </c>
      <c r="H107" s="160"/>
      <c r="I107" s="160"/>
      <c r="J107" s="77"/>
      <c r="K107" s="127">
        <f t="shared" si="1"/>
        <v>7.5</v>
      </c>
    </row>
    <row r="108" spans="5:11">
      <c r="E108" s="10">
        <v>45427</v>
      </c>
      <c r="F108" s="94">
        <v>65</v>
      </c>
      <c r="G108" s="139">
        <v>49.5</v>
      </c>
      <c r="H108" s="160"/>
      <c r="I108" s="160"/>
      <c r="J108" s="77"/>
      <c r="K108" s="127">
        <f t="shared" si="1"/>
        <v>15.5</v>
      </c>
    </row>
    <row r="109" spans="5:11">
      <c r="E109" s="10">
        <v>45428</v>
      </c>
      <c r="F109" s="94">
        <v>53.48</v>
      </c>
      <c r="G109" s="139">
        <v>40</v>
      </c>
      <c r="H109" s="160"/>
      <c r="I109" s="160"/>
      <c r="J109" s="77"/>
      <c r="K109" s="127">
        <f t="shared" si="1"/>
        <v>13.479999999999997</v>
      </c>
    </row>
    <row r="110" spans="5:11">
      <c r="E110" s="10">
        <v>45428</v>
      </c>
      <c r="F110" s="94">
        <v>14.8</v>
      </c>
      <c r="G110" s="139">
        <v>10.199999999999999</v>
      </c>
      <c r="H110" s="160"/>
      <c r="I110" s="160"/>
      <c r="J110" s="77"/>
      <c r="K110" s="127">
        <f t="shared" si="1"/>
        <v>4.6000000000000014</v>
      </c>
    </row>
    <row r="111" spans="5:11">
      <c r="E111" s="10">
        <v>45428</v>
      </c>
      <c r="F111" s="94">
        <v>58.8</v>
      </c>
      <c r="G111" s="139">
        <v>45</v>
      </c>
      <c r="H111" s="160"/>
      <c r="I111" s="160"/>
      <c r="J111" s="77"/>
      <c r="K111" s="127">
        <f t="shared" si="1"/>
        <v>13.799999999999997</v>
      </c>
    </row>
    <row r="112" spans="5:11">
      <c r="E112" s="10">
        <v>45429</v>
      </c>
      <c r="F112" s="94">
        <v>15.5</v>
      </c>
      <c r="G112" s="139">
        <v>11</v>
      </c>
      <c r="H112" s="160"/>
      <c r="I112" s="160"/>
      <c r="J112" s="77"/>
      <c r="K112" s="127">
        <f t="shared" si="1"/>
        <v>4.5</v>
      </c>
    </row>
    <row r="113" spans="5:13">
      <c r="E113" s="10">
        <v>45429</v>
      </c>
      <c r="F113" s="94">
        <v>14.8</v>
      </c>
      <c r="G113" s="139">
        <v>10.199999999999999</v>
      </c>
      <c r="H113" s="160"/>
      <c r="I113" s="160"/>
      <c r="J113" s="77"/>
      <c r="K113" s="127">
        <f t="shared" si="1"/>
        <v>4.6000000000000014</v>
      </c>
    </row>
    <row r="114" spans="5:13">
      <c r="E114" s="10">
        <v>45429</v>
      </c>
      <c r="F114" s="94">
        <v>15.3</v>
      </c>
      <c r="G114" s="139">
        <v>13</v>
      </c>
      <c r="H114" s="160"/>
      <c r="I114" s="160"/>
      <c r="J114" s="77"/>
      <c r="K114" s="127">
        <f t="shared" si="1"/>
        <v>2.3000000000000007</v>
      </c>
    </row>
    <row r="115" spans="5:13">
      <c r="E115" s="10">
        <v>45429</v>
      </c>
      <c r="F115" s="94">
        <v>32.5</v>
      </c>
      <c r="G115" s="139">
        <v>25</v>
      </c>
      <c r="H115" s="160"/>
      <c r="I115" s="160"/>
      <c r="J115" s="77"/>
      <c r="K115" s="127">
        <f t="shared" si="1"/>
        <v>7.5</v>
      </c>
      <c r="M115" t="s">
        <v>102</v>
      </c>
    </row>
    <row r="116" spans="5:13">
      <c r="E116" s="10">
        <v>45430</v>
      </c>
      <c r="F116" s="94">
        <v>125</v>
      </c>
      <c r="G116" s="139">
        <v>92.25</v>
      </c>
      <c r="H116" s="160"/>
      <c r="I116" s="160"/>
      <c r="J116" s="77"/>
      <c r="K116" s="127">
        <f t="shared" si="1"/>
        <v>32.75</v>
      </c>
    </row>
    <row r="117" spans="5:13">
      <c r="E117" s="10">
        <v>45430</v>
      </c>
      <c r="F117" s="94">
        <v>32.5</v>
      </c>
      <c r="G117" s="139">
        <v>25</v>
      </c>
      <c r="H117" s="160"/>
      <c r="I117" s="160"/>
      <c r="J117" s="77"/>
      <c r="K117" s="127">
        <f t="shared" si="1"/>
        <v>7.5</v>
      </c>
    </row>
    <row r="118" spans="5:13">
      <c r="E118" s="10">
        <v>45430</v>
      </c>
      <c r="F118" s="94">
        <v>17.8</v>
      </c>
      <c r="G118" s="139">
        <v>15</v>
      </c>
      <c r="H118" s="160"/>
      <c r="I118" s="160"/>
      <c r="J118" s="77"/>
      <c r="K118" s="127">
        <f t="shared" si="1"/>
        <v>2.8000000000000007</v>
      </c>
    </row>
    <row r="119" spans="5:13">
      <c r="E119" s="10">
        <v>45431</v>
      </c>
      <c r="F119" s="94">
        <v>24.7</v>
      </c>
      <c r="G119" s="139">
        <v>19</v>
      </c>
      <c r="H119" s="160"/>
      <c r="I119" s="160"/>
      <c r="J119" s="77"/>
      <c r="K119" s="127">
        <f t="shared" si="1"/>
        <v>5.6999999999999993</v>
      </c>
    </row>
    <row r="120" spans="5:13">
      <c r="E120" s="10">
        <v>45431</v>
      </c>
      <c r="F120" s="94">
        <v>19.8</v>
      </c>
      <c r="G120" s="139">
        <v>16</v>
      </c>
      <c r="H120" s="160"/>
      <c r="I120" s="160"/>
      <c r="J120" s="77"/>
      <c r="K120" s="127">
        <f t="shared" si="1"/>
        <v>3.8000000000000007</v>
      </c>
      <c r="M120" t="s">
        <v>102</v>
      </c>
    </row>
    <row r="121" spans="5:13">
      <c r="E121" s="10">
        <v>45431</v>
      </c>
      <c r="F121" s="94">
        <v>121.5</v>
      </c>
      <c r="G121" s="139">
        <v>60.53</v>
      </c>
      <c r="H121" s="160"/>
      <c r="I121" s="160"/>
      <c r="J121" s="77"/>
      <c r="K121" s="127">
        <f t="shared" si="1"/>
        <v>60.97</v>
      </c>
    </row>
    <row r="122" spans="5:13">
      <c r="E122" s="10">
        <v>45431</v>
      </c>
      <c r="F122" s="94">
        <v>14.8</v>
      </c>
      <c r="G122" s="139">
        <v>9</v>
      </c>
      <c r="H122" s="160"/>
      <c r="I122" s="160"/>
      <c r="J122" s="77"/>
      <c r="K122" s="127">
        <f t="shared" si="1"/>
        <v>5.8000000000000007</v>
      </c>
    </row>
    <row r="123" spans="5:13">
      <c r="E123" s="10">
        <v>45431</v>
      </c>
      <c r="F123" s="94">
        <v>32.5</v>
      </c>
      <c r="G123" s="139">
        <v>25</v>
      </c>
      <c r="H123" s="160"/>
      <c r="I123" s="160"/>
      <c r="J123" s="77"/>
      <c r="K123" s="127">
        <f t="shared" si="1"/>
        <v>7.5</v>
      </c>
    </row>
    <row r="124" spans="5:13">
      <c r="E124" s="10">
        <v>45431</v>
      </c>
      <c r="F124" s="94">
        <v>59.8</v>
      </c>
      <c r="G124" s="139">
        <v>46.5</v>
      </c>
      <c r="H124" s="160"/>
      <c r="I124" s="160"/>
      <c r="J124" s="77"/>
      <c r="K124" s="127">
        <f t="shared" si="1"/>
        <v>13.299999999999997</v>
      </c>
    </row>
    <row r="125" spans="5:13">
      <c r="E125" s="10">
        <v>45432</v>
      </c>
      <c r="F125" s="94">
        <v>29.9</v>
      </c>
      <c r="G125" s="139">
        <v>23</v>
      </c>
      <c r="H125" s="160"/>
      <c r="I125" s="160"/>
      <c r="J125" s="77"/>
      <c r="K125" s="127">
        <f t="shared" si="1"/>
        <v>6.8999999999999986</v>
      </c>
    </row>
    <row r="126" spans="5:13">
      <c r="E126" s="10">
        <v>45432</v>
      </c>
      <c r="F126" s="94">
        <v>14.8</v>
      </c>
      <c r="G126" s="139">
        <v>9</v>
      </c>
      <c r="H126" s="160"/>
      <c r="I126" s="160"/>
      <c r="J126" s="77"/>
      <c r="K126" s="127">
        <f t="shared" si="1"/>
        <v>5.8000000000000007</v>
      </c>
    </row>
    <row r="127" spans="5:13">
      <c r="E127" s="10">
        <v>45432</v>
      </c>
      <c r="F127" s="94">
        <v>9.8000000000000007</v>
      </c>
      <c r="G127" s="139">
        <v>6.2</v>
      </c>
      <c r="H127" s="160"/>
      <c r="I127" s="160"/>
      <c r="J127" s="77"/>
      <c r="K127" s="127">
        <f t="shared" si="1"/>
        <v>3.6000000000000005</v>
      </c>
    </row>
    <row r="128" spans="5:13">
      <c r="E128" s="10">
        <v>45432</v>
      </c>
      <c r="F128" s="94">
        <v>88.8</v>
      </c>
      <c r="G128" s="139">
        <v>66</v>
      </c>
      <c r="H128" s="160"/>
      <c r="I128" s="160"/>
      <c r="J128" s="77"/>
      <c r="K128" s="127">
        <f t="shared" si="1"/>
        <v>22.799999999999997</v>
      </c>
    </row>
    <row r="129" spans="5:13">
      <c r="E129" s="10">
        <v>45432</v>
      </c>
      <c r="F129" s="94">
        <v>29.93</v>
      </c>
      <c r="G129" s="139">
        <v>25</v>
      </c>
      <c r="H129" s="160"/>
      <c r="I129" s="160"/>
      <c r="J129" s="77"/>
      <c r="K129" s="127">
        <f t="shared" si="1"/>
        <v>4.93</v>
      </c>
    </row>
    <row r="130" spans="5:13">
      <c r="E130" s="10">
        <v>45432</v>
      </c>
      <c r="F130" s="94">
        <v>84.83</v>
      </c>
      <c r="G130" s="139">
        <v>66</v>
      </c>
      <c r="H130" s="160"/>
      <c r="I130" s="160"/>
      <c r="J130" s="77"/>
      <c r="K130" s="127">
        <f t="shared" si="1"/>
        <v>18.829999999999998</v>
      </c>
    </row>
    <row r="131" spans="5:13">
      <c r="E131" s="10">
        <v>45432</v>
      </c>
      <c r="F131" s="94">
        <v>14.8</v>
      </c>
      <c r="G131" s="139">
        <v>9</v>
      </c>
      <c r="H131" s="160">
        <v>2.8</v>
      </c>
      <c r="I131" s="160"/>
      <c r="J131" s="77"/>
      <c r="K131" s="127">
        <f t="shared" si="1"/>
        <v>3.0000000000000009</v>
      </c>
    </row>
    <row r="132" spans="5:13">
      <c r="E132" s="10">
        <v>45432</v>
      </c>
      <c r="F132" s="94">
        <v>84.04</v>
      </c>
      <c r="G132" s="139">
        <v>66</v>
      </c>
      <c r="H132" s="160"/>
      <c r="I132" s="160"/>
      <c r="J132" s="77"/>
      <c r="K132" s="127">
        <f t="shared" si="1"/>
        <v>18.040000000000006</v>
      </c>
    </row>
    <row r="133" spans="5:13">
      <c r="E133" s="10">
        <v>45433</v>
      </c>
      <c r="F133" s="94">
        <v>19.8</v>
      </c>
      <c r="G133" s="139">
        <v>16</v>
      </c>
      <c r="H133" s="160"/>
      <c r="I133" s="160"/>
      <c r="J133" s="77"/>
      <c r="K133" s="127">
        <f t="shared" si="1"/>
        <v>3.8000000000000007</v>
      </c>
    </row>
    <row r="134" spans="5:13">
      <c r="E134" s="10">
        <v>45433</v>
      </c>
      <c r="F134" s="94">
        <v>54.88</v>
      </c>
      <c r="G134" s="139">
        <v>45</v>
      </c>
      <c r="H134" s="160"/>
      <c r="I134" s="160"/>
      <c r="J134" s="77"/>
      <c r="K134" s="127">
        <f t="shared" si="1"/>
        <v>9.8800000000000026</v>
      </c>
    </row>
    <row r="135" spans="5:13">
      <c r="E135" s="10">
        <v>45433</v>
      </c>
      <c r="F135" s="94">
        <v>20</v>
      </c>
      <c r="G135" s="139">
        <v>16.399999999999999</v>
      </c>
      <c r="H135" s="160"/>
      <c r="I135" s="160"/>
      <c r="J135" s="77"/>
      <c r="K135" s="127">
        <f t="shared" si="1"/>
        <v>3.6000000000000014</v>
      </c>
    </row>
    <row r="136" spans="5:13">
      <c r="E136" s="10">
        <v>45433</v>
      </c>
      <c r="F136" s="94">
        <v>16.59</v>
      </c>
      <c r="G136" s="139">
        <v>16</v>
      </c>
      <c r="H136" s="160"/>
      <c r="I136" s="160"/>
      <c r="J136" s="77"/>
      <c r="K136" s="127">
        <f t="shared" si="1"/>
        <v>0.58999999999999986</v>
      </c>
    </row>
    <row r="137" spans="5:13">
      <c r="E137" s="10">
        <v>45433</v>
      </c>
      <c r="F137" s="94">
        <v>19.8</v>
      </c>
      <c r="G137" s="139">
        <v>16</v>
      </c>
      <c r="H137" s="160"/>
      <c r="I137" s="160"/>
      <c r="J137" s="77"/>
      <c r="K137" s="127">
        <f t="shared" si="1"/>
        <v>3.8000000000000007</v>
      </c>
    </row>
    <row r="138" spans="5:13">
      <c r="E138" s="10">
        <v>45434</v>
      </c>
      <c r="F138" s="94">
        <v>12.44</v>
      </c>
      <c r="G138" s="139">
        <v>9</v>
      </c>
      <c r="H138" s="160"/>
      <c r="I138" s="160"/>
      <c r="J138" s="77"/>
      <c r="K138" s="127">
        <f t="shared" si="1"/>
        <v>3.4399999999999995</v>
      </c>
    </row>
    <row r="139" spans="5:13">
      <c r="E139" s="10">
        <v>45434</v>
      </c>
      <c r="F139" s="94">
        <v>359.5</v>
      </c>
      <c r="G139" s="139">
        <v>280</v>
      </c>
      <c r="H139" s="160"/>
      <c r="I139" s="160"/>
      <c r="J139" s="77"/>
      <c r="K139" s="127">
        <f t="shared" si="1"/>
        <v>79.5</v>
      </c>
    </row>
    <row r="140" spans="5:13">
      <c r="E140" s="10">
        <v>45434</v>
      </c>
      <c r="F140" s="94">
        <v>22.1</v>
      </c>
      <c r="G140" s="139">
        <v>17</v>
      </c>
      <c r="H140" s="160">
        <v>22.1</v>
      </c>
      <c r="I140" s="160">
        <v>13</v>
      </c>
      <c r="J140" s="77"/>
      <c r="K140" s="127">
        <f t="shared" si="1"/>
        <v>-4</v>
      </c>
    </row>
    <row r="141" spans="5:13">
      <c r="E141" s="10">
        <v>45434</v>
      </c>
      <c r="F141" s="94">
        <v>22.1</v>
      </c>
      <c r="G141" s="139">
        <v>17</v>
      </c>
      <c r="H141" s="160"/>
      <c r="I141" s="160"/>
      <c r="J141" s="77"/>
      <c r="K141" s="127">
        <f t="shared" si="1"/>
        <v>5.1000000000000014</v>
      </c>
    </row>
    <row r="142" spans="5:13">
      <c r="E142" s="10">
        <v>45434</v>
      </c>
      <c r="F142" s="94">
        <v>79.16</v>
      </c>
      <c r="G142" s="139">
        <v>66</v>
      </c>
      <c r="H142" s="160"/>
      <c r="I142" s="160"/>
      <c r="J142" s="77"/>
      <c r="K142" s="127">
        <f t="shared" si="1"/>
        <v>13.159999999999997</v>
      </c>
    </row>
    <row r="143" spans="5:13">
      <c r="E143" s="10">
        <v>45435</v>
      </c>
      <c r="F143" s="94">
        <v>22.1</v>
      </c>
      <c r="G143" s="139">
        <v>17</v>
      </c>
      <c r="H143" s="160">
        <v>22.1</v>
      </c>
      <c r="I143" s="160">
        <v>13</v>
      </c>
      <c r="J143" s="77"/>
      <c r="K143" s="127">
        <f t="shared" si="1"/>
        <v>-4</v>
      </c>
    </row>
    <row r="144" spans="5:13">
      <c r="E144" s="10">
        <v>45435</v>
      </c>
      <c r="F144" s="94">
        <v>100.94</v>
      </c>
      <c r="G144" s="139">
        <v>40</v>
      </c>
      <c r="H144" s="160"/>
      <c r="I144" s="160"/>
      <c r="J144" s="77">
        <v>4</v>
      </c>
      <c r="K144" s="127">
        <f t="shared" si="1"/>
        <v>56.94</v>
      </c>
      <c r="M144" t="s">
        <v>65</v>
      </c>
    </row>
    <row r="145" spans="1:11">
      <c r="E145" s="10">
        <v>45435</v>
      </c>
      <c r="F145" s="94">
        <v>360</v>
      </c>
      <c r="G145" s="139">
        <v>255</v>
      </c>
      <c r="H145" s="160"/>
      <c r="I145" s="160"/>
      <c r="J145" s="77"/>
      <c r="K145" s="127">
        <f t="shared" si="1"/>
        <v>105</v>
      </c>
    </row>
    <row r="146" spans="1:11">
      <c r="E146" s="10">
        <v>45435</v>
      </c>
      <c r="F146" s="94">
        <v>12.54</v>
      </c>
      <c r="G146" s="139">
        <v>9</v>
      </c>
      <c r="H146" s="160"/>
      <c r="I146" s="160"/>
      <c r="J146" s="77"/>
      <c r="K146" s="127">
        <f t="shared" ref="K146:K209" si="2">F146-G146-H146+I146-J146</f>
        <v>3.5399999999999991</v>
      </c>
    </row>
    <row r="147" spans="1:11">
      <c r="E147" s="10">
        <v>45435</v>
      </c>
      <c r="F147" s="94">
        <v>75.5</v>
      </c>
      <c r="G147" s="139">
        <v>51.5</v>
      </c>
      <c r="H147" s="160"/>
      <c r="I147" s="160"/>
      <c r="J147" s="77">
        <v>4</v>
      </c>
      <c r="K147" s="127">
        <f t="shared" si="2"/>
        <v>20</v>
      </c>
    </row>
    <row r="148" spans="1:11">
      <c r="E148" s="10">
        <v>45435</v>
      </c>
      <c r="F148" s="94">
        <v>65.8</v>
      </c>
      <c r="G148" s="139">
        <v>45</v>
      </c>
      <c r="H148" s="160"/>
      <c r="I148" s="160"/>
      <c r="J148" s="77"/>
      <c r="K148" s="127">
        <f t="shared" si="2"/>
        <v>20.799999999999997</v>
      </c>
    </row>
    <row r="149" spans="1:11">
      <c r="E149" s="10">
        <v>45435</v>
      </c>
      <c r="F149" s="94">
        <v>74.099999999999994</v>
      </c>
      <c r="G149" s="139">
        <v>53.5</v>
      </c>
      <c r="H149" s="160">
        <v>74.099999999999994</v>
      </c>
      <c r="I149" s="160">
        <v>45</v>
      </c>
      <c r="J149" s="77"/>
      <c r="K149" s="127">
        <f t="shared" si="2"/>
        <v>-8.5</v>
      </c>
    </row>
    <row r="150" spans="1:11">
      <c r="E150" s="10">
        <v>45435</v>
      </c>
      <c r="F150" s="94">
        <v>12.76</v>
      </c>
      <c r="G150" s="139">
        <v>9</v>
      </c>
      <c r="H150" s="160"/>
      <c r="I150" s="160"/>
      <c r="J150" s="77"/>
      <c r="K150" s="127">
        <f t="shared" si="2"/>
        <v>3.76</v>
      </c>
    </row>
    <row r="151" spans="1:11">
      <c r="E151" s="10">
        <v>45436</v>
      </c>
      <c r="F151" s="94">
        <v>79.430000000000007</v>
      </c>
      <c r="G151" s="139">
        <v>66</v>
      </c>
      <c r="H151" s="160"/>
      <c r="I151" s="160"/>
      <c r="J151" s="77"/>
      <c r="K151" s="127">
        <f t="shared" si="2"/>
        <v>13.430000000000007</v>
      </c>
    </row>
    <row r="152" spans="1:11">
      <c r="E152" s="10">
        <v>45436</v>
      </c>
      <c r="F152" s="94">
        <v>35.799999999999997</v>
      </c>
      <c r="G152" s="139">
        <v>25</v>
      </c>
      <c r="H152" s="160"/>
      <c r="I152" s="160"/>
      <c r="J152" s="77"/>
      <c r="K152" s="127">
        <f t="shared" si="2"/>
        <v>10.799999999999997</v>
      </c>
    </row>
    <row r="153" spans="1:11">
      <c r="E153" s="10">
        <v>45436</v>
      </c>
      <c r="F153" s="94">
        <v>33.92</v>
      </c>
      <c r="G153" s="139">
        <v>29</v>
      </c>
      <c r="H153" s="160"/>
      <c r="I153" s="160"/>
      <c r="J153" s="77"/>
      <c r="K153" s="127">
        <f t="shared" si="2"/>
        <v>4.9200000000000017</v>
      </c>
    </row>
    <row r="154" spans="1:11">
      <c r="E154" s="10">
        <v>45436</v>
      </c>
      <c r="F154" s="94">
        <v>65.8</v>
      </c>
      <c r="G154" s="139">
        <v>45</v>
      </c>
      <c r="H154" s="160"/>
      <c r="I154" s="160"/>
      <c r="J154" s="77"/>
      <c r="K154" s="127">
        <f t="shared" si="2"/>
        <v>20.799999999999997</v>
      </c>
    </row>
    <row r="155" spans="1:11">
      <c r="A155">
        <v>979.51</v>
      </c>
      <c r="E155" s="10">
        <v>45436</v>
      </c>
      <c r="F155" s="94">
        <v>19.8</v>
      </c>
      <c r="G155" s="139">
        <v>16</v>
      </c>
      <c r="H155" s="160"/>
      <c r="I155" s="160"/>
      <c r="J155" s="77"/>
      <c r="K155" s="127">
        <f t="shared" si="2"/>
        <v>3.8000000000000007</v>
      </c>
    </row>
    <row r="156" spans="1:11">
      <c r="A156" s="163" t="s">
        <v>104</v>
      </c>
      <c r="E156" s="10">
        <v>45436</v>
      </c>
      <c r="F156" s="94">
        <v>59.2</v>
      </c>
      <c r="G156" s="139">
        <v>24</v>
      </c>
      <c r="H156" s="160"/>
      <c r="I156" s="160"/>
      <c r="J156" s="77"/>
      <c r="K156" s="127">
        <f t="shared" si="2"/>
        <v>35.200000000000003</v>
      </c>
    </row>
    <row r="157" spans="1:11">
      <c r="A157" s="163" t="s">
        <v>103</v>
      </c>
      <c r="E157" s="10">
        <v>45436</v>
      </c>
      <c r="F157" s="94">
        <v>85.05</v>
      </c>
      <c r="G157" s="139">
        <v>66</v>
      </c>
      <c r="H157" s="160"/>
      <c r="I157" s="160"/>
      <c r="J157" s="77"/>
      <c r="K157" s="127">
        <f t="shared" si="2"/>
        <v>19.049999999999997</v>
      </c>
    </row>
    <row r="158" spans="1:11">
      <c r="E158" s="10">
        <v>45437</v>
      </c>
      <c r="F158" s="94">
        <v>12.5</v>
      </c>
      <c r="G158" s="139">
        <v>9</v>
      </c>
      <c r="H158" s="160"/>
      <c r="I158" s="160"/>
      <c r="J158" s="77"/>
      <c r="K158" s="127">
        <f t="shared" si="2"/>
        <v>3.5</v>
      </c>
    </row>
    <row r="159" spans="1:11">
      <c r="E159" s="10">
        <v>45437</v>
      </c>
      <c r="F159" s="94">
        <v>32.5</v>
      </c>
      <c r="G159" s="139">
        <v>25</v>
      </c>
      <c r="H159" s="160"/>
      <c r="I159" s="160"/>
      <c r="J159" s="77"/>
      <c r="K159" s="127">
        <f t="shared" si="2"/>
        <v>7.5</v>
      </c>
    </row>
    <row r="160" spans="1:11">
      <c r="E160" s="10">
        <v>45437</v>
      </c>
      <c r="F160" s="94">
        <v>30.34</v>
      </c>
      <c r="G160" s="139">
        <v>25</v>
      </c>
      <c r="H160" s="160"/>
      <c r="I160" s="160"/>
      <c r="J160" s="77"/>
      <c r="K160" s="127">
        <f t="shared" si="2"/>
        <v>5.34</v>
      </c>
    </row>
    <row r="161" spans="5:11">
      <c r="E161" s="10">
        <v>45437</v>
      </c>
      <c r="F161" s="94">
        <v>14.8</v>
      </c>
      <c r="G161" s="139">
        <v>9</v>
      </c>
      <c r="H161" s="160"/>
      <c r="I161" s="160"/>
      <c r="J161" s="77"/>
      <c r="K161" s="127">
        <f t="shared" si="2"/>
        <v>5.8000000000000007</v>
      </c>
    </row>
    <row r="162" spans="5:11">
      <c r="E162" s="10">
        <v>45437</v>
      </c>
      <c r="F162" s="94">
        <v>58.5</v>
      </c>
      <c r="G162" s="139">
        <v>40.5</v>
      </c>
      <c r="H162" s="160"/>
      <c r="I162" s="160"/>
      <c r="J162" s="77"/>
      <c r="K162" s="127">
        <f t="shared" si="2"/>
        <v>18</v>
      </c>
    </row>
    <row r="163" spans="5:11">
      <c r="E163" s="10">
        <v>45437</v>
      </c>
      <c r="F163" s="94">
        <v>60.4</v>
      </c>
      <c r="G163" s="139">
        <v>41.2</v>
      </c>
      <c r="H163" s="160"/>
      <c r="I163" s="160"/>
      <c r="J163" s="77">
        <v>4</v>
      </c>
      <c r="K163" s="127">
        <f t="shared" si="2"/>
        <v>15.199999999999996</v>
      </c>
    </row>
    <row r="164" spans="5:11">
      <c r="E164" s="10">
        <v>45437</v>
      </c>
      <c r="F164" s="94">
        <v>30.04</v>
      </c>
      <c r="G164" s="139">
        <v>25</v>
      </c>
      <c r="H164" s="160"/>
      <c r="I164" s="160"/>
      <c r="J164" s="77"/>
      <c r="K164" s="127">
        <f t="shared" si="2"/>
        <v>5.0399999999999991</v>
      </c>
    </row>
    <row r="165" spans="5:11">
      <c r="E165" s="10">
        <v>45437</v>
      </c>
      <c r="F165" s="94">
        <v>29.91</v>
      </c>
      <c r="G165" s="139">
        <v>25</v>
      </c>
      <c r="H165" s="160"/>
      <c r="I165" s="160"/>
      <c r="J165" s="77"/>
      <c r="K165" s="127">
        <f t="shared" si="2"/>
        <v>4.91</v>
      </c>
    </row>
    <row r="166" spans="5:11">
      <c r="E166" s="10">
        <v>45437</v>
      </c>
      <c r="F166" s="94">
        <v>90</v>
      </c>
      <c r="G166" s="139">
        <v>66</v>
      </c>
      <c r="H166" s="160"/>
      <c r="I166" s="160"/>
      <c r="J166" s="77"/>
      <c r="K166" s="127">
        <f t="shared" si="2"/>
        <v>24</v>
      </c>
    </row>
    <row r="167" spans="5:11">
      <c r="E167" s="10">
        <v>45437</v>
      </c>
      <c r="F167" s="94">
        <v>22.1</v>
      </c>
      <c r="G167" s="139">
        <v>17</v>
      </c>
      <c r="H167" s="160"/>
      <c r="I167" s="160"/>
      <c r="J167" s="77"/>
      <c r="K167" s="127">
        <f t="shared" si="2"/>
        <v>5.1000000000000014</v>
      </c>
    </row>
    <row r="168" spans="5:11">
      <c r="E168" s="10">
        <v>45438</v>
      </c>
      <c r="F168" s="94">
        <v>16.8</v>
      </c>
      <c r="G168" s="139">
        <v>13</v>
      </c>
      <c r="H168" s="160"/>
      <c r="I168" s="160"/>
      <c r="J168" s="77"/>
      <c r="K168" s="127">
        <f t="shared" si="2"/>
        <v>3.8000000000000007</v>
      </c>
    </row>
    <row r="169" spans="5:11">
      <c r="E169" s="10">
        <v>45438</v>
      </c>
      <c r="F169" s="94">
        <v>74</v>
      </c>
      <c r="G169" s="139">
        <v>25</v>
      </c>
      <c r="H169" s="160"/>
      <c r="I169" s="160"/>
      <c r="J169" s="77">
        <v>4</v>
      </c>
      <c r="K169" s="127">
        <f t="shared" si="2"/>
        <v>45</v>
      </c>
    </row>
    <row r="170" spans="5:11">
      <c r="E170" s="10">
        <v>45438</v>
      </c>
      <c r="F170" s="94">
        <v>43.8</v>
      </c>
      <c r="G170" s="139">
        <v>29.6</v>
      </c>
      <c r="H170" s="160"/>
      <c r="I170" s="160"/>
      <c r="J170" s="77"/>
      <c r="K170" s="127">
        <f t="shared" si="2"/>
        <v>14.199999999999996</v>
      </c>
    </row>
    <row r="171" spans="5:11">
      <c r="E171" s="10">
        <v>45438</v>
      </c>
      <c r="F171" s="94">
        <v>19.5</v>
      </c>
      <c r="G171" s="139">
        <v>15</v>
      </c>
      <c r="H171" s="160"/>
      <c r="I171" s="160"/>
      <c r="J171" s="77"/>
      <c r="K171" s="127">
        <f t="shared" si="2"/>
        <v>4.5</v>
      </c>
    </row>
    <row r="172" spans="5:11">
      <c r="E172" s="10">
        <v>45438</v>
      </c>
      <c r="F172" s="94">
        <v>35.799999999999997</v>
      </c>
      <c r="G172" s="139">
        <v>25</v>
      </c>
      <c r="H172" s="160"/>
      <c r="I172" s="160"/>
      <c r="J172" s="77"/>
      <c r="K172" s="127">
        <f t="shared" si="2"/>
        <v>10.799999999999997</v>
      </c>
    </row>
    <row r="173" spans="5:11">
      <c r="E173" s="10">
        <v>45438</v>
      </c>
      <c r="F173" s="94">
        <v>54.85</v>
      </c>
      <c r="G173" s="139">
        <v>45</v>
      </c>
      <c r="H173" s="160"/>
      <c r="I173" s="160"/>
      <c r="J173" s="77"/>
      <c r="K173" s="127">
        <f t="shared" si="2"/>
        <v>9.8500000000000014</v>
      </c>
    </row>
    <row r="174" spans="5:11">
      <c r="E174" s="10">
        <v>45439</v>
      </c>
      <c r="F174" s="94">
        <v>304</v>
      </c>
      <c r="G174" s="139">
        <v>147.5</v>
      </c>
      <c r="H174" s="160"/>
      <c r="I174" s="160"/>
      <c r="J174" s="77"/>
      <c r="K174" s="127">
        <f t="shared" si="2"/>
        <v>156.5</v>
      </c>
    </row>
    <row r="175" spans="5:11">
      <c r="E175" s="10">
        <v>45439</v>
      </c>
      <c r="F175" s="94">
        <v>17.059999999999999</v>
      </c>
      <c r="G175" s="139">
        <v>16</v>
      </c>
      <c r="H175" s="160"/>
      <c r="I175" s="160"/>
      <c r="J175" s="77"/>
      <c r="K175" s="127">
        <f t="shared" si="2"/>
        <v>1.0599999999999987</v>
      </c>
    </row>
    <row r="176" spans="5:11">
      <c r="E176" s="10">
        <v>45439</v>
      </c>
      <c r="F176" s="94">
        <v>21.9</v>
      </c>
      <c r="G176" s="139">
        <v>20</v>
      </c>
      <c r="H176" s="160"/>
      <c r="I176" s="160"/>
      <c r="J176" s="77"/>
      <c r="K176" s="127">
        <f t="shared" si="2"/>
        <v>1.8999999999999986</v>
      </c>
    </row>
    <row r="177" spans="5:13">
      <c r="E177" s="10">
        <v>45440</v>
      </c>
      <c r="F177" s="94">
        <v>21.9</v>
      </c>
      <c r="G177" s="139">
        <v>20</v>
      </c>
      <c r="H177" s="160"/>
      <c r="I177" s="160"/>
      <c r="J177" s="77"/>
      <c r="K177" s="127">
        <f t="shared" si="2"/>
        <v>1.8999999999999986</v>
      </c>
    </row>
    <row r="178" spans="5:13">
      <c r="E178" s="10">
        <v>45440</v>
      </c>
      <c r="F178" s="94">
        <v>55.19</v>
      </c>
      <c r="G178" s="139">
        <v>45</v>
      </c>
      <c r="H178" s="160"/>
      <c r="I178" s="160"/>
      <c r="J178" s="77"/>
      <c r="K178" s="127">
        <f t="shared" si="2"/>
        <v>10.189999999999998</v>
      </c>
    </row>
    <row r="179" spans="5:13">
      <c r="E179" s="10">
        <v>45440</v>
      </c>
      <c r="F179" s="94">
        <v>248.78</v>
      </c>
      <c r="G179" s="139">
        <v>100</v>
      </c>
      <c r="H179" s="160"/>
      <c r="I179" s="160"/>
      <c r="J179" s="77">
        <v>4</v>
      </c>
      <c r="K179" s="127">
        <f t="shared" si="2"/>
        <v>144.78</v>
      </c>
      <c r="M179" t="s">
        <v>65</v>
      </c>
    </row>
    <row r="180" spans="5:13">
      <c r="E180" s="10">
        <v>45440</v>
      </c>
      <c r="F180" s="94">
        <v>55.15</v>
      </c>
      <c r="G180" s="139">
        <v>45</v>
      </c>
      <c r="H180" s="160"/>
      <c r="I180" s="160"/>
      <c r="J180" s="77"/>
      <c r="K180" s="127">
        <f t="shared" si="2"/>
        <v>10.149999999999999</v>
      </c>
    </row>
    <row r="181" spans="5:13">
      <c r="E181" s="10">
        <v>45440</v>
      </c>
      <c r="F181" s="94">
        <v>34.799999999999997</v>
      </c>
      <c r="G181" s="139">
        <v>26.8</v>
      </c>
      <c r="H181" s="160"/>
      <c r="I181" s="160"/>
      <c r="J181" s="77"/>
      <c r="K181" s="127">
        <f t="shared" si="2"/>
        <v>7.9999999999999964</v>
      </c>
    </row>
    <row r="182" spans="5:13">
      <c r="E182" s="10">
        <v>45440</v>
      </c>
      <c r="F182" s="94">
        <v>10</v>
      </c>
      <c r="G182" s="139">
        <v>10.199999999999999</v>
      </c>
      <c r="H182" s="160"/>
      <c r="I182" s="160"/>
      <c r="J182" s="77"/>
      <c r="K182" s="127">
        <f t="shared" si="2"/>
        <v>-0.19999999999999929</v>
      </c>
    </row>
    <row r="183" spans="5:13">
      <c r="E183" s="10">
        <v>45440</v>
      </c>
      <c r="F183" s="94">
        <v>55.44</v>
      </c>
      <c r="G183" s="139">
        <v>45</v>
      </c>
      <c r="H183" s="160"/>
      <c r="I183" s="160"/>
      <c r="J183" s="77"/>
      <c r="K183" s="127">
        <f t="shared" si="2"/>
        <v>10.439999999999998</v>
      </c>
    </row>
    <row r="184" spans="5:13">
      <c r="E184" s="10">
        <v>45440</v>
      </c>
      <c r="F184" s="94">
        <v>14.8</v>
      </c>
      <c r="G184" s="139">
        <v>9</v>
      </c>
      <c r="H184" s="160">
        <v>14.8</v>
      </c>
      <c r="I184" s="160">
        <v>5</v>
      </c>
      <c r="J184" s="77"/>
      <c r="K184" s="127">
        <f t="shared" si="2"/>
        <v>-4</v>
      </c>
    </row>
    <row r="185" spans="5:13">
      <c r="E185" s="10">
        <v>45440</v>
      </c>
      <c r="F185" s="94">
        <v>16.8</v>
      </c>
      <c r="G185" s="139">
        <v>13</v>
      </c>
      <c r="H185" s="160"/>
      <c r="I185" s="160"/>
      <c r="J185" s="77"/>
      <c r="K185" s="127">
        <f t="shared" si="2"/>
        <v>3.8000000000000007</v>
      </c>
    </row>
    <row r="186" spans="5:13">
      <c r="E186" s="10">
        <v>45440</v>
      </c>
      <c r="F186" s="94">
        <v>49.92</v>
      </c>
      <c r="G186" s="139">
        <v>38.35</v>
      </c>
      <c r="H186" s="160"/>
      <c r="I186" s="160"/>
      <c r="J186" s="77"/>
      <c r="K186" s="127">
        <f t="shared" si="2"/>
        <v>11.57</v>
      </c>
    </row>
    <row r="187" spans="5:13">
      <c r="E187" s="10">
        <v>45441</v>
      </c>
      <c r="F187" s="94">
        <v>222</v>
      </c>
      <c r="G187" s="139">
        <v>75</v>
      </c>
      <c r="H187" s="160"/>
      <c r="I187" s="160"/>
      <c r="J187" s="77">
        <v>4</v>
      </c>
      <c r="K187" s="127">
        <f t="shared" si="2"/>
        <v>143</v>
      </c>
      <c r="M187" t="s">
        <v>65</v>
      </c>
    </row>
    <row r="188" spans="5:13">
      <c r="E188" s="10">
        <v>45441</v>
      </c>
      <c r="F188" s="94">
        <v>11.8</v>
      </c>
      <c r="G188" s="139">
        <v>11</v>
      </c>
      <c r="H188" s="160"/>
      <c r="I188" s="160"/>
      <c r="J188" s="77"/>
      <c r="K188" s="127">
        <f t="shared" si="2"/>
        <v>0.80000000000000071</v>
      </c>
    </row>
    <row r="189" spans="5:13">
      <c r="E189" s="10">
        <v>45441</v>
      </c>
      <c r="F189" s="94">
        <v>22.1</v>
      </c>
      <c r="G189" s="139">
        <v>17</v>
      </c>
      <c r="H189" s="160"/>
      <c r="I189" s="160"/>
      <c r="J189" s="77"/>
      <c r="K189" s="127">
        <f t="shared" si="2"/>
        <v>5.1000000000000014</v>
      </c>
    </row>
    <row r="190" spans="5:13">
      <c r="E190" s="10">
        <v>45441</v>
      </c>
      <c r="F190" s="94">
        <v>29.6</v>
      </c>
      <c r="G190" s="139">
        <v>10</v>
      </c>
      <c r="H190" s="160"/>
      <c r="I190" s="160"/>
      <c r="J190" s="77">
        <v>4</v>
      </c>
      <c r="K190" s="127">
        <f t="shared" si="2"/>
        <v>15.600000000000001</v>
      </c>
    </row>
    <row r="191" spans="5:13">
      <c r="E191" s="10">
        <v>45441</v>
      </c>
      <c r="F191" s="94">
        <v>31.6</v>
      </c>
      <c r="G191" s="139">
        <v>21</v>
      </c>
      <c r="H191" s="160"/>
      <c r="I191" s="160"/>
      <c r="J191" s="77"/>
      <c r="K191" s="127">
        <f t="shared" si="2"/>
        <v>10.600000000000001</v>
      </c>
    </row>
    <row r="192" spans="5:13">
      <c r="E192" s="10">
        <v>45441</v>
      </c>
      <c r="F192" s="155">
        <v>309.2</v>
      </c>
      <c r="G192" s="139">
        <v>130</v>
      </c>
      <c r="H192" s="160"/>
      <c r="I192" s="160"/>
      <c r="J192" s="77">
        <v>5.5</v>
      </c>
      <c r="K192" s="127">
        <f t="shared" si="2"/>
        <v>173.7</v>
      </c>
      <c r="M192" t="s">
        <v>65</v>
      </c>
    </row>
    <row r="193" spans="5:13">
      <c r="E193" s="10">
        <v>45442</v>
      </c>
      <c r="F193" s="94">
        <v>19.8</v>
      </c>
      <c r="G193" s="139">
        <v>16</v>
      </c>
      <c r="H193" s="160"/>
      <c r="I193" s="160"/>
      <c r="J193" s="77"/>
      <c r="K193" s="127">
        <f t="shared" si="2"/>
        <v>3.8000000000000007</v>
      </c>
    </row>
    <row r="194" spans="5:13">
      <c r="E194" s="10">
        <v>45442</v>
      </c>
      <c r="F194" s="94">
        <v>51.6</v>
      </c>
      <c r="G194" s="139">
        <v>29.6</v>
      </c>
      <c r="H194" s="160"/>
      <c r="I194" s="160"/>
      <c r="J194" s="77">
        <v>4</v>
      </c>
      <c r="K194" s="127">
        <f t="shared" si="2"/>
        <v>18</v>
      </c>
    </row>
    <row r="195" spans="5:13">
      <c r="E195" s="10">
        <v>45442</v>
      </c>
      <c r="F195" s="94">
        <v>14.8</v>
      </c>
      <c r="G195" s="139">
        <v>10.199999999999999</v>
      </c>
      <c r="H195" s="160"/>
      <c r="I195" s="160"/>
      <c r="J195" s="77"/>
      <c r="K195" s="127">
        <f t="shared" si="2"/>
        <v>4.6000000000000014</v>
      </c>
    </row>
    <row r="196" spans="5:13">
      <c r="E196" s="10">
        <v>45442</v>
      </c>
      <c r="F196" s="94">
        <v>19.8</v>
      </c>
      <c r="G196" s="139">
        <v>16</v>
      </c>
      <c r="H196" s="160"/>
      <c r="I196" s="160"/>
      <c r="J196" s="77"/>
      <c r="K196" s="127">
        <f t="shared" si="2"/>
        <v>3.8000000000000007</v>
      </c>
    </row>
    <row r="197" spans="5:13">
      <c r="E197" s="10">
        <v>45442</v>
      </c>
      <c r="F197" s="94">
        <v>65.8</v>
      </c>
      <c r="G197" s="139">
        <v>45</v>
      </c>
      <c r="H197" s="160"/>
      <c r="I197" s="160"/>
      <c r="J197" s="77"/>
      <c r="K197" s="127">
        <f t="shared" si="2"/>
        <v>20.799999999999997</v>
      </c>
    </row>
    <row r="198" spans="5:13">
      <c r="E198" s="10">
        <v>45442</v>
      </c>
      <c r="F198" s="94">
        <v>25.8</v>
      </c>
      <c r="G198" s="139">
        <v>14.8</v>
      </c>
      <c r="H198" s="160"/>
      <c r="I198" s="160"/>
      <c r="J198" s="77">
        <v>4</v>
      </c>
      <c r="K198" s="127">
        <f t="shared" si="2"/>
        <v>7</v>
      </c>
    </row>
    <row r="199" spans="5:13">
      <c r="E199" s="10">
        <v>45442</v>
      </c>
      <c r="F199" s="94">
        <v>29.6</v>
      </c>
      <c r="G199" s="139">
        <v>16.5</v>
      </c>
      <c r="H199" s="160"/>
      <c r="I199" s="160"/>
      <c r="J199" s="77">
        <v>4</v>
      </c>
      <c r="K199" s="127">
        <f t="shared" si="2"/>
        <v>9.1000000000000014</v>
      </c>
    </row>
    <row r="200" spans="5:13">
      <c r="E200" s="10">
        <v>45442</v>
      </c>
      <c r="F200" s="94">
        <v>11.8</v>
      </c>
      <c r="G200" s="139">
        <v>0</v>
      </c>
      <c r="H200" s="160"/>
      <c r="I200" s="160"/>
      <c r="J200" s="77"/>
      <c r="K200" s="127">
        <f t="shared" si="2"/>
        <v>11.8</v>
      </c>
    </row>
    <row r="201" spans="5:13">
      <c r="E201" s="10">
        <v>45442</v>
      </c>
      <c r="F201" s="94">
        <v>224.2</v>
      </c>
      <c r="G201" s="139">
        <v>124</v>
      </c>
      <c r="H201" s="160"/>
      <c r="I201" s="160"/>
      <c r="J201" s="77">
        <v>4</v>
      </c>
      <c r="K201" s="127">
        <f t="shared" si="2"/>
        <v>96.199999999999989</v>
      </c>
      <c r="M201" t="s">
        <v>65</v>
      </c>
    </row>
    <row r="202" spans="5:13">
      <c r="E202" s="10">
        <v>45443</v>
      </c>
      <c r="F202" s="94">
        <v>100.8</v>
      </c>
      <c r="G202" s="139">
        <v>66</v>
      </c>
      <c r="H202" s="160"/>
      <c r="I202" s="160"/>
      <c r="J202" s="77"/>
      <c r="K202" s="127">
        <f t="shared" si="2"/>
        <v>34.799999999999997</v>
      </c>
    </row>
    <row r="203" spans="5:13">
      <c r="E203" s="10">
        <v>45443</v>
      </c>
      <c r="F203" s="94">
        <v>59.2</v>
      </c>
      <c r="G203" s="139">
        <v>24.76</v>
      </c>
      <c r="H203" s="160"/>
      <c r="I203" s="160"/>
      <c r="J203" s="77"/>
      <c r="K203" s="127">
        <f t="shared" si="2"/>
        <v>34.44</v>
      </c>
    </row>
    <row r="204" spans="5:13">
      <c r="E204" s="10">
        <v>45443</v>
      </c>
      <c r="F204" s="94">
        <v>25.94</v>
      </c>
      <c r="G204" s="139">
        <v>23</v>
      </c>
      <c r="H204" s="160"/>
      <c r="I204" s="160"/>
      <c r="J204" s="77"/>
      <c r="K204" s="127">
        <f t="shared" si="2"/>
        <v>2.9400000000000013</v>
      </c>
    </row>
    <row r="205" spans="5:13">
      <c r="E205" s="10">
        <v>45443</v>
      </c>
      <c r="F205" s="94">
        <v>12.39</v>
      </c>
      <c r="G205" s="139">
        <v>0</v>
      </c>
      <c r="H205" s="160"/>
      <c r="I205" s="160"/>
      <c r="J205" s="77"/>
      <c r="K205" s="127">
        <f t="shared" si="2"/>
        <v>12.39</v>
      </c>
    </row>
    <row r="206" spans="5:13">
      <c r="E206" s="10">
        <v>45443</v>
      </c>
      <c r="F206" s="94">
        <v>49.44</v>
      </c>
      <c r="G206" s="139">
        <v>33</v>
      </c>
      <c r="H206" s="160"/>
      <c r="I206" s="160"/>
      <c r="J206" s="77">
        <v>4</v>
      </c>
      <c r="K206" s="127">
        <f t="shared" si="2"/>
        <v>12.439999999999998</v>
      </c>
    </row>
    <row r="207" spans="5:13">
      <c r="E207" s="10">
        <v>45443</v>
      </c>
      <c r="F207" s="94">
        <v>12.37</v>
      </c>
      <c r="G207" s="139">
        <v>14.88</v>
      </c>
      <c r="H207" s="160"/>
      <c r="I207" s="160"/>
      <c r="J207" s="77"/>
      <c r="K207" s="127">
        <f t="shared" si="2"/>
        <v>-2.5100000000000016</v>
      </c>
    </row>
    <row r="208" spans="5:13">
      <c r="E208" s="10">
        <v>45443</v>
      </c>
      <c r="F208" s="94">
        <v>61.91</v>
      </c>
      <c r="G208" s="139">
        <v>32.700000000000003</v>
      </c>
      <c r="H208" s="160"/>
      <c r="I208" s="160"/>
      <c r="J208" s="77"/>
      <c r="K208" s="127">
        <f t="shared" si="2"/>
        <v>29.209999999999994</v>
      </c>
    </row>
    <row r="209" spans="5:11">
      <c r="E209" s="10">
        <v>45443</v>
      </c>
      <c r="F209" s="94">
        <v>29.91</v>
      </c>
      <c r="G209" s="139">
        <v>25</v>
      </c>
      <c r="H209" s="160"/>
      <c r="I209" s="160"/>
      <c r="J209" s="77"/>
      <c r="K209" s="127">
        <f t="shared" si="2"/>
        <v>4.91</v>
      </c>
    </row>
    <row r="210" spans="5:11">
      <c r="E210" s="10"/>
      <c r="F210" s="94"/>
      <c r="G210" s="139"/>
      <c r="H210" s="160"/>
      <c r="I210" s="160"/>
      <c r="J210" s="77"/>
      <c r="K210" s="127"/>
    </row>
    <row r="211" spans="5:11">
      <c r="E211" s="10"/>
      <c r="F211" s="94"/>
      <c r="G211" s="139"/>
      <c r="H211" s="160"/>
      <c r="I211" s="160"/>
      <c r="J211" s="77"/>
      <c r="K211" s="127"/>
    </row>
    <row r="212" spans="5:11">
      <c r="E212" s="10"/>
      <c r="F212" s="94"/>
      <c r="G212" s="139"/>
      <c r="H212" s="160"/>
      <c r="I212" s="160"/>
      <c r="J212" s="77"/>
      <c r="K212" s="127"/>
    </row>
    <row r="213" spans="5:11">
      <c r="E213" s="10"/>
      <c r="F213" s="94"/>
      <c r="G213" s="139"/>
      <c r="H213" s="160"/>
      <c r="I213" s="160"/>
      <c r="J213" s="77"/>
      <c r="K213" s="127"/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27"/>
    </row>
    <row r="252" spans="5:11">
      <c r="F252" s="94"/>
      <c r="G252" s="139"/>
      <c r="H252" s="160"/>
      <c r="I252" s="160"/>
      <c r="J252" s="77"/>
      <c r="K252" s="144"/>
    </row>
    <row r="253" spans="5:11">
      <c r="F253" s="94"/>
      <c r="G253" s="139"/>
      <c r="H253" s="160"/>
      <c r="I253" s="160"/>
      <c r="J253" s="77"/>
      <c r="K253" s="144"/>
    </row>
    <row r="254" spans="5:11">
      <c r="E254" s="89"/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59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59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59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59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59"/>
    </row>
    <row r="384" spans="10:10">
      <c r="J384" s="59"/>
    </row>
    <row r="385" spans="10:10">
      <c r="J385" s="59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59"/>
    </row>
    <row r="392" spans="10:10">
      <c r="J392" s="59"/>
    </row>
    <row r="393" spans="10:10">
      <c r="J393" s="59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24"/>
  <sheetViews>
    <sheetView workbookViewId="0">
      <pane xSplit="4" ySplit="6" topLeftCell="E73" activePane="bottomRight" state="frozen"/>
      <selection pane="topRight" activeCell="E1" sqref="E1"/>
      <selection pane="bottomLeft" activeCell="A7" sqref="A7"/>
      <selection pane="bottomRight" activeCell="B87" sqref="B87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111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8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5087.9600000000091</v>
      </c>
      <c r="E2" s="10">
        <v>45383</v>
      </c>
      <c r="F2" s="58">
        <v>51.8</v>
      </c>
      <c r="G2" s="140">
        <v>35</v>
      </c>
      <c r="H2" s="122"/>
      <c r="I2" s="122"/>
      <c r="J2" s="26">
        <v>4</v>
      </c>
      <c r="K2" s="127">
        <f t="shared" ref="K2:K65" si="0">F2-G2-H2+I2-J2</f>
        <v>12.799999999999997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15135.589999999976</v>
      </c>
      <c r="C3" s="157" t="s">
        <v>57</v>
      </c>
      <c r="D3" s="159">
        <f>D2/B4</f>
        <v>0.526023261824762</v>
      </c>
      <c r="E3" s="10">
        <v>45383</v>
      </c>
      <c r="F3" s="58">
        <v>222</v>
      </c>
      <c r="G3" s="139">
        <v>90</v>
      </c>
      <c r="H3" s="123"/>
      <c r="I3" s="123"/>
      <c r="J3" s="26"/>
      <c r="K3" s="127">
        <f t="shared" si="0"/>
        <v>132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9672.4999999999982</v>
      </c>
      <c r="C4" s="4" t="s">
        <v>11</v>
      </c>
      <c r="D4" s="156">
        <f>SUM(J:J)</f>
        <v>261</v>
      </c>
      <c r="E4" s="10">
        <v>45383</v>
      </c>
      <c r="F4" s="58">
        <v>71</v>
      </c>
      <c r="G4" s="139">
        <v>58</v>
      </c>
      <c r="H4" s="123"/>
      <c r="I4" s="123"/>
      <c r="J4" s="26"/>
      <c r="K4" s="127">
        <f t="shared" si="0"/>
        <v>13</v>
      </c>
      <c r="L4" s="152"/>
      <c r="Q4" s="1"/>
      <c r="R4" s="1"/>
    </row>
    <row r="5" spans="1:18" ht="20.25" customHeight="1">
      <c r="A5" s="52" t="s">
        <v>91</v>
      </c>
      <c r="B5" s="156">
        <f>SUM(H:H)</f>
        <v>229.83</v>
      </c>
      <c r="C5" s="157" t="s">
        <v>98</v>
      </c>
      <c r="D5" s="158">
        <f>COUNT(G:G)</f>
        <v>295</v>
      </c>
      <c r="E5" s="10">
        <v>45383</v>
      </c>
      <c r="F5" s="58">
        <v>9.8000000000000007</v>
      </c>
      <c r="G5" s="139">
        <v>6.2</v>
      </c>
      <c r="H5" s="123"/>
      <c r="I5" s="123"/>
      <c r="J5" s="26"/>
      <c r="K5" s="127">
        <f t="shared" si="0"/>
        <v>3.6000000000000005</v>
      </c>
      <c r="L5" s="152"/>
    </row>
    <row r="6" spans="1:18" ht="20.25" customHeight="1">
      <c r="A6" s="52" t="s">
        <v>92</v>
      </c>
      <c r="B6" s="156">
        <f>SUM(I:I)</f>
        <v>115.7</v>
      </c>
      <c r="C6" s="165" t="s">
        <v>108</v>
      </c>
      <c r="D6" s="158">
        <f>COUNT(I:I)</f>
        <v>6</v>
      </c>
      <c r="E6" s="10">
        <v>45383</v>
      </c>
      <c r="F6" s="58">
        <v>70.599999999999994</v>
      </c>
      <c r="G6" s="140">
        <v>45</v>
      </c>
      <c r="H6" s="122"/>
      <c r="I6" s="122"/>
      <c r="J6" s="26"/>
      <c r="K6" s="127">
        <f t="shared" si="0"/>
        <v>25.599999999999994</v>
      </c>
      <c r="L6" s="152"/>
    </row>
    <row r="7" spans="1:18" ht="20.25" customHeight="1">
      <c r="C7" s="1"/>
      <c r="D7" s="1"/>
      <c r="E7" s="10">
        <v>45383</v>
      </c>
      <c r="F7" s="58">
        <v>40.6</v>
      </c>
      <c r="G7" s="139">
        <v>20</v>
      </c>
      <c r="H7" s="123"/>
      <c r="I7" s="123"/>
      <c r="J7" s="26"/>
      <c r="K7" s="127">
        <f t="shared" si="0"/>
        <v>20.6</v>
      </c>
      <c r="L7" s="152"/>
    </row>
    <row r="8" spans="1:18" ht="20.25" customHeight="1">
      <c r="A8" s="1"/>
      <c r="B8" s="1"/>
      <c r="C8" s="1"/>
      <c r="D8" s="1"/>
      <c r="E8" s="10">
        <v>45383</v>
      </c>
      <c r="F8" s="58">
        <v>14.8</v>
      </c>
      <c r="G8" s="140">
        <v>9</v>
      </c>
      <c r="H8" s="122"/>
      <c r="I8" s="122"/>
      <c r="J8" s="26"/>
      <c r="K8" s="127">
        <f t="shared" si="0"/>
        <v>5.8000000000000007</v>
      </c>
      <c r="L8" s="152"/>
    </row>
    <row r="9" spans="1:18" ht="20.25" customHeight="1">
      <c r="A9" s="1"/>
      <c r="B9" s="1"/>
      <c r="E9" s="10">
        <v>45383</v>
      </c>
      <c r="F9" s="58">
        <v>57.6</v>
      </c>
      <c r="G9" s="139">
        <v>27</v>
      </c>
      <c r="H9" s="122">
        <v>57.6</v>
      </c>
      <c r="I9" s="122">
        <v>23</v>
      </c>
      <c r="J9" s="26">
        <v>4</v>
      </c>
      <c r="K9" s="127">
        <f t="shared" si="0"/>
        <v>-8</v>
      </c>
      <c r="L9" s="152"/>
    </row>
    <row r="10" spans="1:18" ht="20.25" customHeight="1">
      <c r="A10" s="1"/>
      <c r="B10" s="162"/>
      <c r="E10" s="10">
        <v>45383</v>
      </c>
      <c r="F10" s="58">
        <v>43.6</v>
      </c>
      <c r="G10" s="139">
        <v>33</v>
      </c>
      <c r="H10" s="123"/>
      <c r="I10" s="123"/>
      <c r="J10" s="26">
        <v>4</v>
      </c>
      <c r="K10" s="127">
        <f t="shared" si="0"/>
        <v>6.6000000000000014</v>
      </c>
      <c r="L10" s="14"/>
      <c r="N10" t="s">
        <v>65</v>
      </c>
    </row>
    <row r="11" spans="1:18" ht="22.35" customHeight="1">
      <c r="A11" s="1"/>
      <c r="B11" s="1"/>
      <c r="E11" s="10">
        <v>45384</v>
      </c>
      <c r="F11" s="58">
        <v>16.8</v>
      </c>
      <c r="G11" s="139">
        <v>13</v>
      </c>
      <c r="H11" s="123"/>
      <c r="I11" s="123"/>
      <c r="J11" s="26"/>
      <c r="K11" s="127">
        <f t="shared" si="0"/>
        <v>3.8000000000000007</v>
      </c>
      <c r="L11" s="14"/>
    </row>
    <row r="12" spans="1:18">
      <c r="A12" s="1"/>
      <c r="B12" s="1"/>
      <c r="E12" s="10">
        <v>45384</v>
      </c>
      <c r="F12" s="58">
        <v>36</v>
      </c>
      <c r="G12" s="140">
        <v>30.2</v>
      </c>
      <c r="H12" s="123"/>
      <c r="I12" s="123"/>
      <c r="J12" s="26"/>
      <c r="K12" s="127">
        <f t="shared" si="0"/>
        <v>5.8000000000000007</v>
      </c>
      <c r="L12" s="14"/>
    </row>
    <row r="13" spans="1:18">
      <c r="A13" s="1"/>
      <c r="B13" s="1"/>
      <c r="E13" s="10">
        <v>45384</v>
      </c>
      <c r="F13" s="129">
        <v>19.5</v>
      </c>
      <c r="G13" s="139">
        <v>15</v>
      </c>
      <c r="H13" s="123"/>
      <c r="I13" s="123"/>
      <c r="J13" s="26"/>
      <c r="K13" s="122">
        <f t="shared" si="0"/>
        <v>4.5</v>
      </c>
      <c r="L13" s="14"/>
    </row>
    <row r="14" spans="1:18">
      <c r="B14" s="154"/>
      <c r="E14" s="10">
        <v>45384</v>
      </c>
      <c r="F14" s="129">
        <v>14.8</v>
      </c>
      <c r="G14" s="139">
        <v>9.5</v>
      </c>
      <c r="H14" s="123"/>
      <c r="I14" s="123"/>
      <c r="J14" s="26"/>
      <c r="K14" s="122">
        <f t="shared" si="0"/>
        <v>5.3000000000000007</v>
      </c>
      <c r="L14" s="14"/>
    </row>
    <row r="15" spans="1:18">
      <c r="E15" s="10">
        <v>45384</v>
      </c>
      <c r="F15" s="129">
        <v>14.8</v>
      </c>
      <c r="G15" s="139">
        <v>9.5</v>
      </c>
      <c r="H15" s="123"/>
      <c r="I15" s="123"/>
      <c r="J15" s="26"/>
      <c r="K15" s="127">
        <f t="shared" si="0"/>
        <v>5.3000000000000007</v>
      </c>
      <c r="L15" s="14"/>
    </row>
    <row r="16" spans="1:18">
      <c r="E16" s="10">
        <v>45384</v>
      </c>
      <c r="F16" s="58">
        <v>19.5</v>
      </c>
      <c r="G16" s="139">
        <v>15</v>
      </c>
      <c r="H16" s="123"/>
      <c r="I16" s="123"/>
      <c r="J16" s="26"/>
      <c r="K16" s="127">
        <f t="shared" si="0"/>
        <v>4.5</v>
      </c>
      <c r="L16" s="14"/>
    </row>
    <row r="17" spans="5:12">
      <c r="E17" s="10">
        <v>45384</v>
      </c>
      <c r="F17" s="58">
        <v>88.8</v>
      </c>
      <c r="G17" s="140">
        <v>39</v>
      </c>
      <c r="H17" s="122"/>
      <c r="I17" s="122"/>
      <c r="J17" s="26"/>
      <c r="K17" s="127">
        <f t="shared" si="0"/>
        <v>49.8</v>
      </c>
      <c r="L17" s="14"/>
    </row>
    <row r="18" spans="5:12">
      <c r="E18" s="10">
        <v>45384</v>
      </c>
      <c r="F18" s="58">
        <v>28.8</v>
      </c>
      <c r="G18" s="140">
        <v>16</v>
      </c>
      <c r="H18" s="122">
        <v>28.8</v>
      </c>
      <c r="I18" s="122">
        <v>16</v>
      </c>
      <c r="J18" s="26"/>
      <c r="K18" s="127">
        <f t="shared" si="0"/>
        <v>0</v>
      </c>
      <c r="L18" s="14"/>
    </row>
    <row r="19" spans="5:12">
      <c r="E19" s="10">
        <v>45384</v>
      </c>
      <c r="F19" s="58">
        <v>29.6</v>
      </c>
      <c r="G19" s="140">
        <v>14</v>
      </c>
      <c r="H19" s="122"/>
      <c r="I19" s="122"/>
      <c r="J19" s="26"/>
      <c r="K19" s="127">
        <f t="shared" si="0"/>
        <v>15.600000000000001</v>
      </c>
      <c r="L19" s="14"/>
    </row>
    <row r="20" spans="5:12">
      <c r="E20" s="10">
        <v>45384</v>
      </c>
      <c r="F20" s="58">
        <v>15</v>
      </c>
      <c r="G20" s="139">
        <v>8.6999999999999993</v>
      </c>
      <c r="H20" s="123"/>
      <c r="I20" s="123"/>
      <c r="J20" s="26"/>
      <c r="K20" s="127">
        <f t="shared" si="0"/>
        <v>6.3000000000000007</v>
      </c>
      <c r="L20" s="14"/>
    </row>
    <row r="21" spans="5:12">
      <c r="E21" s="10">
        <v>45384</v>
      </c>
      <c r="F21" s="58">
        <v>260</v>
      </c>
      <c r="G21" s="140">
        <v>147.65</v>
      </c>
      <c r="H21" s="123"/>
      <c r="I21" s="123"/>
      <c r="J21" s="26"/>
      <c r="K21" s="127">
        <f t="shared" si="0"/>
        <v>112.35</v>
      </c>
      <c r="L21" s="14"/>
    </row>
    <row r="22" spans="5:12">
      <c r="E22" s="10">
        <v>45384</v>
      </c>
      <c r="F22" s="58">
        <v>43</v>
      </c>
      <c r="G22" s="139">
        <v>30</v>
      </c>
      <c r="H22" s="122">
        <v>12.7</v>
      </c>
      <c r="I22" s="122">
        <v>8.6999999999999993</v>
      </c>
      <c r="J22" s="26"/>
      <c r="K22" s="127">
        <f t="shared" si="0"/>
        <v>9</v>
      </c>
      <c r="L22" s="14"/>
    </row>
    <row r="23" spans="5:12">
      <c r="E23" s="10">
        <v>45384</v>
      </c>
      <c r="F23" s="60">
        <v>19.5</v>
      </c>
      <c r="G23" s="139">
        <v>15</v>
      </c>
      <c r="H23" s="123"/>
      <c r="I23" s="123"/>
      <c r="J23" s="26"/>
      <c r="K23" s="127">
        <f t="shared" si="0"/>
        <v>4.5</v>
      </c>
      <c r="L23" s="14"/>
    </row>
    <row r="24" spans="5:12">
      <c r="E24" s="10">
        <v>45384</v>
      </c>
      <c r="F24" s="58">
        <v>18.8</v>
      </c>
      <c r="G24" s="139">
        <v>16</v>
      </c>
      <c r="H24" s="123"/>
      <c r="I24" s="123"/>
      <c r="J24" s="26"/>
      <c r="K24" s="127">
        <f t="shared" si="0"/>
        <v>2.8000000000000007</v>
      </c>
      <c r="L24" s="14"/>
    </row>
    <row r="25" spans="5:12">
      <c r="E25" s="10">
        <v>45385</v>
      </c>
      <c r="F25" s="138">
        <v>17.8</v>
      </c>
      <c r="G25" s="139">
        <v>15</v>
      </c>
      <c r="H25" s="139"/>
      <c r="I25" s="139"/>
      <c r="J25" s="141"/>
      <c r="K25" s="127">
        <f t="shared" si="0"/>
        <v>2.8000000000000007</v>
      </c>
      <c r="L25" s="14"/>
    </row>
    <row r="26" spans="5:12">
      <c r="E26" s="10">
        <v>45385</v>
      </c>
      <c r="F26" s="138">
        <v>34.799999999999997</v>
      </c>
      <c r="G26" s="139">
        <v>25</v>
      </c>
      <c r="H26" s="139"/>
      <c r="I26" s="139"/>
      <c r="J26" s="141"/>
      <c r="K26" s="127">
        <f t="shared" si="0"/>
        <v>9.7999999999999972</v>
      </c>
      <c r="L26" s="14"/>
    </row>
    <row r="27" spans="5:12">
      <c r="E27" s="10">
        <v>45385</v>
      </c>
      <c r="F27" s="135">
        <v>308</v>
      </c>
      <c r="G27" s="139">
        <v>237.6</v>
      </c>
      <c r="H27" s="136"/>
      <c r="I27" s="136"/>
      <c r="J27" s="130"/>
      <c r="K27" s="127">
        <f t="shared" si="0"/>
        <v>70.400000000000006</v>
      </c>
      <c r="L27" s="14"/>
    </row>
    <row r="28" spans="5:12">
      <c r="E28" s="10">
        <v>45385</v>
      </c>
      <c r="F28" s="135">
        <v>35.4</v>
      </c>
      <c r="G28" s="139">
        <v>18</v>
      </c>
      <c r="H28" s="123"/>
      <c r="I28" s="123"/>
      <c r="J28" s="77">
        <v>4</v>
      </c>
      <c r="K28" s="127">
        <f t="shared" si="0"/>
        <v>13.399999999999999</v>
      </c>
      <c r="L28" s="14"/>
    </row>
    <row r="29" spans="5:12">
      <c r="E29" s="10">
        <v>45385</v>
      </c>
      <c r="F29" s="60">
        <v>32.5</v>
      </c>
      <c r="G29" s="139">
        <v>25</v>
      </c>
      <c r="H29" s="123"/>
      <c r="I29" s="123"/>
      <c r="J29" s="77"/>
      <c r="K29" s="127">
        <f t="shared" si="0"/>
        <v>7.5</v>
      </c>
      <c r="L29" s="14"/>
    </row>
    <row r="30" spans="5:12">
      <c r="E30" s="10">
        <v>45385</v>
      </c>
      <c r="F30" s="60">
        <v>54.6</v>
      </c>
      <c r="G30" s="139">
        <v>0</v>
      </c>
      <c r="H30" s="123"/>
      <c r="I30" s="123"/>
      <c r="J30" s="77"/>
      <c r="K30" s="127">
        <f t="shared" si="0"/>
        <v>54.6</v>
      </c>
      <c r="L30" s="14"/>
    </row>
    <row r="31" spans="5:12">
      <c r="E31" s="10">
        <v>45385</v>
      </c>
      <c r="F31" s="60">
        <v>110.5</v>
      </c>
      <c r="G31" s="139">
        <v>116.5</v>
      </c>
      <c r="H31" s="123"/>
      <c r="I31" s="123"/>
      <c r="J31" s="77"/>
      <c r="K31" s="127">
        <f t="shared" si="0"/>
        <v>-6</v>
      </c>
      <c r="L31" s="14"/>
    </row>
    <row r="32" spans="5:12">
      <c r="E32" s="10">
        <v>45386</v>
      </c>
      <c r="F32" s="60">
        <v>27.3</v>
      </c>
      <c r="G32" s="139">
        <v>21</v>
      </c>
      <c r="H32" s="123"/>
      <c r="I32" s="123"/>
      <c r="J32" s="77"/>
      <c r="K32" s="127">
        <f t="shared" si="0"/>
        <v>6.3000000000000007</v>
      </c>
    </row>
    <row r="33" spans="3:11">
      <c r="E33" s="10">
        <v>45386</v>
      </c>
      <c r="F33" s="60">
        <v>34.799999999999997</v>
      </c>
      <c r="G33" s="139">
        <v>25</v>
      </c>
      <c r="H33" s="123"/>
      <c r="I33" s="123"/>
      <c r="J33" s="77"/>
      <c r="K33" s="127">
        <f t="shared" si="0"/>
        <v>9.7999999999999972</v>
      </c>
    </row>
    <row r="34" spans="3:11">
      <c r="E34" s="10">
        <v>45386</v>
      </c>
      <c r="F34" s="60">
        <v>34.799999999999997</v>
      </c>
      <c r="G34" s="139">
        <v>25</v>
      </c>
      <c r="H34" s="123"/>
      <c r="I34" s="123"/>
      <c r="J34" s="77"/>
      <c r="K34" s="127">
        <f t="shared" si="0"/>
        <v>9.7999999999999972</v>
      </c>
    </row>
    <row r="35" spans="3:11">
      <c r="E35" s="10">
        <v>45386</v>
      </c>
      <c r="F35" s="60">
        <v>14.8</v>
      </c>
      <c r="G35" s="139">
        <v>10.199999999999999</v>
      </c>
      <c r="H35" s="122"/>
      <c r="I35" s="122"/>
      <c r="J35" s="77"/>
      <c r="K35" s="127">
        <f t="shared" si="0"/>
        <v>4.6000000000000014</v>
      </c>
    </row>
    <row r="36" spans="3:11">
      <c r="E36" s="10">
        <v>45386</v>
      </c>
      <c r="F36" s="60">
        <v>51.6</v>
      </c>
      <c r="G36" s="139">
        <v>34</v>
      </c>
      <c r="H36" s="122"/>
      <c r="I36" s="122"/>
      <c r="J36" s="77"/>
      <c r="K36" s="127">
        <f t="shared" si="0"/>
        <v>17.600000000000001</v>
      </c>
    </row>
    <row r="37" spans="3:11">
      <c r="E37" s="10">
        <v>45386</v>
      </c>
      <c r="F37" s="60">
        <v>449</v>
      </c>
      <c r="G37" s="139">
        <v>304</v>
      </c>
      <c r="H37" s="123"/>
      <c r="I37" s="123"/>
      <c r="J37" s="77"/>
      <c r="K37" s="127">
        <f t="shared" si="0"/>
        <v>145</v>
      </c>
    </row>
    <row r="38" spans="3:11">
      <c r="E38" s="10">
        <v>45386</v>
      </c>
      <c r="F38" s="60">
        <v>27.3</v>
      </c>
      <c r="G38" s="139">
        <v>21</v>
      </c>
      <c r="H38" s="123"/>
      <c r="I38" s="123"/>
      <c r="J38" s="77"/>
      <c r="K38" s="127">
        <f t="shared" si="0"/>
        <v>6.3000000000000007</v>
      </c>
    </row>
    <row r="39" spans="3:11">
      <c r="E39" s="10">
        <v>45387</v>
      </c>
      <c r="F39" s="60">
        <v>49.4</v>
      </c>
      <c r="G39" s="139">
        <v>37.5</v>
      </c>
      <c r="H39" s="123"/>
      <c r="I39" s="123"/>
      <c r="J39" s="77"/>
      <c r="K39" s="127">
        <f t="shared" si="0"/>
        <v>11.899999999999999</v>
      </c>
    </row>
    <row r="40" spans="3:11">
      <c r="E40" s="10">
        <v>45387</v>
      </c>
      <c r="F40" s="135">
        <v>18.8</v>
      </c>
      <c r="G40" s="139">
        <v>16</v>
      </c>
      <c r="H40" s="123"/>
      <c r="I40" s="123"/>
      <c r="J40" s="130"/>
      <c r="K40" s="127">
        <f t="shared" si="0"/>
        <v>2.8000000000000007</v>
      </c>
    </row>
    <row r="41" spans="3:11">
      <c r="E41" s="10">
        <v>45387</v>
      </c>
      <c r="F41" s="60">
        <v>25.8</v>
      </c>
      <c r="G41" s="139">
        <v>19</v>
      </c>
      <c r="H41" s="123"/>
      <c r="I41" s="123"/>
      <c r="J41" s="77"/>
      <c r="K41" s="127">
        <f t="shared" si="0"/>
        <v>6.8000000000000007</v>
      </c>
    </row>
    <row r="42" spans="3:11">
      <c r="E42" s="10">
        <v>45387</v>
      </c>
      <c r="F42" s="60">
        <v>27.3</v>
      </c>
      <c r="G42" s="139">
        <v>21</v>
      </c>
      <c r="H42" s="123"/>
      <c r="I42" s="123"/>
      <c r="J42" s="77"/>
      <c r="K42" s="127">
        <f t="shared" si="0"/>
        <v>6.3000000000000007</v>
      </c>
    </row>
    <row r="43" spans="3:11">
      <c r="E43" s="10">
        <v>45387</v>
      </c>
      <c r="F43" s="60">
        <v>34.799999999999997</v>
      </c>
      <c r="G43" s="140">
        <v>25</v>
      </c>
      <c r="H43" s="123"/>
      <c r="I43" s="123"/>
      <c r="J43" s="77"/>
      <c r="K43" s="127">
        <f t="shared" si="0"/>
        <v>9.7999999999999972</v>
      </c>
    </row>
    <row r="44" spans="3:11">
      <c r="E44" s="10">
        <v>45387</v>
      </c>
      <c r="F44" s="60">
        <v>16.8</v>
      </c>
      <c r="G44" s="140">
        <v>10</v>
      </c>
      <c r="H44" s="123"/>
      <c r="I44" s="123"/>
      <c r="J44" s="77"/>
      <c r="K44" s="127">
        <f t="shared" si="0"/>
        <v>6.8000000000000007</v>
      </c>
    </row>
    <row r="45" spans="3:11">
      <c r="E45" s="10">
        <v>45387</v>
      </c>
      <c r="F45" s="60">
        <v>43.6</v>
      </c>
      <c r="G45" s="139">
        <v>30</v>
      </c>
      <c r="H45" s="123"/>
      <c r="I45" s="123"/>
      <c r="J45" s="77"/>
      <c r="K45" s="127">
        <f t="shared" si="0"/>
        <v>13.600000000000001</v>
      </c>
    </row>
    <row r="46" spans="3:11">
      <c r="C46" s="79"/>
      <c r="D46" s="79"/>
      <c r="E46" s="10">
        <v>45387</v>
      </c>
      <c r="F46" s="60">
        <v>35.6</v>
      </c>
      <c r="G46" s="140">
        <v>25</v>
      </c>
      <c r="H46" s="123"/>
      <c r="I46" s="123"/>
      <c r="J46" s="77"/>
      <c r="K46" s="127">
        <f t="shared" si="0"/>
        <v>10.600000000000001</v>
      </c>
    </row>
    <row r="47" spans="3:11">
      <c r="E47" s="10">
        <v>45387</v>
      </c>
      <c r="F47" s="60">
        <v>35.6</v>
      </c>
      <c r="G47" s="140">
        <v>25</v>
      </c>
      <c r="H47" s="123"/>
      <c r="I47" s="123"/>
      <c r="J47" s="77"/>
      <c r="K47" s="127">
        <f t="shared" si="0"/>
        <v>10.600000000000001</v>
      </c>
    </row>
    <row r="48" spans="3:11">
      <c r="E48" s="10">
        <v>45388</v>
      </c>
      <c r="F48" s="60">
        <v>49.6</v>
      </c>
      <c r="G48" s="140">
        <v>10</v>
      </c>
      <c r="H48" s="123"/>
      <c r="I48" s="123"/>
      <c r="J48" s="77">
        <v>15</v>
      </c>
      <c r="K48" s="127">
        <f t="shared" si="0"/>
        <v>24.6</v>
      </c>
    </row>
    <row r="49" spans="1:13">
      <c r="C49" s="79"/>
      <c r="D49" s="79"/>
      <c r="E49" s="10">
        <v>45388</v>
      </c>
      <c r="F49" s="60">
        <v>63</v>
      </c>
      <c r="G49" s="139">
        <v>29</v>
      </c>
      <c r="H49" s="123"/>
      <c r="I49" s="123"/>
      <c r="J49" s="77"/>
      <c r="K49" s="127">
        <f t="shared" si="0"/>
        <v>34</v>
      </c>
    </row>
    <row r="50" spans="1:13">
      <c r="A50" s="79"/>
      <c r="B50" s="79"/>
      <c r="E50" s="10">
        <v>45388</v>
      </c>
      <c r="F50" s="60">
        <v>22.1</v>
      </c>
      <c r="G50" s="139">
        <v>17</v>
      </c>
      <c r="H50" s="123"/>
      <c r="I50" s="123"/>
      <c r="J50" s="77"/>
      <c r="K50" s="127">
        <f t="shared" si="0"/>
        <v>5.1000000000000014</v>
      </c>
      <c r="M50" t="s">
        <v>65</v>
      </c>
    </row>
    <row r="51" spans="1:13">
      <c r="E51" s="10">
        <v>45388</v>
      </c>
      <c r="F51" s="60">
        <v>14.8</v>
      </c>
      <c r="G51" s="140">
        <v>10</v>
      </c>
      <c r="H51" s="123"/>
      <c r="I51" s="123"/>
      <c r="J51" s="77"/>
      <c r="K51" s="127">
        <f t="shared" si="0"/>
        <v>4.8000000000000007</v>
      </c>
    </row>
    <row r="52" spans="1:13">
      <c r="E52" s="10">
        <v>45388</v>
      </c>
      <c r="F52" s="60">
        <v>222</v>
      </c>
      <c r="G52" s="140">
        <v>75</v>
      </c>
      <c r="H52" s="123"/>
      <c r="I52" s="123"/>
      <c r="J52" s="77">
        <v>4</v>
      </c>
      <c r="K52" s="127">
        <f t="shared" si="0"/>
        <v>143</v>
      </c>
    </row>
    <row r="53" spans="1:13">
      <c r="A53" s="79"/>
      <c r="B53" s="79"/>
      <c r="E53" s="10">
        <v>45388</v>
      </c>
      <c r="F53" s="60">
        <v>32.799999999999997</v>
      </c>
      <c r="G53" s="140">
        <v>26</v>
      </c>
      <c r="H53" s="123"/>
      <c r="I53" s="123"/>
      <c r="J53" s="77"/>
      <c r="K53" s="127">
        <f t="shared" si="0"/>
        <v>6.7999999999999972</v>
      </c>
    </row>
    <row r="54" spans="1:13" s="79" customFormat="1">
      <c r="A54"/>
      <c r="B54"/>
      <c r="C54"/>
      <c r="D54"/>
      <c r="E54" s="10">
        <v>45388</v>
      </c>
      <c r="F54" s="95">
        <v>64.8</v>
      </c>
      <c r="G54" s="140">
        <v>45</v>
      </c>
      <c r="H54" s="123"/>
      <c r="I54" s="123"/>
      <c r="J54" s="77"/>
      <c r="K54" s="127">
        <f t="shared" si="0"/>
        <v>19.799999999999997</v>
      </c>
    </row>
    <row r="55" spans="1:13">
      <c r="E55" s="10">
        <v>45388</v>
      </c>
      <c r="F55" s="95">
        <v>32.5</v>
      </c>
      <c r="G55" s="140">
        <v>25</v>
      </c>
      <c r="H55" s="123"/>
      <c r="I55" s="123"/>
      <c r="J55" s="77"/>
      <c r="K55" s="127">
        <f t="shared" si="0"/>
        <v>7.5</v>
      </c>
      <c r="M55" t="s">
        <v>65</v>
      </c>
    </row>
    <row r="56" spans="1:13">
      <c r="E56" s="10">
        <v>45388</v>
      </c>
      <c r="F56" s="95">
        <v>159</v>
      </c>
      <c r="G56" s="140">
        <v>62</v>
      </c>
      <c r="H56" s="123"/>
      <c r="I56" s="123"/>
      <c r="J56" s="77"/>
      <c r="K56" s="127">
        <f t="shared" si="0"/>
        <v>97</v>
      </c>
    </row>
    <row r="57" spans="1:13" s="79" customFormat="1">
      <c r="A57"/>
      <c r="B57"/>
      <c r="C57"/>
      <c r="D57"/>
      <c r="E57" s="10">
        <v>45389</v>
      </c>
      <c r="F57" s="95">
        <v>200.6</v>
      </c>
      <c r="G57" s="140">
        <v>132</v>
      </c>
      <c r="H57" s="123"/>
      <c r="I57" s="123"/>
      <c r="J57" s="77"/>
      <c r="K57" s="127">
        <f t="shared" si="0"/>
        <v>68.599999999999994</v>
      </c>
    </row>
    <row r="58" spans="1:13">
      <c r="E58" s="10">
        <v>45389</v>
      </c>
      <c r="F58" s="95">
        <v>19.8</v>
      </c>
      <c r="G58" s="140">
        <v>14</v>
      </c>
      <c r="H58" s="123"/>
      <c r="I58" s="123"/>
      <c r="J58" s="77"/>
      <c r="K58" s="127">
        <f t="shared" si="0"/>
        <v>5.8000000000000007</v>
      </c>
    </row>
    <row r="59" spans="1:13">
      <c r="E59" s="10">
        <v>45389</v>
      </c>
      <c r="F59" s="95">
        <v>109</v>
      </c>
      <c r="G59" s="140">
        <v>53.93</v>
      </c>
      <c r="H59" s="123"/>
      <c r="I59" s="123"/>
      <c r="J59" s="77"/>
      <c r="K59" s="127">
        <f t="shared" si="0"/>
        <v>55.07</v>
      </c>
    </row>
    <row r="60" spans="1:13">
      <c r="E60" s="10">
        <v>45389</v>
      </c>
      <c r="F60" s="95">
        <v>22.1</v>
      </c>
      <c r="G60" s="140">
        <v>17</v>
      </c>
      <c r="H60" s="123"/>
      <c r="I60" s="123"/>
      <c r="J60" s="77"/>
      <c r="K60" s="127">
        <f t="shared" si="0"/>
        <v>5.1000000000000014</v>
      </c>
    </row>
    <row r="61" spans="1:13">
      <c r="E61" s="10">
        <v>45389</v>
      </c>
      <c r="F61" s="95">
        <v>14.8</v>
      </c>
      <c r="G61" s="140">
        <v>10</v>
      </c>
      <c r="H61" s="123"/>
      <c r="I61" s="123"/>
      <c r="J61" s="77"/>
      <c r="K61" s="127">
        <f t="shared" si="0"/>
        <v>4.8000000000000007</v>
      </c>
    </row>
    <row r="62" spans="1:13">
      <c r="E62" s="10">
        <v>45389</v>
      </c>
      <c r="F62" s="95">
        <v>34.799999999999997</v>
      </c>
      <c r="G62" s="140">
        <v>25</v>
      </c>
      <c r="H62" s="123"/>
      <c r="I62" s="123"/>
      <c r="J62" s="77"/>
      <c r="K62" s="127">
        <f t="shared" si="0"/>
        <v>9.7999999999999972</v>
      </c>
      <c r="L62" t="s">
        <v>99</v>
      </c>
    </row>
    <row r="63" spans="1:13">
      <c r="E63" s="10">
        <v>45389</v>
      </c>
      <c r="F63" s="95">
        <v>133.19999999999999</v>
      </c>
      <c r="G63" s="140">
        <v>45</v>
      </c>
      <c r="H63" s="123"/>
      <c r="I63" s="123"/>
      <c r="J63" s="77">
        <v>4</v>
      </c>
      <c r="K63" s="127">
        <f t="shared" si="0"/>
        <v>84.199999999999989</v>
      </c>
    </row>
    <row r="64" spans="1:13">
      <c r="E64" s="10">
        <v>45389</v>
      </c>
      <c r="F64" s="95">
        <v>29.6</v>
      </c>
      <c r="G64" s="140">
        <v>10</v>
      </c>
      <c r="H64" s="123"/>
      <c r="I64" s="123"/>
      <c r="J64" s="77">
        <v>4</v>
      </c>
      <c r="K64" s="127">
        <f t="shared" si="0"/>
        <v>15.600000000000001</v>
      </c>
    </row>
    <row r="65" spans="5:11">
      <c r="E65" s="10">
        <v>45389</v>
      </c>
      <c r="F65" s="95">
        <v>159</v>
      </c>
      <c r="G65" s="150">
        <v>67</v>
      </c>
      <c r="H65" s="123"/>
      <c r="I65" s="123"/>
      <c r="J65" s="77"/>
      <c r="K65" s="127">
        <f t="shared" si="0"/>
        <v>92</v>
      </c>
    </row>
    <row r="66" spans="5:11">
      <c r="E66" s="10">
        <v>45389</v>
      </c>
      <c r="F66" s="95">
        <v>29.6</v>
      </c>
      <c r="G66" s="140">
        <v>10</v>
      </c>
      <c r="H66" s="123"/>
      <c r="I66" s="123"/>
      <c r="J66" s="77">
        <v>4</v>
      </c>
      <c r="K66" s="127">
        <f t="shared" ref="K66:K129" si="1">F66-G66-H66+I66-J66</f>
        <v>15.600000000000001</v>
      </c>
    </row>
    <row r="67" spans="5:11">
      <c r="E67" s="10">
        <v>45389</v>
      </c>
      <c r="F67" s="95">
        <v>34.799999999999997</v>
      </c>
      <c r="G67" s="140">
        <v>25</v>
      </c>
      <c r="H67" s="123"/>
      <c r="I67" s="123"/>
      <c r="J67" s="77"/>
      <c r="K67" s="127">
        <f t="shared" si="1"/>
        <v>9.7999999999999972</v>
      </c>
    </row>
    <row r="68" spans="5:11">
      <c r="E68" s="10">
        <v>45389</v>
      </c>
      <c r="F68" s="95">
        <v>24.7</v>
      </c>
      <c r="G68" s="140">
        <v>30</v>
      </c>
      <c r="H68" s="123"/>
      <c r="I68" s="123"/>
      <c r="J68" s="77"/>
      <c r="K68" s="127">
        <f t="shared" si="1"/>
        <v>-5.3000000000000007</v>
      </c>
    </row>
    <row r="69" spans="5:11">
      <c r="E69" s="10">
        <v>45389</v>
      </c>
      <c r="F69" s="95">
        <v>16.8</v>
      </c>
      <c r="G69" s="140">
        <v>0</v>
      </c>
      <c r="H69" s="123"/>
      <c r="I69" s="123"/>
      <c r="J69" s="77"/>
      <c r="K69" s="127">
        <f t="shared" si="1"/>
        <v>16.8</v>
      </c>
    </row>
    <row r="70" spans="5:11">
      <c r="E70" s="10">
        <v>45389</v>
      </c>
      <c r="F70" s="95">
        <v>14.8</v>
      </c>
      <c r="G70" s="140">
        <v>5</v>
      </c>
      <c r="H70" s="123"/>
      <c r="I70" s="123"/>
      <c r="J70" s="77">
        <v>4</v>
      </c>
      <c r="K70" s="127">
        <f t="shared" si="1"/>
        <v>5.8000000000000007</v>
      </c>
    </row>
    <row r="71" spans="5:11">
      <c r="E71" s="10">
        <v>45390</v>
      </c>
      <c r="F71" s="95">
        <v>172</v>
      </c>
      <c r="G71" s="140">
        <v>123.3</v>
      </c>
      <c r="H71" s="123"/>
      <c r="I71" s="123"/>
      <c r="J71" s="77"/>
      <c r="K71" s="127">
        <f t="shared" si="1"/>
        <v>48.7</v>
      </c>
    </row>
    <row r="72" spans="5:11">
      <c r="E72" s="10">
        <v>45390</v>
      </c>
      <c r="F72" s="95">
        <v>32</v>
      </c>
      <c r="G72" s="140">
        <v>25</v>
      </c>
      <c r="H72" s="123"/>
      <c r="I72" s="123"/>
      <c r="J72" s="77"/>
      <c r="K72" s="127">
        <f t="shared" si="1"/>
        <v>7</v>
      </c>
    </row>
    <row r="73" spans="5:11">
      <c r="E73" s="10">
        <v>45390</v>
      </c>
      <c r="F73" s="95">
        <v>19.5</v>
      </c>
      <c r="G73" s="140">
        <v>15</v>
      </c>
      <c r="H73" s="123"/>
      <c r="I73" s="123"/>
      <c r="J73" s="77"/>
      <c r="K73" s="127">
        <f t="shared" si="1"/>
        <v>4.5</v>
      </c>
    </row>
    <row r="74" spans="5:11">
      <c r="E74" s="10">
        <v>45390</v>
      </c>
      <c r="F74" s="95">
        <v>32.5</v>
      </c>
      <c r="G74" s="140">
        <v>25</v>
      </c>
      <c r="H74" s="123"/>
      <c r="I74" s="123"/>
      <c r="J74" s="77"/>
      <c r="K74" s="127">
        <f t="shared" si="1"/>
        <v>7.5</v>
      </c>
    </row>
    <row r="75" spans="5:11">
      <c r="E75" s="10">
        <v>45390</v>
      </c>
      <c r="F75" s="95">
        <v>17.8</v>
      </c>
      <c r="G75" s="140">
        <v>15</v>
      </c>
      <c r="H75" s="123"/>
      <c r="I75" s="123"/>
      <c r="J75" s="77"/>
      <c r="K75" s="127">
        <f t="shared" si="1"/>
        <v>2.8000000000000007</v>
      </c>
    </row>
    <row r="76" spans="5:11">
      <c r="E76" s="10">
        <v>45390</v>
      </c>
      <c r="F76" s="95">
        <v>45.6</v>
      </c>
      <c r="G76" s="140">
        <v>19.57</v>
      </c>
      <c r="H76" s="123"/>
      <c r="I76" s="123"/>
      <c r="J76" s="77"/>
      <c r="K76" s="127">
        <f t="shared" si="1"/>
        <v>26.03</v>
      </c>
    </row>
    <row r="77" spans="5:11">
      <c r="E77" s="10">
        <v>45390</v>
      </c>
      <c r="F77" s="134">
        <v>35.6</v>
      </c>
      <c r="G77" s="140">
        <v>20.6</v>
      </c>
      <c r="H77" s="123"/>
      <c r="I77" s="123"/>
      <c r="J77" s="77">
        <v>4</v>
      </c>
      <c r="K77" s="127">
        <f t="shared" si="1"/>
        <v>11</v>
      </c>
    </row>
    <row r="78" spans="5:11">
      <c r="E78" s="10">
        <v>45390</v>
      </c>
      <c r="F78" s="95">
        <v>232.2</v>
      </c>
      <c r="G78" s="140">
        <v>133.19999999999999</v>
      </c>
      <c r="H78" s="123"/>
      <c r="I78" s="123"/>
      <c r="J78" s="77">
        <v>4</v>
      </c>
      <c r="K78" s="127">
        <f t="shared" si="1"/>
        <v>95</v>
      </c>
    </row>
    <row r="79" spans="5:11">
      <c r="E79" s="10">
        <v>45390</v>
      </c>
      <c r="F79" s="95">
        <v>32.5</v>
      </c>
      <c r="G79" s="140">
        <v>25</v>
      </c>
      <c r="H79" s="123"/>
      <c r="I79" s="123"/>
      <c r="J79" s="77"/>
      <c r="K79" s="127">
        <f t="shared" si="1"/>
        <v>7.5</v>
      </c>
    </row>
    <row r="80" spans="5:11">
      <c r="E80" s="10">
        <v>45390</v>
      </c>
      <c r="F80" s="95">
        <v>34.799999999999997</v>
      </c>
      <c r="G80" s="140">
        <v>25</v>
      </c>
      <c r="H80" s="123"/>
      <c r="I80" s="123"/>
      <c r="J80" s="77"/>
      <c r="K80" s="127">
        <f t="shared" si="1"/>
        <v>9.7999999999999972</v>
      </c>
    </row>
    <row r="81" spans="5:13">
      <c r="E81" s="10">
        <v>45390</v>
      </c>
      <c r="F81" s="142">
        <v>34.799999999999997</v>
      </c>
      <c r="G81" s="140">
        <v>25</v>
      </c>
      <c r="H81" s="123"/>
      <c r="I81" s="123"/>
      <c r="J81" s="130"/>
      <c r="K81" s="127">
        <f t="shared" si="1"/>
        <v>9.7999999999999972</v>
      </c>
    </row>
    <row r="82" spans="5:13">
      <c r="E82" s="10">
        <v>45391</v>
      </c>
      <c r="F82" s="142">
        <v>38.6</v>
      </c>
      <c r="G82" s="140">
        <v>26</v>
      </c>
      <c r="H82" s="123">
        <v>38.6</v>
      </c>
      <c r="I82" s="123">
        <v>26</v>
      </c>
      <c r="J82" s="130"/>
      <c r="K82" s="127">
        <f t="shared" si="1"/>
        <v>0</v>
      </c>
    </row>
    <row r="83" spans="5:13">
      <c r="E83" s="10">
        <v>45391</v>
      </c>
      <c r="F83" s="142">
        <v>9.8000000000000007</v>
      </c>
      <c r="G83" s="140">
        <v>6.1</v>
      </c>
      <c r="H83" s="122"/>
      <c r="I83" s="123"/>
      <c r="J83" s="77"/>
      <c r="K83" s="127">
        <f t="shared" si="1"/>
        <v>3.7000000000000011</v>
      </c>
    </row>
    <row r="84" spans="5:13">
      <c r="E84" s="10">
        <v>45391</v>
      </c>
      <c r="F84" s="95">
        <v>99.8</v>
      </c>
      <c r="G84" s="140">
        <v>66</v>
      </c>
      <c r="H84" s="123"/>
      <c r="I84" s="123"/>
      <c r="J84" s="77"/>
      <c r="K84" s="127">
        <f t="shared" si="1"/>
        <v>33.799999999999997</v>
      </c>
    </row>
    <row r="85" spans="5:13">
      <c r="E85" s="10">
        <v>45391</v>
      </c>
      <c r="F85" s="95">
        <v>18.8</v>
      </c>
      <c r="G85" s="140">
        <v>16</v>
      </c>
      <c r="H85" s="123"/>
      <c r="I85" s="123"/>
      <c r="J85" s="77"/>
      <c r="K85" s="127">
        <f t="shared" si="1"/>
        <v>2.8000000000000007</v>
      </c>
    </row>
    <row r="86" spans="5:13">
      <c r="E86" s="10">
        <v>45391</v>
      </c>
      <c r="F86" s="95">
        <v>21.8</v>
      </c>
      <c r="G86" s="140">
        <v>12.4</v>
      </c>
      <c r="H86" s="123"/>
      <c r="I86" s="123"/>
      <c r="J86" s="77">
        <v>4</v>
      </c>
      <c r="K86" s="127">
        <f t="shared" si="1"/>
        <v>5.4</v>
      </c>
    </row>
    <row r="87" spans="5:13">
      <c r="E87" s="10">
        <v>45391</v>
      </c>
      <c r="F87" s="95">
        <v>29.6</v>
      </c>
      <c r="G87" s="140">
        <v>10</v>
      </c>
      <c r="H87" s="123"/>
      <c r="I87" s="123"/>
      <c r="J87" s="77">
        <v>4</v>
      </c>
      <c r="K87" s="127">
        <f t="shared" si="1"/>
        <v>15.600000000000001</v>
      </c>
    </row>
    <row r="88" spans="5:13">
      <c r="E88" s="10">
        <v>45391</v>
      </c>
      <c r="F88" s="95">
        <v>89</v>
      </c>
      <c r="G88" s="140">
        <v>51.5</v>
      </c>
      <c r="H88" s="123"/>
      <c r="I88" s="123"/>
      <c r="J88" s="77">
        <v>4</v>
      </c>
      <c r="K88" s="127">
        <f t="shared" si="1"/>
        <v>33.5</v>
      </c>
    </row>
    <row r="89" spans="5:13">
      <c r="E89" s="10">
        <v>45391</v>
      </c>
      <c r="F89" s="95">
        <v>34.799999999999997</v>
      </c>
      <c r="G89" s="140">
        <v>25</v>
      </c>
      <c r="H89" s="123"/>
      <c r="I89" s="123"/>
      <c r="J89" s="77"/>
      <c r="K89" s="127">
        <f t="shared" si="1"/>
        <v>9.7999999999999972</v>
      </c>
    </row>
    <row r="90" spans="5:13">
      <c r="E90" s="10">
        <v>45391</v>
      </c>
      <c r="F90" s="95">
        <v>236</v>
      </c>
      <c r="G90" s="140">
        <v>124</v>
      </c>
      <c r="H90" s="123"/>
      <c r="I90" s="123"/>
      <c r="J90" s="77">
        <v>4</v>
      </c>
      <c r="K90" s="127">
        <f t="shared" si="1"/>
        <v>108</v>
      </c>
    </row>
    <row r="91" spans="5:13">
      <c r="E91" s="10">
        <v>45391</v>
      </c>
      <c r="F91" s="95">
        <v>178</v>
      </c>
      <c r="G91" s="140">
        <v>103</v>
      </c>
      <c r="H91" s="123"/>
      <c r="I91" s="123"/>
      <c r="J91" s="77"/>
      <c r="K91" s="127">
        <f t="shared" si="1"/>
        <v>75</v>
      </c>
    </row>
    <row r="92" spans="5:13">
      <c r="E92" s="10">
        <v>45391</v>
      </c>
      <c r="F92" s="95">
        <v>28.8</v>
      </c>
      <c r="G92" s="140">
        <v>16</v>
      </c>
      <c r="H92" s="123"/>
      <c r="I92" s="123"/>
      <c r="J92" s="77">
        <v>4</v>
      </c>
      <c r="K92" s="127">
        <f t="shared" si="1"/>
        <v>8.8000000000000007</v>
      </c>
    </row>
    <row r="93" spans="5:13">
      <c r="E93" s="10">
        <v>45392</v>
      </c>
      <c r="F93" s="95">
        <v>101</v>
      </c>
      <c r="G93" s="140">
        <v>57.8</v>
      </c>
      <c r="H93" s="123"/>
      <c r="I93" s="123"/>
      <c r="J93" s="77">
        <v>4</v>
      </c>
      <c r="K93" s="127">
        <f t="shared" si="1"/>
        <v>39.200000000000003</v>
      </c>
      <c r="M93" t="s">
        <v>102</v>
      </c>
    </row>
    <row r="94" spans="5:13">
      <c r="E94" s="10">
        <v>45392</v>
      </c>
      <c r="F94" s="95">
        <v>16.8</v>
      </c>
      <c r="G94" s="140">
        <v>10</v>
      </c>
      <c r="H94" s="123"/>
      <c r="I94" s="123"/>
      <c r="J94" s="77"/>
      <c r="K94" s="127">
        <f t="shared" si="1"/>
        <v>6.8000000000000007</v>
      </c>
    </row>
    <row r="95" spans="5:13">
      <c r="E95" s="10">
        <v>45392</v>
      </c>
      <c r="F95" s="95">
        <v>34.799999999999997</v>
      </c>
      <c r="G95" s="140">
        <v>25</v>
      </c>
      <c r="H95" s="123"/>
      <c r="I95" s="123"/>
      <c r="J95" s="77"/>
      <c r="K95" s="127">
        <f t="shared" si="1"/>
        <v>9.7999999999999972</v>
      </c>
    </row>
    <row r="96" spans="5:13">
      <c r="E96" s="10">
        <v>45392</v>
      </c>
      <c r="F96" s="95">
        <v>99.8</v>
      </c>
      <c r="G96" s="140">
        <v>66</v>
      </c>
      <c r="H96" s="123"/>
      <c r="I96" s="123"/>
      <c r="J96" s="77"/>
      <c r="K96" s="127">
        <f t="shared" si="1"/>
        <v>33.799999999999997</v>
      </c>
    </row>
    <row r="97" spans="5:11">
      <c r="E97" s="10">
        <v>45392</v>
      </c>
      <c r="F97" s="95">
        <v>16.8</v>
      </c>
      <c r="G97" s="140">
        <v>13</v>
      </c>
      <c r="H97" s="122"/>
      <c r="I97" s="122"/>
      <c r="J97" s="77"/>
      <c r="K97" s="127">
        <f t="shared" si="1"/>
        <v>3.8000000000000007</v>
      </c>
    </row>
    <row r="98" spans="5:11">
      <c r="E98" s="10">
        <v>45392</v>
      </c>
      <c r="F98" s="95">
        <v>29.6</v>
      </c>
      <c r="G98" s="140">
        <v>10</v>
      </c>
      <c r="H98" s="123"/>
      <c r="I98" s="123"/>
      <c r="J98" s="77">
        <v>4</v>
      </c>
      <c r="K98" s="127">
        <f t="shared" si="1"/>
        <v>15.600000000000001</v>
      </c>
    </row>
    <row r="99" spans="5:11">
      <c r="E99" s="10">
        <v>45392</v>
      </c>
      <c r="F99" s="95">
        <v>32.5</v>
      </c>
      <c r="G99" s="140">
        <v>25</v>
      </c>
      <c r="H99" s="123"/>
      <c r="I99" s="123"/>
      <c r="J99" s="77"/>
      <c r="K99" s="127">
        <f t="shared" si="1"/>
        <v>7.5</v>
      </c>
    </row>
    <row r="100" spans="5:11">
      <c r="E100" s="10">
        <v>45393</v>
      </c>
      <c r="F100" s="95">
        <v>18.8</v>
      </c>
      <c r="G100" s="140">
        <v>16</v>
      </c>
      <c r="H100" s="123"/>
      <c r="I100" s="123"/>
      <c r="J100" s="77"/>
      <c r="K100" s="127">
        <f t="shared" si="1"/>
        <v>2.8000000000000007</v>
      </c>
    </row>
    <row r="101" spans="5:11">
      <c r="E101" s="10">
        <v>45393</v>
      </c>
      <c r="F101" s="95">
        <v>27.3</v>
      </c>
      <c r="G101" s="140">
        <v>21</v>
      </c>
      <c r="H101" s="123"/>
      <c r="I101" s="123"/>
      <c r="J101" s="77"/>
      <c r="K101" s="127">
        <f t="shared" si="1"/>
        <v>6.3000000000000007</v>
      </c>
    </row>
    <row r="102" spans="5:11">
      <c r="E102" s="10">
        <v>45393</v>
      </c>
      <c r="F102" s="95">
        <v>16.8</v>
      </c>
      <c r="G102" s="140">
        <v>13</v>
      </c>
      <c r="H102" s="123"/>
      <c r="I102" s="123"/>
      <c r="J102" s="77"/>
      <c r="K102" s="127">
        <f t="shared" si="1"/>
        <v>3.8000000000000007</v>
      </c>
    </row>
    <row r="103" spans="5:11">
      <c r="E103" s="10">
        <v>45393</v>
      </c>
      <c r="F103" s="95">
        <v>27.3</v>
      </c>
      <c r="G103" s="140">
        <v>21</v>
      </c>
      <c r="H103" s="123"/>
      <c r="I103" s="123"/>
      <c r="J103" s="77"/>
      <c r="K103" s="127">
        <f t="shared" si="1"/>
        <v>6.3000000000000007</v>
      </c>
    </row>
    <row r="104" spans="5:11">
      <c r="E104" s="10">
        <v>45393</v>
      </c>
      <c r="F104" s="95">
        <v>16.8</v>
      </c>
      <c r="G104" s="140">
        <v>13</v>
      </c>
      <c r="H104" s="123"/>
      <c r="I104" s="123"/>
      <c r="J104" s="77"/>
      <c r="K104" s="127">
        <f t="shared" si="1"/>
        <v>3.8000000000000007</v>
      </c>
    </row>
    <row r="105" spans="5:11">
      <c r="E105" s="10">
        <v>45393</v>
      </c>
      <c r="F105" s="95">
        <v>16.8</v>
      </c>
      <c r="G105" s="140">
        <v>13</v>
      </c>
      <c r="H105" s="123"/>
      <c r="I105" s="123"/>
      <c r="J105" s="77"/>
      <c r="K105" s="127">
        <f t="shared" si="1"/>
        <v>3.8000000000000007</v>
      </c>
    </row>
    <row r="106" spans="5:11">
      <c r="E106" s="10">
        <v>45393</v>
      </c>
      <c r="F106" s="95">
        <v>64.8</v>
      </c>
      <c r="G106" s="140">
        <v>45</v>
      </c>
      <c r="H106" s="123"/>
      <c r="I106" s="123"/>
      <c r="J106" s="77"/>
      <c r="K106" s="127">
        <f t="shared" si="1"/>
        <v>19.799999999999997</v>
      </c>
    </row>
    <row r="107" spans="5:11">
      <c r="E107" s="10">
        <v>45393</v>
      </c>
      <c r="F107" s="95">
        <v>49.8</v>
      </c>
      <c r="G107" s="140">
        <v>36.5</v>
      </c>
      <c r="H107" s="123"/>
      <c r="I107" s="123"/>
      <c r="J107" s="77"/>
      <c r="K107" s="127">
        <f t="shared" si="1"/>
        <v>13.299999999999997</v>
      </c>
    </row>
    <row r="108" spans="5:11">
      <c r="E108" s="10">
        <v>45393</v>
      </c>
      <c r="F108" s="95">
        <v>24.7</v>
      </c>
      <c r="G108" s="140">
        <v>19</v>
      </c>
      <c r="H108" s="122"/>
      <c r="I108" s="122"/>
      <c r="J108" s="77"/>
      <c r="K108" s="127">
        <f t="shared" si="1"/>
        <v>5.6999999999999993</v>
      </c>
    </row>
    <row r="109" spans="5:11">
      <c r="E109" s="10">
        <v>45393</v>
      </c>
      <c r="F109" s="95">
        <v>56.06</v>
      </c>
      <c r="G109" s="139">
        <v>45</v>
      </c>
      <c r="H109" s="123"/>
      <c r="I109" s="123"/>
      <c r="J109" s="77"/>
      <c r="K109" s="127">
        <f t="shared" si="1"/>
        <v>11.060000000000002</v>
      </c>
    </row>
    <row r="110" spans="5:11">
      <c r="E110" s="10">
        <v>45393</v>
      </c>
      <c r="F110" s="95">
        <v>34.799999999999997</v>
      </c>
      <c r="G110" s="140">
        <v>25</v>
      </c>
      <c r="H110" s="123"/>
      <c r="I110" s="123"/>
      <c r="J110" s="77"/>
      <c r="K110" s="127">
        <f t="shared" si="1"/>
        <v>9.7999999999999972</v>
      </c>
    </row>
    <row r="111" spans="5:11">
      <c r="E111" s="10">
        <v>45393</v>
      </c>
      <c r="F111" s="95">
        <v>56.04</v>
      </c>
      <c r="G111" s="140">
        <v>45</v>
      </c>
      <c r="H111" s="123"/>
      <c r="I111" s="123"/>
      <c r="J111" s="77"/>
      <c r="K111" s="127">
        <f t="shared" si="1"/>
        <v>11.04</v>
      </c>
    </row>
    <row r="112" spans="5:11">
      <c r="E112" s="10">
        <v>45394</v>
      </c>
      <c r="F112" s="95">
        <v>30.45</v>
      </c>
      <c r="G112" s="139">
        <v>25</v>
      </c>
      <c r="H112" s="123"/>
      <c r="I112" s="123"/>
      <c r="J112" s="77"/>
      <c r="K112" s="127">
        <f t="shared" si="1"/>
        <v>5.4499999999999993</v>
      </c>
    </row>
    <row r="113" spans="5:13">
      <c r="E113" s="10">
        <v>45394</v>
      </c>
      <c r="F113" s="95">
        <v>64.8</v>
      </c>
      <c r="G113" s="139">
        <v>45</v>
      </c>
      <c r="H113" s="123"/>
      <c r="I113" s="123"/>
      <c r="J113" s="77"/>
      <c r="K113" s="127">
        <f t="shared" si="1"/>
        <v>19.799999999999997</v>
      </c>
    </row>
    <row r="114" spans="5:13">
      <c r="E114" s="10">
        <v>45394</v>
      </c>
      <c r="F114" s="95">
        <v>16.16</v>
      </c>
      <c r="G114" s="139">
        <v>16</v>
      </c>
      <c r="H114" s="123"/>
      <c r="I114" s="123"/>
      <c r="J114" s="77"/>
      <c r="K114" s="127">
        <f t="shared" si="1"/>
        <v>0.16000000000000014</v>
      </c>
    </row>
    <row r="115" spans="5:13">
      <c r="E115" s="10">
        <v>45394</v>
      </c>
      <c r="F115" s="95">
        <v>22.1</v>
      </c>
      <c r="G115" s="140">
        <v>17</v>
      </c>
      <c r="H115" s="123"/>
      <c r="I115" s="123"/>
      <c r="J115" s="77"/>
      <c r="K115" s="127">
        <f t="shared" si="1"/>
        <v>5.1000000000000014</v>
      </c>
      <c r="M115" t="s">
        <v>102</v>
      </c>
    </row>
    <row r="116" spans="5:13">
      <c r="E116" s="10">
        <v>45394</v>
      </c>
      <c r="F116" s="95">
        <v>64.39</v>
      </c>
      <c r="G116" s="139">
        <v>54.87</v>
      </c>
      <c r="H116" s="123"/>
      <c r="I116" s="123"/>
      <c r="J116" s="77"/>
      <c r="K116" s="127">
        <f t="shared" si="1"/>
        <v>9.5200000000000031</v>
      </c>
    </row>
    <row r="117" spans="5:13">
      <c r="E117" s="10">
        <v>45394</v>
      </c>
      <c r="F117" s="95">
        <v>89</v>
      </c>
      <c r="G117" s="139">
        <v>51.5</v>
      </c>
      <c r="H117" s="123"/>
      <c r="I117" s="123"/>
      <c r="J117" s="77">
        <v>4</v>
      </c>
      <c r="K117" s="127">
        <f t="shared" si="1"/>
        <v>33.5</v>
      </c>
    </row>
    <row r="118" spans="5:13">
      <c r="E118" s="10">
        <v>45394</v>
      </c>
      <c r="F118" s="95">
        <v>30.03</v>
      </c>
      <c r="G118" s="139">
        <v>25</v>
      </c>
      <c r="H118" s="123"/>
      <c r="I118" s="123"/>
      <c r="J118" s="77"/>
      <c r="K118" s="127">
        <f t="shared" si="1"/>
        <v>5.0300000000000011</v>
      </c>
    </row>
    <row r="119" spans="5:13">
      <c r="E119" s="10">
        <v>45394</v>
      </c>
      <c r="F119" s="95">
        <v>22.49</v>
      </c>
      <c r="G119" s="139">
        <v>20</v>
      </c>
      <c r="H119" s="123"/>
      <c r="I119" s="123"/>
      <c r="J119" s="77"/>
      <c r="K119" s="127">
        <f t="shared" si="1"/>
        <v>2.4899999999999984</v>
      </c>
    </row>
    <row r="120" spans="5:13">
      <c r="E120" s="10">
        <v>45394</v>
      </c>
      <c r="F120" s="95">
        <v>148</v>
      </c>
      <c r="G120" s="139">
        <v>50</v>
      </c>
      <c r="H120" s="123"/>
      <c r="I120" s="123"/>
      <c r="J120" s="77">
        <v>4</v>
      </c>
      <c r="K120" s="127">
        <f t="shared" si="1"/>
        <v>94</v>
      </c>
      <c r="M120" t="s">
        <v>102</v>
      </c>
    </row>
    <row r="121" spans="5:13">
      <c r="E121" s="10">
        <v>45394</v>
      </c>
      <c r="F121" s="95">
        <v>32.5</v>
      </c>
      <c r="G121" s="139">
        <v>25</v>
      </c>
      <c r="H121" s="123"/>
      <c r="I121" s="123"/>
      <c r="J121" s="77"/>
      <c r="K121" s="127">
        <f t="shared" si="1"/>
        <v>7.5</v>
      </c>
    </row>
    <row r="122" spans="5:13">
      <c r="E122" s="10">
        <v>45394</v>
      </c>
      <c r="F122" s="95">
        <v>30.36</v>
      </c>
      <c r="G122" s="140">
        <v>25</v>
      </c>
      <c r="H122" s="123"/>
      <c r="I122" s="123"/>
      <c r="J122" s="77"/>
      <c r="K122" s="127">
        <f t="shared" si="1"/>
        <v>5.3599999999999994</v>
      </c>
    </row>
    <row r="123" spans="5:13">
      <c r="E123" s="10">
        <v>45395</v>
      </c>
      <c r="F123" s="134">
        <v>30.13</v>
      </c>
      <c r="G123" s="140">
        <v>25</v>
      </c>
      <c r="H123" s="123"/>
      <c r="I123" s="123"/>
      <c r="J123" s="130"/>
      <c r="K123" s="127">
        <f t="shared" si="1"/>
        <v>5.129999999999999</v>
      </c>
    </row>
    <row r="124" spans="5:13">
      <c r="E124" s="10">
        <v>45395</v>
      </c>
      <c r="F124" s="95">
        <v>16.8</v>
      </c>
      <c r="G124" s="139">
        <v>13</v>
      </c>
      <c r="H124" s="123"/>
      <c r="I124" s="123"/>
      <c r="J124" s="77"/>
      <c r="K124" s="127">
        <f t="shared" si="1"/>
        <v>3.8000000000000007</v>
      </c>
    </row>
    <row r="125" spans="5:13">
      <c r="E125" s="10">
        <v>45395</v>
      </c>
      <c r="F125" s="95">
        <v>19.5</v>
      </c>
      <c r="G125" s="139">
        <v>15</v>
      </c>
      <c r="H125" s="123"/>
      <c r="I125" s="123"/>
      <c r="J125" s="77"/>
      <c r="K125" s="127">
        <f t="shared" si="1"/>
        <v>4.5</v>
      </c>
    </row>
    <row r="126" spans="5:13">
      <c r="E126" s="10">
        <v>45395</v>
      </c>
      <c r="F126" s="95">
        <v>27.3</v>
      </c>
      <c r="G126" s="139">
        <v>21</v>
      </c>
      <c r="H126" s="123"/>
      <c r="I126" s="123"/>
      <c r="J126" s="77"/>
      <c r="K126" s="127">
        <f t="shared" si="1"/>
        <v>6.3000000000000007</v>
      </c>
    </row>
    <row r="127" spans="5:13">
      <c r="E127" s="10">
        <v>45395</v>
      </c>
      <c r="F127" s="95">
        <v>50</v>
      </c>
      <c r="G127" s="140">
        <v>43</v>
      </c>
      <c r="H127" s="123"/>
      <c r="I127" s="123"/>
      <c r="J127" s="77"/>
      <c r="K127" s="127">
        <f t="shared" si="1"/>
        <v>7</v>
      </c>
    </row>
    <row r="128" spans="5:13">
      <c r="E128" s="10">
        <v>45395</v>
      </c>
      <c r="F128" s="95">
        <v>148</v>
      </c>
      <c r="G128" s="140">
        <v>50</v>
      </c>
      <c r="H128" s="123"/>
      <c r="I128" s="123"/>
      <c r="J128" s="77">
        <v>4</v>
      </c>
      <c r="K128" s="127">
        <f t="shared" si="1"/>
        <v>94</v>
      </c>
    </row>
    <row r="129" spans="5:13">
      <c r="E129" s="10">
        <v>45395</v>
      </c>
      <c r="F129" s="95">
        <v>44.4</v>
      </c>
      <c r="G129" s="139">
        <v>15</v>
      </c>
      <c r="H129" s="123"/>
      <c r="I129" s="123"/>
      <c r="J129" s="77">
        <v>4</v>
      </c>
      <c r="K129" s="127">
        <f t="shared" si="1"/>
        <v>25.4</v>
      </c>
    </row>
    <row r="130" spans="5:13">
      <c r="E130" s="10">
        <v>45396</v>
      </c>
      <c r="F130" s="95">
        <v>56.39</v>
      </c>
      <c r="G130" s="139">
        <v>49.5</v>
      </c>
      <c r="H130" s="123"/>
      <c r="I130" s="123"/>
      <c r="J130" s="77"/>
      <c r="K130" s="127">
        <f t="shared" ref="K130:K193" si="2">F130-G130-H130+I130-J130</f>
        <v>6.8900000000000006</v>
      </c>
    </row>
    <row r="131" spans="5:13">
      <c r="E131" s="10">
        <v>45396</v>
      </c>
      <c r="F131" s="95">
        <v>32.5</v>
      </c>
      <c r="G131" s="139">
        <v>25</v>
      </c>
      <c r="H131" s="123"/>
      <c r="I131" s="123"/>
      <c r="J131" s="77"/>
      <c r="K131" s="127">
        <f t="shared" si="2"/>
        <v>7.5</v>
      </c>
    </row>
    <row r="132" spans="5:13">
      <c r="E132" s="10">
        <v>45396</v>
      </c>
      <c r="F132" s="95">
        <v>27.3</v>
      </c>
      <c r="G132" s="139">
        <v>21</v>
      </c>
      <c r="H132" s="123"/>
      <c r="I132" s="123"/>
      <c r="J132" s="77"/>
      <c r="K132" s="127">
        <f t="shared" si="2"/>
        <v>6.3000000000000007</v>
      </c>
    </row>
    <row r="133" spans="5:13">
      <c r="E133" s="10">
        <v>45396</v>
      </c>
      <c r="F133" s="95">
        <v>34.799999999999997</v>
      </c>
      <c r="G133" s="139">
        <v>25</v>
      </c>
      <c r="H133" s="123"/>
      <c r="I133" s="123"/>
      <c r="J133" s="77"/>
      <c r="K133" s="127">
        <f t="shared" si="2"/>
        <v>9.7999999999999972</v>
      </c>
    </row>
    <row r="134" spans="5:13">
      <c r="E134" s="10">
        <v>45396</v>
      </c>
      <c r="F134" s="95">
        <v>29.6</v>
      </c>
      <c r="G134" s="139">
        <v>10</v>
      </c>
      <c r="H134" s="123"/>
      <c r="I134" s="123"/>
      <c r="J134" s="77">
        <v>4</v>
      </c>
      <c r="K134" s="127">
        <f t="shared" si="2"/>
        <v>15.600000000000001</v>
      </c>
    </row>
    <row r="135" spans="5:13">
      <c r="E135" s="10">
        <v>45396</v>
      </c>
      <c r="F135" s="95">
        <v>29.9</v>
      </c>
      <c r="G135" s="139">
        <v>23</v>
      </c>
      <c r="H135" s="123"/>
      <c r="I135" s="123"/>
      <c r="J135" s="77"/>
      <c r="K135" s="127">
        <f t="shared" si="2"/>
        <v>6.8999999999999986</v>
      </c>
    </row>
    <row r="136" spans="5:13">
      <c r="E136" s="10">
        <v>45396</v>
      </c>
      <c r="F136" s="95">
        <v>198.11</v>
      </c>
      <c r="G136" s="139">
        <v>75</v>
      </c>
      <c r="H136" s="123"/>
      <c r="I136" s="123"/>
      <c r="J136" s="77">
        <v>4</v>
      </c>
      <c r="K136" s="127">
        <f t="shared" si="2"/>
        <v>119.11000000000001</v>
      </c>
    </row>
    <row r="137" spans="5:13">
      <c r="E137" s="10">
        <v>45396</v>
      </c>
      <c r="F137" s="95">
        <v>34.799999999999997</v>
      </c>
      <c r="G137" s="139">
        <v>25</v>
      </c>
      <c r="H137" s="123"/>
      <c r="I137" s="123"/>
      <c r="J137" s="77"/>
      <c r="K137" s="127">
        <f t="shared" si="2"/>
        <v>9.7999999999999972</v>
      </c>
    </row>
    <row r="138" spans="5:13">
      <c r="E138" s="10">
        <v>45396</v>
      </c>
      <c r="F138" s="95">
        <v>17.8</v>
      </c>
      <c r="G138" s="139">
        <v>15</v>
      </c>
      <c r="H138" s="123"/>
      <c r="I138" s="123"/>
      <c r="J138" s="77"/>
      <c r="K138" s="127">
        <f t="shared" si="2"/>
        <v>2.8000000000000007</v>
      </c>
    </row>
    <row r="139" spans="5:13">
      <c r="E139" s="10">
        <v>45396</v>
      </c>
      <c r="F139" s="95">
        <v>10.25</v>
      </c>
      <c r="G139" s="140">
        <v>11</v>
      </c>
      <c r="H139" s="123"/>
      <c r="I139" s="123"/>
      <c r="J139" s="77"/>
      <c r="K139" s="127">
        <f t="shared" si="2"/>
        <v>-0.75</v>
      </c>
    </row>
    <row r="140" spans="5:13">
      <c r="E140" s="10">
        <v>45396</v>
      </c>
      <c r="F140" s="95">
        <v>64.8</v>
      </c>
      <c r="G140" s="139">
        <v>45</v>
      </c>
      <c r="H140" s="123"/>
      <c r="I140" s="123"/>
      <c r="J140" s="77"/>
      <c r="K140" s="127">
        <f t="shared" si="2"/>
        <v>19.799999999999997</v>
      </c>
    </row>
    <row r="141" spans="5:13">
      <c r="E141" s="10">
        <v>45396</v>
      </c>
      <c r="F141" s="95">
        <v>32.5</v>
      </c>
      <c r="G141" s="139">
        <v>25</v>
      </c>
      <c r="H141" s="123"/>
      <c r="I141" s="123"/>
      <c r="J141" s="77"/>
      <c r="K141" s="127">
        <f t="shared" si="2"/>
        <v>7.5</v>
      </c>
    </row>
    <row r="142" spans="5:13">
      <c r="E142" s="10">
        <v>45396</v>
      </c>
      <c r="F142" s="95">
        <v>34.799999999999997</v>
      </c>
      <c r="G142" s="139">
        <v>25</v>
      </c>
      <c r="H142" s="123"/>
      <c r="I142" s="123"/>
      <c r="J142" s="77"/>
      <c r="K142" s="127">
        <f t="shared" si="2"/>
        <v>9.7999999999999972</v>
      </c>
    </row>
    <row r="143" spans="5:13">
      <c r="E143" s="10">
        <v>45396</v>
      </c>
      <c r="F143" s="95">
        <v>16.8</v>
      </c>
      <c r="G143" s="139">
        <v>13</v>
      </c>
      <c r="H143" s="123"/>
      <c r="I143" s="123"/>
      <c r="J143" s="77"/>
      <c r="K143" s="127">
        <f t="shared" si="2"/>
        <v>3.8000000000000007</v>
      </c>
    </row>
    <row r="144" spans="5:13">
      <c r="E144" s="10">
        <v>45396</v>
      </c>
      <c r="F144" s="95">
        <v>30.13</v>
      </c>
      <c r="G144" s="139">
        <v>25</v>
      </c>
      <c r="H144" s="123"/>
      <c r="I144" s="123"/>
      <c r="J144" s="77"/>
      <c r="K144" s="127">
        <f t="shared" si="2"/>
        <v>5.129999999999999</v>
      </c>
      <c r="M144" t="s">
        <v>65</v>
      </c>
    </row>
    <row r="145" spans="1:11">
      <c r="E145" s="10">
        <v>45397</v>
      </c>
      <c r="F145" s="95">
        <v>16.8</v>
      </c>
      <c r="G145" s="139">
        <v>13</v>
      </c>
      <c r="H145" s="123"/>
      <c r="I145" s="123"/>
      <c r="J145" s="77"/>
      <c r="K145" s="127">
        <f t="shared" si="2"/>
        <v>3.8000000000000007</v>
      </c>
    </row>
    <row r="146" spans="1:11">
      <c r="E146" s="10">
        <v>45397</v>
      </c>
      <c r="F146" s="95">
        <v>14.8</v>
      </c>
      <c r="G146" s="139">
        <v>5</v>
      </c>
      <c r="H146" s="123"/>
      <c r="I146" s="123"/>
      <c r="J146" s="77">
        <v>4</v>
      </c>
      <c r="K146" s="127">
        <f t="shared" si="2"/>
        <v>5.8000000000000007</v>
      </c>
    </row>
    <row r="147" spans="1:11">
      <c r="E147" s="10">
        <v>45397</v>
      </c>
      <c r="F147" s="95">
        <v>58.34</v>
      </c>
      <c r="G147" s="139">
        <v>52.32</v>
      </c>
      <c r="H147" s="123"/>
      <c r="I147" s="123"/>
      <c r="J147" s="77"/>
      <c r="K147" s="127">
        <f t="shared" si="2"/>
        <v>6.0200000000000031</v>
      </c>
    </row>
    <row r="148" spans="1:11">
      <c r="E148" s="10">
        <v>45397</v>
      </c>
      <c r="F148" s="95">
        <v>33.6</v>
      </c>
      <c r="G148" s="139">
        <v>26</v>
      </c>
      <c r="H148" s="123"/>
      <c r="I148" s="123"/>
      <c r="J148" s="77"/>
      <c r="K148" s="127">
        <f t="shared" si="2"/>
        <v>7.6000000000000014</v>
      </c>
    </row>
    <row r="149" spans="1:11">
      <c r="E149" s="10">
        <v>45397</v>
      </c>
      <c r="F149" s="95">
        <v>32.5</v>
      </c>
      <c r="G149" s="139">
        <v>25</v>
      </c>
      <c r="H149" s="123"/>
      <c r="I149" s="123"/>
      <c r="J149" s="77"/>
      <c r="K149" s="127">
        <f t="shared" si="2"/>
        <v>7.5</v>
      </c>
    </row>
    <row r="150" spans="1:11">
      <c r="E150" s="10">
        <v>45397</v>
      </c>
      <c r="F150" s="95">
        <v>19.8</v>
      </c>
      <c r="G150" s="139">
        <v>16</v>
      </c>
      <c r="H150" s="123"/>
      <c r="I150" s="123"/>
      <c r="J150" s="77"/>
      <c r="K150" s="127">
        <f t="shared" si="2"/>
        <v>3.8000000000000007</v>
      </c>
    </row>
    <row r="151" spans="1:11">
      <c r="E151" s="10">
        <v>45397</v>
      </c>
      <c r="F151" s="95">
        <v>16.8</v>
      </c>
      <c r="G151" s="139">
        <v>10</v>
      </c>
      <c r="H151" s="123"/>
      <c r="I151" s="123"/>
      <c r="J151" s="77"/>
      <c r="K151" s="127">
        <f t="shared" si="2"/>
        <v>6.8000000000000007</v>
      </c>
    </row>
    <row r="152" spans="1:11">
      <c r="E152" s="10">
        <v>45397</v>
      </c>
      <c r="F152" s="95">
        <v>30.1</v>
      </c>
      <c r="G152" s="139">
        <v>25</v>
      </c>
      <c r="H152" s="123"/>
      <c r="I152" s="123"/>
      <c r="J152" s="77"/>
      <c r="K152" s="127">
        <f t="shared" si="2"/>
        <v>5.1000000000000014</v>
      </c>
    </row>
    <row r="153" spans="1:11">
      <c r="E153" s="10">
        <v>45398</v>
      </c>
      <c r="F153" s="95">
        <v>79.2</v>
      </c>
      <c r="G153" s="139">
        <v>51</v>
      </c>
      <c r="H153" s="123"/>
      <c r="I153" s="123"/>
      <c r="J153" s="77"/>
      <c r="K153" s="127">
        <f t="shared" si="2"/>
        <v>28.200000000000003</v>
      </c>
    </row>
    <row r="154" spans="1:11">
      <c r="E154" s="10">
        <v>45398</v>
      </c>
      <c r="F154" s="95">
        <v>95.8</v>
      </c>
      <c r="G154" s="139">
        <v>66</v>
      </c>
      <c r="H154" s="123"/>
      <c r="I154" s="123"/>
      <c r="J154" s="77"/>
      <c r="K154" s="127">
        <f t="shared" si="2"/>
        <v>29.799999999999997</v>
      </c>
    </row>
    <row r="155" spans="1:11">
      <c r="A155">
        <v>979.51</v>
      </c>
      <c r="E155" s="10">
        <v>45398</v>
      </c>
      <c r="F155" s="95">
        <v>34.799999999999997</v>
      </c>
      <c r="G155" s="139">
        <v>25</v>
      </c>
      <c r="H155" s="123"/>
      <c r="I155" s="123"/>
      <c r="J155" s="77"/>
      <c r="K155" s="127">
        <f t="shared" si="2"/>
        <v>9.7999999999999972</v>
      </c>
    </row>
    <row r="156" spans="1:11">
      <c r="A156" s="163" t="s">
        <v>104</v>
      </c>
      <c r="E156" s="10">
        <v>45398</v>
      </c>
      <c r="F156" s="95">
        <v>34.799999999999997</v>
      </c>
      <c r="G156" s="139">
        <v>25</v>
      </c>
      <c r="H156" s="123"/>
      <c r="I156" s="123"/>
      <c r="J156" s="77"/>
      <c r="K156" s="127">
        <f t="shared" si="2"/>
        <v>9.7999999999999972</v>
      </c>
    </row>
    <row r="157" spans="1:11">
      <c r="A157" s="163" t="s">
        <v>103</v>
      </c>
      <c r="E157" s="10">
        <v>45398</v>
      </c>
      <c r="F157" s="95">
        <v>133.19999999999999</v>
      </c>
      <c r="G157" s="139">
        <v>45</v>
      </c>
      <c r="H157" s="123"/>
      <c r="I157" s="123"/>
      <c r="J157" s="77">
        <v>4</v>
      </c>
      <c r="K157" s="127">
        <f t="shared" si="2"/>
        <v>84.199999999999989</v>
      </c>
    </row>
    <row r="158" spans="1:11">
      <c r="E158" s="10">
        <v>45398</v>
      </c>
      <c r="F158" s="95">
        <v>11.8</v>
      </c>
      <c r="G158" s="139">
        <v>11</v>
      </c>
      <c r="H158" s="123"/>
      <c r="I158" s="123"/>
      <c r="J158" s="77"/>
      <c r="K158" s="127">
        <f t="shared" si="2"/>
        <v>0.80000000000000071</v>
      </c>
    </row>
    <row r="159" spans="1:11">
      <c r="E159" s="10">
        <v>45398</v>
      </c>
      <c r="F159" s="95">
        <v>31</v>
      </c>
      <c r="G159" s="139">
        <v>25</v>
      </c>
      <c r="H159" s="123"/>
      <c r="I159" s="123"/>
      <c r="J159" s="77"/>
      <c r="K159" s="127">
        <f t="shared" si="2"/>
        <v>6</v>
      </c>
    </row>
    <row r="160" spans="1:11">
      <c r="E160" s="10">
        <v>45399</v>
      </c>
      <c r="F160" s="95">
        <v>34.799999999999997</v>
      </c>
      <c r="G160" s="139">
        <v>25</v>
      </c>
      <c r="H160" s="123"/>
      <c r="I160" s="123"/>
      <c r="J160" s="77"/>
      <c r="K160" s="127">
        <f t="shared" si="2"/>
        <v>9.7999999999999972</v>
      </c>
    </row>
    <row r="161" spans="5:11">
      <c r="E161" s="10">
        <v>45399</v>
      </c>
      <c r="F161" s="95">
        <v>58</v>
      </c>
      <c r="G161" s="139">
        <v>52</v>
      </c>
      <c r="H161" s="123"/>
      <c r="I161" s="123"/>
      <c r="J161" s="77"/>
      <c r="K161" s="127">
        <f t="shared" si="2"/>
        <v>6</v>
      </c>
    </row>
    <row r="162" spans="5:11">
      <c r="E162" s="10">
        <v>45399</v>
      </c>
      <c r="F162" s="95">
        <v>24.7</v>
      </c>
      <c r="G162" s="139">
        <v>19</v>
      </c>
      <c r="H162" s="123"/>
      <c r="I162" s="123"/>
      <c r="J162" s="77"/>
      <c r="K162" s="127">
        <f t="shared" si="2"/>
        <v>5.6999999999999993</v>
      </c>
    </row>
    <row r="163" spans="5:11">
      <c r="E163" s="10">
        <v>45399</v>
      </c>
      <c r="F163" s="95">
        <v>24.7</v>
      </c>
      <c r="G163" s="139">
        <v>19</v>
      </c>
      <c r="H163" s="123"/>
      <c r="I163" s="123"/>
      <c r="J163" s="77"/>
      <c r="K163" s="127">
        <f t="shared" si="2"/>
        <v>5.6999999999999993</v>
      </c>
    </row>
    <row r="164" spans="5:11">
      <c r="E164" s="10">
        <v>45399</v>
      </c>
      <c r="F164" s="95">
        <v>34.799999999999997</v>
      </c>
      <c r="G164" s="139">
        <v>25</v>
      </c>
      <c r="H164" s="123"/>
      <c r="I164" s="123"/>
      <c r="J164" s="77"/>
      <c r="K164" s="127">
        <f t="shared" si="2"/>
        <v>9.7999999999999972</v>
      </c>
    </row>
    <row r="165" spans="5:11">
      <c r="E165" s="10">
        <v>45399</v>
      </c>
      <c r="F165" s="95">
        <v>99</v>
      </c>
      <c r="G165" s="139">
        <v>51.55</v>
      </c>
      <c r="H165" s="123"/>
      <c r="I165" s="123"/>
      <c r="J165" s="77"/>
      <c r="K165" s="127">
        <f t="shared" si="2"/>
        <v>47.45</v>
      </c>
    </row>
    <row r="166" spans="5:11">
      <c r="E166" s="10">
        <v>45399</v>
      </c>
      <c r="F166" s="95">
        <v>25.8</v>
      </c>
      <c r="G166" s="139">
        <v>20</v>
      </c>
      <c r="H166" s="123"/>
      <c r="I166" s="123"/>
      <c r="J166" s="77"/>
      <c r="K166" s="127">
        <f t="shared" si="2"/>
        <v>5.8000000000000007</v>
      </c>
    </row>
    <row r="167" spans="5:11">
      <c r="E167" s="10">
        <v>45399</v>
      </c>
      <c r="F167" s="95">
        <v>14.8</v>
      </c>
      <c r="G167" s="139">
        <v>5</v>
      </c>
      <c r="H167" s="123"/>
      <c r="I167" s="123"/>
      <c r="J167" s="77">
        <v>4</v>
      </c>
      <c r="K167" s="127">
        <f t="shared" si="2"/>
        <v>5.8000000000000007</v>
      </c>
    </row>
    <row r="168" spans="5:11">
      <c r="E168" s="10">
        <v>45399</v>
      </c>
      <c r="F168" s="60">
        <v>17.8</v>
      </c>
      <c r="G168" s="140">
        <v>10.3</v>
      </c>
      <c r="H168" s="122"/>
      <c r="I168" s="122"/>
      <c r="J168" s="77"/>
      <c r="K168" s="127">
        <f t="shared" si="2"/>
        <v>7.5</v>
      </c>
    </row>
    <row r="169" spans="5:11">
      <c r="E169" s="10">
        <v>45400</v>
      </c>
      <c r="F169" s="95">
        <v>25.8</v>
      </c>
      <c r="G169" s="139">
        <v>20</v>
      </c>
      <c r="H169" s="123"/>
      <c r="I169" s="123"/>
      <c r="J169" s="77"/>
      <c r="K169" s="127">
        <f t="shared" si="2"/>
        <v>5.8000000000000007</v>
      </c>
    </row>
    <row r="170" spans="5:11">
      <c r="E170" s="10">
        <v>45400</v>
      </c>
      <c r="F170" s="95">
        <v>34.799999999999997</v>
      </c>
      <c r="G170" s="139">
        <v>25</v>
      </c>
      <c r="H170" s="123"/>
      <c r="I170" s="123"/>
      <c r="J170" s="77"/>
      <c r="K170" s="127">
        <f t="shared" si="2"/>
        <v>9.7999999999999972</v>
      </c>
    </row>
    <row r="171" spans="5:11">
      <c r="E171" s="10">
        <v>45400</v>
      </c>
      <c r="F171" s="95">
        <v>34.799999999999997</v>
      </c>
      <c r="G171" s="139">
        <v>25</v>
      </c>
      <c r="H171" s="123"/>
      <c r="I171" s="123"/>
      <c r="J171" s="77"/>
      <c r="K171" s="127">
        <f t="shared" si="2"/>
        <v>9.7999999999999972</v>
      </c>
    </row>
    <row r="172" spans="5:11">
      <c r="E172" s="10">
        <v>45400</v>
      </c>
      <c r="F172" s="95">
        <v>32.5</v>
      </c>
      <c r="G172" s="139">
        <v>25</v>
      </c>
      <c r="H172" s="123"/>
      <c r="I172" s="123"/>
      <c r="J172" s="77"/>
      <c r="K172" s="127">
        <f t="shared" si="2"/>
        <v>7.5</v>
      </c>
    </row>
    <row r="173" spans="5:11">
      <c r="E173" s="10">
        <v>45400</v>
      </c>
      <c r="F173" s="95">
        <v>35.6</v>
      </c>
      <c r="G173" s="139">
        <v>20.6</v>
      </c>
      <c r="H173" s="123"/>
      <c r="I173" s="123"/>
      <c r="J173" s="77">
        <v>4</v>
      </c>
      <c r="K173" s="127">
        <f t="shared" si="2"/>
        <v>11</v>
      </c>
    </row>
    <row r="174" spans="5:11">
      <c r="E174" s="10">
        <v>45400</v>
      </c>
      <c r="F174" s="95">
        <v>95.8</v>
      </c>
      <c r="G174" s="139">
        <v>66</v>
      </c>
      <c r="H174" s="123"/>
      <c r="I174" s="123"/>
      <c r="J174" s="77"/>
      <c r="K174" s="127">
        <f t="shared" si="2"/>
        <v>29.799999999999997</v>
      </c>
    </row>
    <row r="175" spans="5:11">
      <c r="E175" s="10">
        <v>45400</v>
      </c>
      <c r="F175" s="95">
        <v>16.8</v>
      </c>
      <c r="G175" s="139">
        <v>13</v>
      </c>
      <c r="H175" s="123"/>
      <c r="I175" s="123"/>
      <c r="J175" s="77"/>
      <c r="K175" s="127">
        <f t="shared" si="2"/>
        <v>3.8000000000000007</v>
      </c>
    </row>
    <row r="176" spans="5:11">
      <c r="E176" s="10">
        <v>45401</v>
      </c>
      <c r="F176" s="95">
        <v>14.8</v>
      </c>
      <c r="G176" s="139">
        <v>5</v>
      </c>
      <c r="H176" s="123"/>
      <c r="I176" s="123"/>
      <c r="J176" s="77">
        <v>4</v>
      </c>
      <c r="K176" s="127">
        <f t="shared" si="2"/>
        <v>5.8000000000000007</v>
      </c>
    </row>
    <row r="177" spans="5:13">
      <c r="E177" s="10">
        <v>45401</v>
      </c>
      <c r="F177" s="134">
        <v>25.8</v>
      </c>
      <c r="G177" s="123">
        <v>20</v>
      </c>
      <c r="H177" s="123"/>
      <c r="I177" s="123"/>
      <c r="J177" s="77"/>
      <c r="K177" s="122">
        <f t="shared" si="2"/>
        <v>5.8000000000000007</v>
      </c>
    </row>
    <row r="178" spans="5:13">
      <c r="E178" s="10">
        <v>45401</v>
      </c>
      <c r="F178" s="134">
        <v>104</v>
      </c>
      <c r="G178" s="123">
        <v>40</v>
      </c>
      <c r="H178" s="123"/>
      <c r="I178" s="123"/>
      <c r="J178" s="77">
        <v>4</v>
      </c>
      <c r="K178" s="122">
        <f t="shared" si="2"/>
        <v>60</v>
      </c>
    </row>
    <row r="179" spans="5:13">
      <c r="E179" s="10">
        <v>45401</v>
      </c>
      <c r="F179" s="134">
        <v>64.8</v>
      </c>
      <c r="G179" s="123">
        <v>45</v>
      </c>
      <c r="H179" s="123"/>
      <c r="I179" s="123"/>
      <c r="J179" s="77"/>
      <c r="K179" s="122">
        <f t="shared" si="2"/>
        <v>19.799999999999997</v>
      </c>
      <c r="M179" t="s">
        <v>65</v>
      </c>
    </row>
    <row r="180" spans="5:13">
      <c r="E180" s="10">
        <v>45401</v>
      </c>
      <c r="F180" s="60">
        <v>19.5</v>
      </c>
      <c r="G180" s="140">
        <v>15</v>
      </c>
      <c r="H180" s="122"/>
      <c r="I180" s="122"/>
      <c r="J180" s="77"/>
      <c r="K180" s="127">
        <f t="shared" si="2"/>
        <v>4.5</v>
      </c>
    </row>
    <row r="181" spans="5:13">
      <c r="E181" s="10">
        <v>45401</v>
      </c>
      <c r="F181" s="60">
        <v>19.5</v>
      </c>
      <c r="G181" s="140">
        <v>15</v>
      </c>
      <c r="H181" s="122"/>
      <c r="I181" s="122"/>
      <c r="J181" s="77"/>
      <c r="K181" s="127">
        <f t="shared" si="2"/>
        <v>4.5</v>
      </c>
    </row>
    <row r="182" spans="5:13">
      <c r="E182" s="10">
        <v>45402</v>
      </c>
      <c r="F182" s="60">
        <v>27.3</v>
      </c>
      <c r="G182" s="140">
        <v>21</v>
      </c>
      <c r="H182" s="122"/>
      <c r="I182" s="122"/>
      <c r="J182" s="77"/>
      <c r="K182" s="127">
        <f t="shared" si="2"/>
        <v>6.3000000000000007</v>
      </c>
    </row>
    <row r="183" spans="5:13">
      <c r="E183" s="10">
        <v>45402</v>
      </c>
      <c r="F183" s="60">
        <v>13.37</v>
      </c>
      <c r="G183" s="140">
        <v>5</v>
      </c>
      <c r="H183" s="123"/>
      <c r="I183" s="123"/>
      <c r="J183" s="77">
        <v>4</v>
      </c>
      <c r="K183" s="127">
        <f t="shared" si="2"/>
        <v>4.3699999999999992</v>
      </c>
    </row>
    <row r="184" spans="5:13">
      <c r="E184" s="10">
        <v>45402</v>
      </c>
      <c r="F184" s="95">
        <v>19.5</v>
      </c>
      <c r="G184" s="139">
        <v>15</v>
      </c>
      <c r="H184" s="123"/>
      <c r="I184" s="123"/>
      <c r="J184" s="77"/>
      <c r="K184" s="127">
        <f t="shared" si="2"/>
        <v>4.5</v>
      </c>
    </row>
    <row r="185" spans="5:13">
      <c r="E185" s="10">
        <v>45402</v>
      </c>
      <c r="F185" s="95">
        <v>17.850000000000001</v>
      </c>
      <c r="G185" s="139">
        <v>16</v>
      </c>
      <c r="H185" s="123"/>
      <c r="I185" s="123"/>
      <c r="J185" s="77"/>
      <c r="K185" s="127">
        <f t="shared" si="2"/>
        <v>1.8500000000000014</v>
      </c>
    </row>
    <row r="186" spans="5:13">
      <c r="E186" s="10">
        <v>45402</v>
      </c>
      <c r="F186" s="95">
        <v>55</v>
      </c>
      <c r="G186" s="139">
        <v>46.75</v>
      </c>
      <c r="H186" s="123"/>
      <c r="I186" s="123"/>
      <c r="J186" s="77"/>
      <c r="K186" s="127">
        <f t="shared" si="2"/>
        <v>8.25</v>
      </c>
    </row>
    <row r="187" spans="5:13">
      <c r="E187" s="10">
        <v>45402</v>
      </c>
      <c r="F187" s="95">
        <v>22.1</v>
      </c>
      <c r="G187" s="139">
        <v>17</v>
      </c>
      <c r="H187" s="123">
        <v>22.1</v>
      </c>
      <c r="I187" s="123">
        <v>0</v>
      </c>
      <c r="J187" s="77"/>
      <c r="K187" s="127">
        <f t="shared" si="2"/>
        <v>-17</v>
      </c>
      <c r="M187" t="s">
        <v>65</v>
      </c>
    </row>
    <row r="188" spans="5:13">
      <c r="E188" s="10">
        <v>45402</v>
      </c>
      <c r="F188" s="95">
        <v>59.8</v>
      </c>
      <c r="G188" s="139">
        <v>46</v>
      </c>
      <c r="H188" s="123"/>
      <c r="I188" s="123"/>
      <c r="J188" s="77"/>
      <c r="K188" s="127">
        <f t="shared" si="2"/>
        <v>13.799999999999997</v>
      </c>
    </row>
    <row r="189" spans="5:13">
      <c r="E189" s="10">
        <v>45402</v>
      </c>
      <c r="F189" s="95">
        <v>79.2</v>
      </c>
      <c r="G189" s="139">
        <v>48.84</v>
      </c>
      <c r="H189" s="123"/>
      <c r="I189" s="123"/>
      <c r="J189" s="77">
        <v>3</v>
      </c>
      <c r="K189" s="127">
        <f t="shared" si="2"/>
        <v>27.36</v>
      </c>
    </row>
    <row r="190" spans="5:13">
      <c r="E190" s="10">
        <v>45402</v>
      </c>
      <c r="F190" s="95">
        <v>14.8</v>
      </c>
      <c r="G190" s="139">
        <v>5</v>
      </c>
      <c r="H190" s="123"/>
      <c r="I190" s="123"/>
      <c r="J190" s="77">
        <v>4</v>
      </c>
      <c r="K190" s="127">
        <f t="shared" si="2"/>
        <v>5.8000000000000007</v>
      </c>
    </row>
    <row r="191" spans="5:13">
      <c r="E191" s="10">
        <v>45402</v>
      </c>
      <c r="F191" s="95">
        <v>118.4</v>
      </c>
      <c r="G191" s="139">
        <v>40</v>
      </c>
      <c r="H191" s="123"/>
      <c r="I191" s="123"/>
      <c r="J191" s="77">
        <v>4</v>
      </c>
      <c r="K191" s="127">
        <f t="shared" si="2"/>
        <v>74.400000000000006</v>
      </c>
    </row>
    <row r="192" spans="5:13">
      <c r="E192" s="10">
        <v>45402</v>
      </c>
      <c r="F192" s="95">
        <v>64.8</v>
      </c>
      <c r="G192" s="139">
        <v>45</v>
      </c>
      <c r="H192" s="123"/>
      <c r="I192" s="123"/>
      <c r="J192" s="77"/>
      <c r="K192" s="127">
        <f t="shared" si="2"/>
        <v>19.799999999999997</v>
      </c>
      <c r="M192" t="s">
        <v>65</v>
      </c>
    </row>
    <row r="193" spans="5:13">
      <c r="E193" s="10">
        <v>45403</v>
      </c>
      <c r="F193" s="95">
        <v>27.96</v>
      </c>
      <c r="G193" s="139">
        <v>12</v>
      </c>
      <c r="H193" s="123"/>
      <c r="I193" s="123"/>
      <c r="J193" s="77">
        <v>4</v>
      </c>
      <c r="K193" s="127">
        <f t="shared" si="2"/>
        <v>11.96</v>
      </c>
    </row>
    <row r="194" spans="5:13">
      <c r="E194" s="10">
        <v>45403</v>
      </c>
      <c r="F194" s="95">
        <v>27.3</v>
      </c>
      <c r="G194" s="139">
        <v>21</v>
      </c>
      <c r="H194" s="123"/>
      <c r="I194" s="123"/>
      <c r="J194" s="77"/>
      <c r="K194" s="127">
        <f t="shared" ref="K194:K257" si="3">F194-G194-H194+I194-J194</f>
        <v>6.3000000000000007</v>
      </c>
    </row>
    <row r="195" spans="5:13">
      <c r="E195" s="10">
        <v>45403</v>
      </c>
      <c r="F195" s="95">
        <v>25.8</v>
      </c>
      <c r="G195" s="139">
        <v>20</v>
      </c>
      <c r="H195" s="123"/>
      <c r="I195" s="123"/>
      <c r="J195" s="77"/>
      <c r="K195" s="127">
        <f t="shared" si="3"/>
        <v>5.8000000000000007</v>
      </c>
    </row>
    <row r="196" spans="5:13">
      <c r="E196" s="10">
        <v>45403</v>
      </c>
      <c r="F196" s="95">
        <v>17.829999999999998</v>
      </c>
      <c r="G196" s="139">
        <v>16</v>
      </c>
      <c r="H196" s="123"/>
      <c r="I196" s="123"/>
      <c r="J196" s="77"/>
      <c r="K196" s="127">
        <f t="shared" si="3"/>
        <v>1.8299999999999983</v>
      </c>
    </row>
    <row r="197" spans="5:13">
      <c r="E197" s="10">
        <v>45403</v>
      </c>
      <c r="F197" s="95">
        <v>13.35</v>
      </c>
      <c r="G197" s="139">
        <v>5</v>
      </c>
      <c r="H197" s="123"/>
      <c r="I197" s="123"/>
      <c r="J197" s="77">
        <v>4</v>
      </c>
      <c r="K197" s="127">
        <f t="shared" si="3"/>
        <v>4.3499999999999996</v>
      </c>
    </row>
    <row r="198" spans="5:13">
      <c r="E198" s="10">
        <v>45403</v>
      </c>
      <c r="F198" s="134">
        <v>34.799999999999997</v>
      </c>
      <c r="G198" s="123">
        <v>25</v>
      </c>
      <c r="H198" s="123"/>
      <c r="I198" s="123"/>
      <c r="J198" s="130"/>
      <c r="K198" s="122">
        <f t="shared" si="3"/>
        <v>9.7999999999999972</v>
      </c>
    </row>
    <row r="199" spans="5:13">
      <c r="E199" s="10">
        <v>45403</v>
      </c>
      <c r="F199" s="95">
        <v>19.8</v>
      </c>
      <c r="G199" s="139">
        <v>16</v>
      </c>
      <c r="H199" s="123"/>
      <c r="I199" s="123"/>
      <c r="J199" s="77"/>
      <c r="K199" s="127">
        <f t="shared" si="3"/>
        <v>3.8000000000000007</v>
      </c>
    </row>
    <row r="200" spans="5:13">
      <c r="E200" s="10">
        <v>45403</v>
      </c>
      <c r="F200" s="95">
        <v>58</v>
      </c>
      <c r="G200" s="139">
        <v>50</v>
      </c>
      <c r="H200" s="123"/>
      <c r="I200" s="123"/>
      <c r="J200" s="77"/>
      <c r="K200" s="127">
        <f t="shared" si="3"/>
        <v>8</v>
      </c>
    </row>
    <row r="201" spans="5:13">
      <c r="E201" s="10">
        <v>45403</v>
      </c>
      <c r="F201" s="95">
        <v>19.8</v>
      </c>
      <c r="G201" s="139">
        <v>16</v>
      </c>
      <c r="H201" s="123"/>
      <c r="I201" s="123"/>
      <c r="J201" s="77"/>
      <c r="K201" s="127">
        <f t="shared" si="3"/>
        <v>3.8000000000000007</v>
      </c>
      <c r="M201" t="s">
        <v>65</v>
      </c>
    </row>
    <row r="202" spans="5:13">
      <c r="E202" s="10">
        <v>45404</v>
      </c>
      <c r="F202" s="95">
        <v>59.2</v>
      </c>
      <c r="G202" s="139">
        <v>20</v>
      </c>
      <c r="H202" s="123"/>
      <c r="I202" s="123"/>
      <c r="J202" s="77">
        <v>4</v>
      </c>
      <c r="K202" s="127">
        <f t="shared" si="3"/>
        <v>35.200000000000003</v>
      </c>
    </row>
    <row r="203" spans="5:13">
      <c r="E203" s="10">
        <v>45404</v>
      </c>
      <c r="F203" s="95">
        <v>11.8</v>
      </c>
      <c r="G203" s="139">
        <v>11</v>
      </c>
      <c r="H203" s="123">
        <v>11.8</v>
      </c>
      <c r="I203" s="123"/>
      <c r="J203" s="77"/>
      <c r="K203" s="127">
        <f t="shared" si="3"/>
        <v>-11</v>
      </c>
    </row>
    <row r="204" spans="5:13">
      <c r="E204" s="10">
        <v>45404</v>
      </c>
      <c r="F204" s="95">
        <v>19.8</v>
      </c>
      <c r="G204" s="139">
        <v>16</v>
      </c>
      <c r="H204" s="123"/>
      <c r="I204" s="123"/>
      <c r="J204" s="77"/>
      <c r="K204" s="127">
        <f t="shared" si="3"/>
        <v>3.8000000000000007</v>
      </c>
    </row>
    <row r="205" spans="5:13">
      <c r="E205" s="10">
        <v>45404</v>
      </c>
      <c r="F205" s="95">
        <v>90.01</v>
      </c>
      <c r="G205" s="139">
        <v>66</v>
      </c>
      <c r="H205" s="123"/>
      <c r="I205" s="123"/>
      <c r="J205" s="77"/>
      <c r="K205" s="127">
        <f t="shared" si="3"/>
        <v>24.010000000000005</v>
      </c>
    </row>
    <row r="206" spans="5:13">
      <c r="E206" s="10">
        <v>45404</v>
      </c>
      <c r="F206" s="95">
        <v>31.23</v>
      </c>
      <c r="G206" s="139">
        <v>25</v>
      </c>
      <c r="H206" s="123"/>
      <c r="I206" s="123"/>
      <c r="J206" s="77"/>
      <c r="K206" s="127">
        <f t="shared" si="3"/>
        <v>6.23</v>
      </c>
    </row>
    <row r="207" spans="5:13">
      <c r="E207" s="10">
        <v>45404</v>
      </c>
      <c r="F207" s="95">
        <v>29.9</v>
      </c>
      <c r="G207" s="139">
        <v>23</v>
      </c>
      <c r="H207" s="123"/>
      <c r="I207" s="123"/>
      <c r="J207" s="77"/>
      <c r="K207" s="127">
        <f t="shared" si="3"/>
        <v>6.8999999999999986</v>
      </c>
    </row>
    <row r="208" spans="5:13">
      <c r="E208" s="10">
        <v>45404</v>
      </c>
      <c r="F208" s="95">
        <v>16.8</v>
      </c>
      <c r="G208" s="139">
        <v>13</v>
      </c>
      <c r="H208" s="123"/>
      <c r="I208" s="123"/>
      <c r="J208" s="77"/>
      <c r="K208" s="127">
        <f t="shared" si="3"/>
        <v>3.8000000000000007</v>
      </c>
    </row>
    <row r="209" spans="5:11">
      <c r="E209" s="10">
        <v>45404</v>
      </c>
      <c r="F209" s="95">
        <v>52</v>
      </c>
      <c r="G209" s="139">
        <v>45</v>
      </c>
      <c r="H209" s="123"/>
      <c r="I209" s="123"/>
      <c r="J209" s="77"/>
      <c r="K209" s="127">
        <f t="shared" si="3"/>
        <v>7</v>
      </c>
    </row>
    <row r="210" spans="5:11">
      <c r="E210" s="10">
        <v>45404</v>
      </c>
      <c r="F210" s="95">
        <v>71.2</v>
      </c>
      <c r="G210" s="139">
        <v>41.2</v>
      </c>
      <c r="H210" s="123"/>
      <c r="I210" s="123"/>
      <c r="J210" s="77">
        <v>4</v>
      </c>
      <c r="K210" s="127">
        <f t="shared" si="3"/>
        <v>26</v>
      </c>
    </row>
    <row r="211" spans="5:11">
      <c r="E211" s="10">
        <v>45404</v>
      </c>
      <c r="F211" s="95">
        <v>23.6</v>
      </c>
      <c r="G211" s="139">
        <v>12.4</v>
      </c>
      <c r="H211" s="123"/>
      <c r="I211" s="123"/>
      <c r="J211" s="77"/>
      <c r="K211" s="127">
        <f t="shared" si="3"/>
        <v>11.200000000000001</v>
      </c>
    </row>
    <row r="212" spans="5:11">
      <c r="E212" s="10">
        <v>45404</v>
      </c>
      <c r="F212" s="95">
        <v>21.8</v>
      </c>
      <c r="G212" s="139">
        <v>12.4</v>
      </c>
      <c r="H212" s="123"/>
      <c r="I212" s="123"/>
      <c r="J212" s="77">
        <v>4</v>
      </c>
      <c r="K212" s="127">
        <f t="shared" si="3"/>
        <v>5.4</v>
      </c>
    </row>
    <row r="213" spans="5:11">
      <c r="E213" s="10">
        <v>45404</v>
      </c>
      <c r="F213" s="95">
        <v>58.23</v>
      </c>
      <c r="G213" s="139">
        <v>45</v>
      </c>
      <c r="H213" s="123">
        <v>58.23</v>
      </c>
      <c r="I213" s="123">
        <v>42</v>
      </c>
      <c r="J213" s="77"/>
      <c r="K213" s="127">
        <f t="shared" si="3"/>
        <v>-3</v>
      </c>
    </row>
    <row r="214" spans="5:11">
      <c r="E214" s="10">
        <v>45404</v>
      </c>
      <c r="F214" s="95">
        <v>75.680000000000007</v>
      </c>
      <c r="G214" s="139">
        <v>74</v>
      </c>
      <c r="H214" s="123"/>
      <c r="I214" s="123"/>
      <c r="J214" s="77"/>
      <c r="K214" s="127">
        <f t="shared" si="3"/>
        <v>1.6800000000000068</v>
      </c>
    </row>
    <row r="215" spans="5:11">
      <c r="E215" s="10">
        <v>45405</v>
      </c>
      <c r="F215" s="95">
        <v>161.19999999999999</v>
      </c>
      <c r="G215" s="139">
        <v>109.82</v>
      </c>
      <c r="H215" s="123"/>
      <c r="I215" s="123"/>
      <c r="J215" s="77"/>
      <c r="K215" s="127">
        <f t="shared" si="3"/>
        <v>51.379999999999995</v>
      </c>
    </row>
    <row r="216" spans="5:11">
      <c r="E216" s="10">
        <v>45405</v>
      </c>
      <c r="F216" s="95">
        <v>14.8</v>
      </c>
      <c r="G216" s="139">
        <v>5</v>
      </c>
      <c r="H216" s="123"/>
      <c r="I216" s="123"/>
      <c r="J216" s="77">
        <v>4</v>
      </c>
      <c r="K216" s="127">
        <f t="shared" si="3"/>
        <v>5.8000000000000007</v>
      </c>
    </row>
    <row r="217" spans="5:11">
      <c r="E217" s="10">
        <v>45405</v>
      </c>
      <c r="F217" s="95">
        <v>59.2</v>
      </c>
      <c r="G217" s="139">
        <v>20</v>
      </c>
      <c r="H217" s="123"/>
      <c r="I217" s="123"/>
      <c r="J217" s="77">
        <v>4</v>
      </c>
      <c r="K217" s="127">
        <f t="shared" si="3"/>
        <v>35.200000000000003</v>
      </c>
    </row>
    <row r="218" spans="5:11">
      <c r="E218" s="10">
        <v>45405</v>
      </c>
      <c r="F218" s="95">
        <v>34.799999999999997</v>
      </c>
      <c r="G218" s="139">
        <v>25</v>
      </c>
      <c r="H218" s="123"/>
      <c r="I218" s="123"/>
      <c r="J218" s="77"/>
      <c r="K218" s="127">
        <f t="shared" si="3"/>
        <v>9.7999999999999972</v>
      </c>
    </row>
    <row r="219" spans="5:11">
      <c r="E219" s="10">
        <v>45405</v>
      </c>
      <c r="F219" s="95">
        <v>14.8</v>
      </c>
      <c r="G219" s="139">
        <v>5</v>
      </c>
      <c r="H219" s="123"/>
      <c r="I219" s="123"/>
      <c r="J219" s="77">
        <v>4</v>
      </c>
      <c r="K219" s="127">
        <f t="shared" si="3"/>
        <v>5.8000000000000007</v>
      </c>
    </row>
    <row r="220" spans="5:11">
      <c r="E220" s="10">
        <v>45405</v>
      </c>
      <c r="F220" s="95">
        <v>79.2</v>
      </c>
      <c r="G220" s="139">
        <v>49.12</v>
      </c>
      <c r="H220" s="123"/>
      <c r="I220" s="123"/>
      <c r="J220" s="77"/>
      <c r="K220" s="127">
        <f t="shared" si="3"/>
        <v>30.080000000000005</v>
      </c>
    </row>
    <row r="221" spans="5:11">
      <c r="E221" s="10">
        <v>45405</v>
      </c>
      <c r="F221" s="95">
        <v>19.8</v>
      </c>
      <c r="G221" s="139">
        <v>16</v>
      </c>
      <c r="H221" s="123"/>
      <c r="I221" s="123"/>
      <c r="J221" s="77"/>
      <c r="K221" s="127">
        <f t="shared" si="3"/>
        <v>3.8000000000000007</v>
      </c>
    </row>
    <row r="222" spans="5:11">
      <c r="E222" s="10">
        <v>45405</v>
      </c>
      <c r="F222" s="95">
        <v>225</v>
      </c>
      <c r="G222" s="139">
        <v>177.6</v>
      </c>
      <c r="H222" s="123"/>
      <c r="I222" s="123"/>
      <c r="J222" s="77"/>
      <c r="K222" s="127">
        <f t="shared" si="3"/>
        <v>47.400000000000006</v>
      </c>
    </row>
    <row r="223" spans="5:11">
      <c r="E223" s="10">
        <v>45405</v>
      </c>
      <c r="F223" s="95">
        <v>84</v>
      </c>
      <c r="G223" s="139">
        <v>80</v>
      </c>
      <c r="H223" s="123"/>
      <c r="I223" s="123"/>
      <c r="J223" s="77"/>
      <c r="K223" s="127">
        <f t="shared" si="3"/>
        <v>4</v>
      </c>
    </row>
    <row r="224" spans="5:11">
      <c r="E224" s="10">
        <v>45405</v>
      </c>
      <c r="F224" s="95">
        <v>34.4</v>
      </c>
      <c r="G224" s="139">
        <v>30.4</v>
      </c>
      <c r="H224" s="123"/>
      <c r="I224" s="123"/>
      <c r="J224" s="77"/>
      <c r="K224" s="127">
        <f t="shared" si="3"/>
        <v>4</v>
      </c>
    </row>
    <row r="225" spans="5:11">
      <c r="E225" s="10">
        <v>45405</v>
      </c>
      <c r="F225" s="95">
        <v>17.190000000000001</v>
      </c>
      <c r="G225" s="139">
        <v>16</v>
      </c>
      <c r="H225" s="123"/>
      <c r="I225" s="123"/>
      <c r="J225" s="77"/>
      <c r="K225" s="127">
        <f t="shared" si="3"/>
        <v>1.1900000000000013</v>
      </c>
    </row>
    <row r="226" spans="5:11">
      <c r="E226" s="10">
        <v>45405</v>
      </c>
      <c r="F226" s="95">
        <v>99.8</v>
      </c>
      <c r="G226" s="139">
        <v>66</v>
      </c>
      <c r="H226" s="123"/>
      <c r="I226" s="123"/>
      <c r="J226" s="77"/>
      <c r="K226" s="127">
        <f t="shared" si="3"/>
        <v>33.799999999999997</v>
      </c>
    </row>
    <row r="227" spans="5:11">
      <c r="E227" s="10">
        <v>45405</v>
      </c>
      <c r="F227" s="95">
        <v>137.37</v>
      </c>
      <c r="G227" s="147">
        <v>48.85</v>
      </c>
      <c r="H227" s="123"/>
      <c r="I227" s="123"/>
      <c r="J227" s="77"/>
      <c r="K227" s="127">
        <f t="shared" si="3"/>
        <v>88.52000000000001</v>
      </c>
    </row>
    <row r="228" spans="5:11">
      <c r="E228" s="10">
        <v>45406</v>
      </c>
      <c r="F228" s="95">
        <v>160</v>
      </c>
      <c r="G228" s="139">
        <v>65.37</v>
      </c>
      <c r="H228" s="123"/>
      <c r="I228" s="123"/>
      <c r="J228" s="77"/>
      <c r="K228" s="127">
        <f t="shared" si="3"/>
        <v>94.63</v>
      </c>
    </row>
    <row r="229" spans="5:11">
      <c r="E229" s="10">
        <v>45406</v>
      </c>
      <c r="F229" s="95">
        <v>56.23</v>
      </c>
      <c r="G229" s="139">
        <v>45</v>
      </c>
      <c r="H229" s="123"/>
      <c r="I229" s="123"/>
      <c r="J229" s="77"/>
      <c r="K229" s="127">
        <f t="shared" si="3"/>
        <v>11.229999999999997</v>
      </c>
    </row>
    <row r="230" spans="5:11">
      <c r="E230" s="10">
        <v>45406</v>
      </c>
      <c r="F230" s="95">
        <v>39</v>
      </c>
      <c r="G230" s="139">
        <v>29.5</v>
      </c>
      <c r="H230" s="123"/>
      <c r="I230" s="123"/>
      <c r="J230" s="77"/>
      <c r="K230" s="127">
        <f t="shared" si="3"/>
        <v>9.5</v>
      </c>
    </row>
    <row r="231" spans="5:11">
      <c r="E231" s="10">
        <v>45406</v>
      </c>
      <c r="F231" s="96">
        <v>21.8</v>
      </c>
      <c r="G231" s="139">
        <v>12.4</v>
      </c>
      <c r="H231" s="123"/>
      <c r="I231" s="123"/>
      <c r="J231" s="77">
        <v>4</v>
      </c>
      <c r="K231" s="127">
        <f t="shared" si="3"/>
        <v>5.4</v>
      </c>
    </row>
    <row r="232" spans="5:11">
      <c r="E232" s="10">
        <v>45406</v>
      </c>
      <c r="F232" s="95">
        <v>21.52</v>
      </c>
      <c r="G232" s="139">
        <v>19</v>
      </c>
      <c r="H232" s="123"/>
      <c r="I232" s="123"/>
      <c r="J232" s="77"/>
      <c r="K232" s="127">
        <f t="shared" si="3"/>
        <v>2.5199999999999996</v>
      </c>
    </row>
    <row r="233" spans="5:11">
      <c r="E233" s="10">
        <v>45406</v>
      </c>
      <c r="F233" s="95">
        <v>54.31</v>
      </c>
      <c r="G233" s="139">
        <v>21.34</v>
      </c>
      <c r="H233" s="123"/>
      <c r="I233" s="123"/>
      <c r="J233" s="77"/>
      <c r="K233" s="127">
        <f t="shared" si="3"/>
        <v>32.97</v>
      </c>
    </row>
    <row r="234" spans="5:11">
      <c r="E234" s="10">
        <v>45406</v>
      </c>
      <c r="F234" s="95">
        <v>30.03</v>
      </c>
      <c r="G234" s="139">
        <v>25</v>
      </c>
      <c r="H234" s="123"/>
      <c r="I234" s="123"/>
      <c r="J234" s="77"/>
      <c r="K234" s="127">
        <f t="shared" si="3"/>
        <v>5.0300000000000011</v>
      </c>
    </row>
    <row r="235" spans="5:11">
      <c r="E235" s="10">
        <v>45406</v>
      </c>
      <c r="F235" s="95">
        <v>34.799999999999997</v>
      </c>
      <c r="G235" s="139">
        <v>25</v>
      </c>
      <c r="H235" s="123"/>
      <c r="I235" s="123"/>
      <c r="J235" s="77"/>
      <c r="K235" s="127">
        <f t="shared" si="3"/>
        <v>9.7999999999999972</v>
      </c>
    </row>
    <row r="236" spans="5:11">
      <c r="E236" s="10">
        <v>45406</v>
      </c>
      <c r="F236" s="95">
        <v>23.6</v>
      </c>
      <c r="G236" s="139">
        <v>12.4</v>
      </c>
      <c r="H236" s="123"/>
      <c r="I236" s="123"/>
      <c r="J236" s="77">
        <v>4</v>
      </c>
      <c r="K236" s="127">
        <f t="shared" si="3"/>
        <v>7.2000000000000011</v>
      </c>
    </row>
    <row r="237" spans="5:11">
      <c r="E237" s="10">
        <v>45407</v>
      </c>
      <c r="F237" s="95">
        <v>28.19</v>
      </c>
      <c r="G237" s="139">
        <v>25</v>
      </c>
      <c r="H237" s="123"/>
      <c r="I237" s="123"/>
      <c r="J237" s="77"/>
      <c r="K237" s="127">
        <f t="shared" si="3"/>
        <v>3.1900000000000013</v>
      </c>
    </row>
    <row r="238" spans="5:11">
      <c r="E238" s="10">
        <v>45407</v>
      </c>
      <c r="F238" s="95">
        <v>54</v>
      </c>
      <c r="G238" s="139">
        <v>46</v>
      </c>
      <c r="H238" s="123"/>
      <c r="I238" s="123"/>
      <c r="J238" s="77"/>
      <c r="K238" s="127">
        <f t="shared" si="3"/>
        <v>8</v>
      </c>
    </row>
    <row r="239" spans="5:11">
      <c r="E239" s="10">
        <v>45407</v>
      </c>
      <c r="F239" s="95">
        <v>35</v>
      </c>
      <c r="G239" s="139">
        <v>28</v>
      </c>
      <c r="H239" s="123"/>
      <c r="I239" s="123"/>
      <c r="J239" s="77"/>
      <c r="K239" s="127">
        <f t="shared" si="3"/>
        <v>7</v>
      </c>
    </row>
    <row r="240" spans="5:11">
      <c r="E240" s="10">
        <v>45407</v>
      </c>
      <c r="F240" s="95">
        <v>24.7</v>
      </c>
      <c r="G240" s="139">
        <v>19</v>
      </c>
      <c r="H240" s="123"/>
      <c r="I240" s="123"/>
      <c r="J240" s="77"/>
      <c r="K240" s="127">
        <f t="shared" si="3"/>
        <v>5.6999999999999993</v>
      </c>
    </row>
    <row r="241" spans="5:11">
      <c r="E241" s="10">
        <v>45407</v>
      </c>
      <c r="F241" s="95">
        <v>16.8</v>
      </c>
      <c r="G241" s="139">
        <v>13</v>
      </c>
      <c r="H241" s="123"/>
      <c r="I241" s="123"/>
      <c r="J241" s="77"/>
      <c r="K241" s="127">
        <f t="shared" si="3"/>
        <v>3.8000000000000007</v>
      </c>
    </row>
    <row r="242" spans="5:11">
      <c r="E242" s="10">
        <v>45407</v>
      </c>
      <c r="F242" s="95">
        <v>19.8</v>
      </c>
      <c r="G242" s="139">
        <v>16</v>
      </c>
      <c r="H242" s="123"/>
      <c r="I242" s="123"/>
      <c r="J242" s="77"/>
      <c r="K242" s="127">
        <f t="shared" si="3"/>
        <v>3.8000000000000007</v>
      </c>
    </row>
    <row r="243" spans="5:11">
      <c r="E243" s="10">
        <v>45407</v>
      </c>
      <c r="F243" s="95">
        <v>22.8</v>
      </c>
      <c r="G243" s="139">
        <v>16.2</v>
      </c>
      <c r="H243" s="123"/>
      <c r="I243" s="123"/>
      <c r="J243" s="77"/>
      <c r="K243" s="127">
        <f t="shared" si="3"/>
        <v>6.6000000000000014</v>
      </c>
    </row>
    <row r="244" spans="5:11">
      <c r="E244" s="10">
        <v>45407</v>
      </c>
      <c r="F244" s="95">
        <v>16.8</v>
      </c>
      <c r="G244" s="139">
        <v>13</v>
      </c>
      <c r="H244" s="123"/>
      <c r="I244" s="123"/>
      <c r="J244" s="77"/>
      <c r="K244" s="127">
        <f t="shared" si="3"/>
        <v>3.8000000000000007</v>
      </c>
    </row>
    <row r="245" spans="5:11">
      <c r="E245" s="10">
        <v>45407</v>
      </c>
      <c r="F245" s="95">
        <v>14.7</v>
      </c>
      <c r="G245" s="139">
        <v>13</v>
      </c>
      <c r="H245" s="123"/>
      <c r="I245" s="123"/>
      <c r="J245" s="77"/>
      <c r="K245" s="127">
        <f t="shared" si="3"/>
        <v>1.6999999999999993</v>
      </c>
    </row>
    <row r="246" spans="5:11">
      <c r="E246" s="10">
        <v>45407</v>
      </c>
      <c r="F246" s="95">
        <v>296</v>
      </c>
      <c r="G246" s="139">
        <v>100</v>
      </c>
      <c r="H246" s="123"/>
      <c r="I246" s="123"/>
      <c r="J246" s="77">
        <v>4</v>
      </c>
      <c r="K246" s="127">
        <f t="shared" si="3"/>
        <v>192</v>
      </c>
    </row>
    <row r="247" spans="5:11">
      <c r="E247" s="10">
        <v>45407</v>
      </c>
      <c r="F247" s="95">
        <v>178.99</v>
      </c>
      <c r="G247" s="139">
        <v>145.96</v>
      </c>
      <c r="H247" s="123"/>
      <c r="I247" s="123"/>
      <c r="J247" s="77"/>
      <c r="K247" s="127">
        <f t="shared" si="3"/>
        <v>33.03</v>
      </c>
    </row>
    <row r="248" spans="5:11">
      <c r="E248" s="10">
        <v>45407</v>
      </c>
      <c r="F248" s="95">
        <v>19.5</v>
      </c>
      <c r="G248" s="139">
        <v>15</v>
      </c>
      <c r="H248" s="123"/>
      <c r="I248" s="123"/>
      <c r="J248" s="77"/>
      <c r="K248" s="127">
        <f t="shared" si="3"/>
        <v>4.5</v>
      </c>
    </row>
    <row r="249" spans="5:11">
      <c r="E249" s="10">
        <v>45407</v>
      </c>
      <c r="F249" s="95">
        <v>103.6</v>
      </c>
      <c r="G249" s="139">
        <v>35</v>
      </c>
      <c r="H249" s="123"/>
      <c r="I249" s="123"/>
      <c r="J249" s="77">
        <v>4</v>
      </c>
      <c r="K249" s="127">
        <f t="shared" si="3"/>
        <v>64.599999999999994</v>
      </c>
    </row>
    <row r="250" spans="5:11">
      <c r="E250" s="10">
        <v>45408</v>
      </c>
      <c r="F250" s="95">
        <v>56.32</v>
      </c>
      <c r="G250" s="139">
        <v>45</v>
      </c>
      <c r="H250" s="123"/>
      <c r="I250" s="123"/>
      <c r="J250" s="77"/>
      <c r="K250" s="127">
        <f t="shared" si="3"/>
        <v>11.32</v>
      </c>
    </row>
    <row r="251" spans="5:11">
      <c r="E251" s="10">
        <v>45408</v>
      </c>
      <c r="F251" s="95">
        <v>87.25</v>
      </c>
      <c r="G251" s="139">
        <v>66</v>
      </c>
      <c r="H251" s="123"/>
      <c r="I251" s="123"/>
      <c r="J251" s="77"/>
      <c r="K251" s="127">
        <f t="shared" si="3"/>
        <v>21.25</v>
      </c>
    </row>
    <row r="252" spans="5:11">
      <c r="E252" s="10">
        <v>45408</v>
      </c>
      <c r="F252" s="95">
        <v>26.06</v>
      </c>
      <c r="G252" s="139">
        <v>23</v>
      </c>
      <c r="H252" s="123"/>
      <c r="I252" s="123"/>
      <c r="J252" s="77"/>
      <c r="K252" s="127">
        <f t="shared" si="3"/>
        <v>3.0599999999999987</v>
      </c>
    </row>
    <row r="253" spans="5:11">
      <c r="E253" s="10">
        <v>45408</v>
      </c>
      <c r="F253" s="95">
        <v>61.81</v>
      </c>
      <c r="G253" s="139">
        <v>41.2</v>
      </c>
      <c r="H253" s="123"/>
      <c r="I253" s="123"/>
      <c r="J253" s="77">
        <v>4</v>
      </c>
      <c r="K253" s="127">
        <f t="shared" si="3"/>
        <v>16.61</v>
      </c>
    </row>
    <row r="254" spans="5:11">
      <c r="E254" s="10">
        <v>45408</v>
      </c>
      <c r="F254" s="95">
        <v>99.8</v>
      </c>
      <c r="G254" s="139">
        <v>66</v>
      </c>
      <c r="H254" s="123"/>
      <c r="I254" s="123"/>
      <c r="J254" s="77"/>
      <c r="K254" s="127">
        <f t="shared" si="3"/>
        <v>33.799999999999997</v>
      </c>
    </row>
    <row r="255" spans="5:11">
      <c r="E255" s="10">
        <v>45409</v>
      </c>
      <c r="F255" s="97">
        <v>17.18</v>
      </c>
      <c r="G255" s="148">
        <v>14.8</v>
      </c>
      <c r="H255" s="124"/>
      <c r="I255" s="124"/>
      <c r="J255" s="77"/>
      <c r="K255" s="127">
        <f t="shared" si="3"/>
        <v>2.379999999999999</v>
      </c>
    </row>
    <row r="256" spans="5:11">
      <c r="E256" s="10">
        <v>45409</v>
      </c>
      <c r="F256" s="95">
        <v>16.8</v>
      </c>
      <c r="G256" s="139">
        <v>13</v>
      </c>
      <c r="H256" s="123"/>
      <c r="I256" s="123"/>
      <c r="J256" s="77"/>
      <c r="K256" s="127">
        <f t="shared" si="3"/>
        <v>3.8000000000000007</v>
      </c>
    </row>
    <row r="257" spans="5:11">
      <c r="E257" s="10">
        <v>45409</v>
      </c>
      <c r="F257" s="95">
        <v>64.8</v>
      </c>
      <c r="G257" s="139">
        <v>45</v>
      </c>
      <c r="H257" s="123"/>
      <c r="I257" s="123"/>
      <c r="J257" s="77"/>
      <c r="K257" s="127">
        <f t="shared" si="3"/>
        <v>19.799999999999997</v>
      </c>
    </row>
    <row r="258" spans="5:11">
      <c r="E258" s="10">
        <v>45409</v>
      </c>
      <c r="F258" s="95">
        <v>32.5</v>
      </c>
      <c r="G258" s="139">
        <v>25</v>
      </c>
      <c r="H258" s="123"/>
      <c r="I258" s="123"/>
      <c r="J258" s="77"/>
      <c r="K258" s="127">
        <f t="shared" ref="K258:K296" si="4">F258-G258-H258+I258-J258</f>
        <v>7.5</v>
      </c>
    </row>
    <row r="259" spans="5:11">
      <c r="E259" s="10">
        <v>45409</v>
      </c>
      <c r="F259" s="95">
        <v>38.9</v>
      </c>
      <c r="G259" s="139">
        <v>29.5</v>
      </c>
      <c r="H259" s="123"/>
      <c r="I259" s="123"/>
      <c r="J259" s="77"/>
      <c r="K259" s="127">
        <f t="shared" si="4"/>
        <v>9.3999999999999986</v>
      </c>
    </row>
    <row r="260" spans="5:11">
      <c r="E260" s="10">
        <v>45409</v>
      </c>
      <c r="F260" s="95">
        <v>29.9</v>
      </c>
      <c r="G260" s="139">
        <v>23</v>
      </c>
      <c r="H260" s="123"/>
      <c r="I260" s="123"/>
      <c r="J260" s="77"/>
      <c r="K260" s="127">
        <f t="shared" si="4"/>
        <v>6.8999999999999986</v>
      </c>
    </row>
    <row r="261" spans="5:11">
      <c r="E261" s="10">
        <v>45409</v>
      </c>
      <c r="F261" s="95">
        <v>14.57</v>
      </c>
      <c r="G261" s="139">
        <v>13</v>
      </c>
      <c r="H261" s="123"/>
      <c r="I261" s="123"/>
      <c r="J261" s="77"/>
      <c r="K261" s="127">
        <f t="shared" si="4"/>
        <v>1.5700000000000003</v>
      </c>
    </row>
    <row r="262" spans="5:11">
      <c r="E262" s="10">
        <v>45409</v>
      </c>
      <c r="F262" s="95">
        <v>30.05</v>
      </c>
      <c r="G262" s="139">
        <v>25</v>
      </c>
      <c r="H262" s="123"/>
      <c r="I262" s="123"/>
      <c r="J262" s="77"/>
      <c r="K262" s="127">
        <f t="shared" si="4"/>
        <v>5.0500000000000007</v>
      </c>
    </row>
    <row r="263" spans="5:11">
      <c r="E263" s="10">
        <v>45409</v>
      </c>
      <c r="F263" s="95">
        <v>27.3</v>
      </c>
      <c r="G263" s="139">
        <v>21</v>
      </c>
      <c r="H263" s="123"/>
      <c r="I263" s="123"/>
      <c r="J263" s="77"/>
      <c r="K263" s="127">
        <f t="shared" si="4"/>
        <v>6.3000000000000007</v>
      </c>
    </row>
    <row r="264" spans="5:11">
      <c r="E264" s="10">
        <v>45409</v>
      </c>
      <c r="F264" s="95">
        <v>78</v>
      </c>
      <c r="G264" s="139">
        <v>64</v>
      </c>
      <c r="H264" s="123"/>
      <c r="I264" s="123"/>
      <c r="J264" s="77"/>
      <c r="K264" s="127">
        <f t="shared" si="4"/>
        <v>14</v>
      </c>
    </row>
    <row r="265" spans="5:11">
      <c r="E265" s="10">
        <v>45409</v>
      </c>
      <c r="F265" s="95">
        <v>51.6</v>
      </c>
      <c r="G265" s="139">
        <v>34.4</v>
      </c>
      <c r="H265" s="123"/>
      <c r="I265" s="123"/>
      <c r="J265" s="77"/>
      <c r="K265" s="127">
        <f t="shared" si="4"/>
        <v>17.200000000000003</v>
      </c>
    </row>
    <row r="266" spans="5:11">
      <c r="E266" s="10">
        <v>45410</v>
      </c>
      <c r="F266" s="95">
        <v>38.71</v>
      </c>
      <c r="G266" s="139">
        <v>17.260000000000002</v>
      </c>
      <c r="H266" s="123"/>
      <c r="I266" s="123"/>
      <c r="J266" s="77"/>
      <c r="K266" s="127">
        <f t="shared" si="4"/>
        <v>21.45</v>
      </c>
    </row>
    <row r="267" spans="5:11">
      <c r="E267" s="10">
        <v>45410</v>
      </c>
      <c r="F267" s="95">
        <v>100</v>
      </c>
      <c r="G267" s="139">
        <v>95</v>
      </c>
      <c r="H267" s="123"/>
      <c r="I267" s="123"/>
      <c r="J267" s="77"/>
      <c r="K267" s="127">
        <f t="shared" si="4"/>
        <v>5</v>
      </c>
    </row>
    <row r="268" spans="5:11">
      <c r="E268" s="10">
        <v>45410</v>
      </c>
      <c r="F268" s="95">
        <v>168</v>
      </c>
      <c r="G268" s="139">
        <v>50</v>
      </c>
      <c r="H268" s="123"/>
      <c r="I268" s="123"/>
      <c r="J268" s="77">
        <v>39</v>
      </c>
      <c r="K268" s="127">
        <f t="shared" si="4"/>
        <v>79</v>
      </c>
    </row>
    <row r="269" spans="5:11">
      <c r="E269" s="10">
        <v>45410</v>
      </c>
      <c r="F269" s="95">
        <v>19.5</v>
      </c>
      <c r="G269" s="139">
        <v>15</v>
      </c>
      <c r="H269" s="123"/>
      <c r="I269" s="123"/>
      <c r="J269" s="77"/>
      <c r="K269" s="127">
        <f t="shared" si="4"/>
        <v>4.5</v>
      </c>
    </row>
    <row r="270" spans="5:11">
      <c r="E270" s="10">
        <v>45410</v>
      </c>
      <c r="F270" s="95">
        <v>12.88</v>
      </c>
      <c r="G270" s="139">
        <v>10</v>
      </c>
      <c r="H270" s="123"/>
      <c r="I270" s="123"/>
      <c r="J270" s="77"/>
      <c r="K270" s="127">
        <f t="shared" si="4"/>
        <v>2.8800000000000008</v>
      </c>
    </row>
    <row r="271" spans="5:11">
      <c r="E271" s="10">
        <v>45410</v>
      </c>
      <c r="F271" s="95">
        <v>56.22</v>
      </c>
      <c r="G271" s="139">
        <v>45</v>
      </c>
      <c r="H271" s="123"/>
      <c r="I271" s="123"/>
      <c r="J271" s="77"/>
      <c r="K271" s="127">
        <f t="shared" si="4"/>
        <v>11.219999999999999</v>
      </c>
    </row>
    <row r="272" spans="5:11">
      <c r="E272" s="10">
        <v>45410</v>
      </c>
      <c r="F272" s="95">
        <v>48.02</v>
      </c>
      <c r="G272" s="139">
        <v>25</v>
      </c>
      <c r="H272" s="123"/>
      <c r="I272" s="123"/>
      <c r="J272" s="77">
        <v>4</v>
      </c>
      <c r="K272" s="127">
        <f t="shared" si="4"/>
        <v>19.020000000000003</v>
      </c>
    </row>
    <row r="273" spans="5:11">
      <c r="E273" s="10">
        <v>45410</v>
      </c>
      <c r="F273" s="95">
        <v>14.8</v>
      </c>
      <c r="G273" s="95">
        <v>14.8</v>
      </c>
      <c r="H273" s="123"/>
      <c r="I273" s="123"/>
      <c r="J273" s="77"/>
      <c r="K273" s="127">
        <f t="shared" si="4"/>
        <v>0</v>
      </c>
    </row>
    <row r="274" spans="5:11">
      <c r="E274" s="10">
        <v>45410</v>
      </c>
      <c r="F274" s="95">
        <v>17</v>
      </c>
      <c r="G274" s="95">
        <v>17</v>
      </c>
      <c r="H274" s="123"/>
      <c r="I274" s="123"/>
      <c r="J274" s="77"/>
      <c r="K274" s="127">
        <f t="shared" si="4"/>
        <v>0</v>
      </c>
    </row>
    <row r="275" spans="5:11">
      <c r="E275" s="10">
        <v>45410</v>
      </c>
      <c r="F275" s="95">
        <v>14</v>
      </c>
      <c r="G275" s="139">
        <v>14</v>
      </c>
      <c r="H275" s="123"/>
      <c r="I275" s="123"/>
      <c r="J275" s="77"/>
      <c r="K275" s="127">
        <f t="shared" si="4"/>
        <v>0</v>
      </c>
    </row>
    <row r="276" spans="5:11">
      <c r="E276" s="10">
        <v>45410</v>
      </c>
      <c r="F276" s="95">
        <v>30.07</v>
      </c>
      <c r="G276" s="139">
        <v>25</v>
      </c>
      <c r="H276" s="123"/>
      <c r="I276" s="123"/>
      <c r="J276" s="77"/>
      <c r="K276" s="127">
        <f t="shared" si="4"/>
        <v>5.07</v>
      </c>
    </row>
    <row r="277" spans="5:11">
      <c r="E277" s="10">
        <v>45410</v>
      </c>
      <c r="F277" s="95">
        <v>56.63</v>
      </c>
      <c r="G277" s="139">
        <v>45</v>
      </c>
      <c r="H277" s="123"/>
      <c r="I277" s="123"/>
      <c r="J277" s="77"/>
      <c r="K277" s="127">
        <f t="shared" si="4"/>
        <v>11.630000000000003</v>
      </c>
    </row>
    <row r="278" spans="5:11">
      <c r="E278" s="10">
        <v>45410</v>
      </c>
      <c r="F278" s="95">
        <v>56.22</v>
      </c>
      <c r="G278" s="139">
        <v>45</v>
      </c>
      <c r="H278" s="123"/>
      <c r="I278" s="123"/>
      <c r="J278" s="77"/>
      <c r="K278" s="127">
        <f t="shared" si="4"/>
        <v>11.219999999999999</v>
      </c>
    </row>
    <row r="279" spans="5:11">
      <c r="E279" s="10">
        <v>45411</v>
      </c>
      <c r="F279" s="95">
        <v>99.8</v>
      </c>
      <c r="G279" s="139">
        <v>66</v>
      </c>
      <c r="H279" s="123"/>
      <c r="I279" s="123"/>
      <c r="J279" s="77"/>
      <c r="K279" s="127">
        <f t="shared" si="4"/>
        <v>33.799999999999997</v>
      </c>
    </row>
    <row r="280" spans="5:11">
      <c r="E280" s="10">
        <v>45411</v>
      </c>
      <c r="F280" s="95">
        <v>14.8</v>
      </c>
      <c r="G280" s="139">
        <v>5</v>
      </c>
      <c r="H280" s="123"/>
      <c r="I280" s="123"/>
      <c r="J280" s="77">
        <v>4</v>
      </c>
      <c r="K280" s="127">
        <f t="shared" si="4"/>
        <v>5.8000000000000007</v>
      </c>
    </row>
    <row r="281" spans="5:11">
      <c r="E281" s="10">
        <v>45411</v>
      </c>
      <c r="F281" s="95">
        <v>16.8</v>
      </c>
      <c r="G281" s="139">
        <v>13</v>
      </c>
      <c r="H281" s="123"/>
      <c r="I281" s="123"/>
      <c r="J281" s="77"/>
      <c r="K281" s="127">
        <f t="shared" si="4"/>
        <v>3.8000000000000007</v>
      </c>
    </row>
    <row r="282" spans="5:11">
      <c r="E282" s="10">
        <v>45411</v>
      </c>
      <c r="F282" s="95">
        <v>27.3</v>
      </c>
      <c r="G282" s="139">
        <v>21</v>
      </c>
      <c r="H282" s="123"/>
      <c r="I282" s="123"/>
      <c r="J282" s="77"/>
      <c r="K282" s="127">
        <f t="shared" si="4"/>
        <v>6.3000000000000007</v>
      </c>
    </row>
    <row r="283" spans="5:11">
      <c r="E283" s="10">
        <v>45411</v>
      </c>
      <c r="F283" s="95">
        <v>19.8</v>
      </c>
      <c r="G283" s="139">
        <v>16</v>
      </c>
      <c r="H283" s="123"/>
      <c r="I283" s="123"/>
      <c r="J283" s="77"/>
      <c r="K283" s="127">
        <f t="shared" si="4"/>
        <v>3.8000000000000007</v>
      </c>
    </row>
    <row r="284" spans="5:11">
      <c r="E284" s="10">
        <v>45411</v>
      </c>
      <c r="F284" s="95">
        <v>53</v>
      </c>
      <c r="G284" s="139">
        <v>43</v>
      </c>
      <c r="H284" s="123"/>
      <c r="I284" s="123"/>
      <c r="J284" s="77"/>
      <c r="K284" s="127">
        <f t="shared" si="4"/>
        <v>10</v>
      </c>
    </row>
    <row r="285" spans="5:11">
      <c r="E285" s="10">
        <v>45411</v>
      </c>
      <c r="F285" s="95">
        <v>16.34</v>
      </c>
      <c r="G285" s="139">
        <v>10.3</v>
      </c>
      <c r="H285" s="123"/>
      <c r="I285" s="123"/>
      <c r="J285" s="77">
        <v>4</v>
      </c>
      <c r="K285" s="127">
        <f t="shared" si="4"/>
        <v>2.0399999999999991</v>
      </c>
    </row>
    <row r="286" spans="5:11">
      <c r="E286" s="10">
        <v>45411</v>
      </c>
      <c r="F286" s="95">
        <v>22.1</v>
      </c>
      <c r="G286" s="139">
        <v>17</v>
      </c>
      <c r="H286" s="123"/>
      <c r="I286" s="123"/>
      <c r="J286" s="77"/>
      <c r="K286" s="127">
        <f t="shared" si="4"/>
        <v>5.1000000000000014</v>
      </c>
    </row>
    <row r="287" spans="5:11">
      <c r="E287" s="10">
        <v>45411</v>
      </c>
      <c r="F287" s="95">
        <v>19.5</v>
      </c>
      <c r="G287" s="139">
        <v>15</v>
      </c>
      <c r="H287" s="123"/>
      <c r="I287" s="123"/>
      <c r="J287" s="77"/>
      <c r="K287" s="127">
        <f t="shared" si="4"/>
        <v>4.5</v>
      </c>
    </row>
    <row r="288" spans="5:11">
      <c r="E288" s="10">
        <v>45411</v>
      </c>
      <c r="F288" s="95">
        <v>19.5</v>
      </c>
      <c r="G288" s="139">
        <v>15</v>
      </c>
      <c r="H288" s="123"/>
      <c r="I288" s="123"/>
      <c r="J288" s="77"/>
      <c r="K288" s="127">
        <f t="shared" si="4"/>
        <v>4.5</v>
      </c>
    </row>
    <row r="289" spans="5:11">
      <c r="E289" s="10">
        <v>45411</v>
      </c>
      <c r="F289" s="95">
        <v>31.22</v>
      </c>
      <c r="G289" s="139">
        <v>25</v>
      </c>
      <c r="H289" s="123"/>
      <c r="I289" s="123"/>
      <c r="J289" s="77"/>
      <c r="K289" s="127">
        <f t="shared" si="4"/>
        <v>6.2199999999999989</v>
      </c>
    </row>
    <row r="290" spans="5:11">
      <c r="E290" s="10">
        <v>45412</v>
      </c>
      <c r="F290" s="95">
        <v>19.8</v>
      </c>
      <c r="G290" s="139">
        <v>16</v>
      </c>
      <c r="H290" s="123"/>
      <c r="I290" s="123"/>
      <c r="J290" s="77"/>
      <c r="K290" s="127">
        <f t="shared" si="4"/>
        <v>3.8000000000000007</v>
      </c>
    </row>
    <row r="291" spans="5:11">
      <c r="E291" s="10">
        <v>45412</v>
      </c>
      <c r="F291" s="95">
        <v>19.8</v>
      </c>
      <c r="G291" s="139">
        <v>14.2</v>
      </c>
      <c r="H291" s="123"/>
      <c r="I291" s="123"/>
      <c r="J291" s="77"/>
      <c r="K291" s="127">
        <f t="shared" si="4"/>
        <v>5.6000000000000014</v>
      </c>
    </row>
    <row r="292" spans="5:11">
      <c r="E292" s="10">
        <v>45412</v>
      </c>
      <c r="F292" s="95">
        <v>13.37</v>
      </c>
      <c r="G292" s="139">
        <v>5</v>
      </c>
      <c r="H292" s="123"/>
      <c r="I292" s="123"/>
      <c r="J292" s="77">
        <v>4</v>
      </c>
      <c r="K292" s="127">
        <f t="shared" si="4"/>
        <v>4.3699999999999992</v>
      </c>
    </row>
    <row r="293" spans="5:11">
      <c r="E293" s="10">
        <v>45412</v>
      </c>
      <c r="F293" s="95">
        <v>225</v>
      </c>
      <c r="G293" s="139">
        <v>188.1</v>
      </c>
      <c r="H293" s="123"/>
      <c r="I293" s="123"/>
      <c r="J293" s="77"/>
      <c r="K293" s="127">
        <f t="shared" si="4"/>
        <v>36.900000000000006</v>
      </c>
    </row>
    <row r="294" spans="5:11">
      <c r="E294" s="10">
        <v>45412</v>
      </c>
      <c r="F294" s="95">
        <v>27.3</v>
      </c>
      <c r="G294" s="139">
        <v>21</v>
      </c>
      <c r="H294" s="123"/>
      <c r="I294" s="123"/>
      <c r="J294" s="77"/>
      <c r="K294" s="127">
        <f t="shared" si="4"/>
        <v>6.3000000000000007</v>
      </c>
    </row>
    <row r="295" spans="5:11">
      <c r="E295" s="10">
        <v>45412</v>
      </c>
      <c r="F295" s="95">
        <v>19.8</v>
      </c>
      <c r="G295" s="139">
        <v>16</v>
      </c>
      <c r="H295" s="123"/>
      <c r="I295" s="123"/>
      <c r="J295" s="77"/>
      <c r="K295" s="127">
        <f t="shared" si="4"/>
        <v>3.8000000000000007</v>
      </c>
    </row>
    <row r="296" spans="5:11">
      <c r="E296" s="10">
        <v>45412</v>
      </c>
      <c r="F296" s="95">
        <v>67.2</v>
      </c>
      <c r="G296" s="139">
        <v>31.3</v>
      </c>
      <c r="H296" s="123"/>
      <c r="I296" s="123"/>
      <c r="J296" s="77">
        <v>4</v>
      </c>
      <c r="K296" s="127">
        <f t="shared" si="4"/>
        <v>31.900000000000006</v>
      </c>
    </row>
    <row r="297" spans="5:11">
      <c r="J297" s="77"/>
    </row>
    <row r="298" spans="5:11">
      <c r="J298" s="77"/>
    </row>
    <row r="299" spans="5:11">
      <c r="J299" s="77"/>
    </row>
    <row r="300" spans="5:11">
      <c r="J300" s="77"/>
    </row>
    <row r="301" spans="5:11">
      <c r="J301" s="77"/>
    </row>
    <row r="302" spans="5:11">
      <c r="J302" s="77"/>
    </row>
    <row r="303" spans="5:11">
      <c r="J303" s="77"/>
    </row>
    <row r="304" spans="5:11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77"/>
    </row>
    <row r="354" spans="10:10">
      <c r="J354" s="59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77"/>
    </row>
    <row r="362" spans="10:10">
      <c r="J362" s="59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77"/>
    </row>
    <row r="370" spans="10:10">
      <c r="J370" s="59"/>
    </row>
    <row r="371" spans="10:10">
      <c r="J371" s="77"/>
    </row>
    <row r="372" spans="10:10">
      <c r="J372" s="77"/>
    </row>
    <row r="373" spans="10:10">
      <c r="J373" s="77"/>
    </row>
    <row r="374" spans="10:10">
      <c r="J374" s="77"/>
    </row>
    <row r="375" spans="10:10">
      <c r="J375" s="59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77"/>
    </row>
    <row r="383" spans="10:10">
      <c r="J383" s="59"/>
    </row>
    <row r="384" spans="10:10">
      <c r="J384" s="59"/>
    </row>
    <row r="385" spans="10:10">
      <c r="J385" s="59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77"/>
    </row>
    <row r="391" spans="10:10">
      <c r="J391" s="59"/>
    </row>
    <row r="392" spans="10:10">
      <c r="J392" s="59"/>
    </row>
    <row r="393" spans="10:10">
      <c r="J393" s="59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  <row r="424" spans="10:10">
      <c r="J424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412"/>
  <sheetViews>
    <sheetView workbookViewId="0">
      <pane xSplit="4" ySplit="6" topLeftCell="E264" activePane="bottomRight" state="frozen"/>
      <selection pane="topRight" activeCell="E1" sqref="E1"/>
      <selection pane="bottomLeft" activeCell="A7" sqref="A7"/>
      <selection pane="bottomRight" activeCell="M280" sqref="M280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112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8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4103.6400000000003</v>
      </c>
      <c r="E2" s="10">
        <v>45352</v>
      </c>
      <c r="F2" s="58">
        <v>32.5</v>
      </c>
      <c r="G2" s="140">
        <v>25</v>
      </c>
      <c r="H2" s="122"/>
      <c r="I2" s="122"/>
      <c r="J2" s="26"/>
      <c r="K2" s="127">
        <f t="shared" ref="K2:K65" si="0">F2-G2-H2+I2-J2</f>
        <v>7.5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14130.469999999985</v>
      </c>
      <c r="C3" s="157" t="s">
        <v>57</v>
      </c>
      <c r="D3" s="159">
        <f>D2/B4</f>
        <v>0.42668025286973876</v>
      </c>
      <c r="E3" s="10">
        <v>45352</v>
      </c>
      <c r="F3" s="58">
        <v>32.5</v>
      </c>
      <c r="G3" s="139">
        <v>25</v>
      </c>
      <c r="H3" s="123"/>
      <c r="I3" s="123"/>
      <c r="J3" s="26"/>
      <c r="K3" s="127">
        <f t="shared" si="0"/>
        <v>7.5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9617.6000000000022</v>
      </c>
      <c r="C4" s="4" t="s">
        <v>11</v>
      </c>
      <c r="D4" s="156">
        <f>SUM(J:J)</f>
        <v>136</v>
      </c>
      <c r="E4" s="10">
        <v>45352</v>
      </c>
      <c r="F4" s="58">
        <v>29.9</v>
      </c>
      <c r="G4" s="139">
        <v>23</v>
      </c>
      <c r="H4" s="123"/>
      <c r="I4" s="123"/>
      <c r="J4" s="26"/>
      <c r="K4" s="127">
        <f t="shared" si="0"/>
        <v>6.8999999999999986</v>
      </c>
      <c r="L4" s="152"/>
      <c r="Q4" s="1"/>
      <c r="R4" s="1"/>
    </row>
    <row r="5" spans="1:18" ht="20.25" customHeight="1">
      <c r="A5" s="52" t="s">
        <v>91</v>
      </c>
      <c r="B5" s="156">
        <f>SUM(H:H)</f>
        <v>743.01</v>
      </c>
      <c r="C5" s="157" t="s">
        <v>98</v>
      </c>
      <c r="D5" s="158">
        <f>COUNT(G:G)</f>
        <v>283</v>
      </c>
      <c r="E5" s="10">
        <v>45352</v>
      </c>
      <c r="F5" s="58">
        <v>142.77000000000001</v>
      </c>
      <c r="G5" s="139">
        <v>60.4</v>
      </c>
      <c r="H5" s="123">
        <v>142.77000000000001</v>
      </c>
      <c r="I5" s="123">
        <v>60.4</v>
      </c>
      <c r="J5" s="26"/>
      <c r="K5" s="127">
        <f t="shared" si="0"/>
        <v>-7.1054273576010019E-15</v>
      </c>
      <c r="L5" s="152"/>
    </row>
    <row r="6" spans="1:18" ht="20.25" customHeight="1">
      <c r="A6" s="52" t="s">
        <v>92</v>
      </c>
      <c r="B6" s="156">
        <f>SUM(I:I)</f>
        <v>469.78</v>
      </c>
      <c r="C6" s="165" t="s">
        <v>108</v>
      </c>
      <c r="D6" s="158">
        <f>COUNT(I:I)</f>
        <v>12</v>
      </c>
      <c r="E6" s="10">
        <v>45353</v>
      </c>
      <c r="F6" s="58">
        <v>31.53</v>
      </c>
      <c r="G6" s="140">
        <v>25</v>
      </c>
      <c r="H6" s="122"/>
      <c r="I6" s="122"/>
      <c r="J6" s="26"/>
      <c r="K6" s="127">
        <f t="shared" si="0"/>
        <v>6.5300000000000011</v>
      </c>
      <c r="L6" s="152"/>
    </row>
    <row r="7" spans="1:18" ht="20.25" customHeight="1">
      <c r="C7" s="1"/>
      <c r="D7" s="1"/>
      <c r="E7" s="10">
        <v>45353</v>
      </c>
      <c r="F7" s="58">
        <v>13</v>
      </c>
      <c r="G7" s="139">
        <v>13.5</v>
      </c>
      <c r="H7" s="123"/>
      <c r="I7" s="123"/>
      <c r="J7" s="26"/>
      <c r="K7" s="127">
        <f t="shared" si="0"/>
        <v>-0.5</v>
      </c>
      <c r="L7" s="152"/>
    </row>
    <row r="8" spans="1:18" ht="20.25" customHeight="1">
      <c r="A8" s="1"/>
      <c r="B8" s="1"/>
      <c r="C8" s="1"/>
      <c r="D8" s="1"/>
      <c r="E8" s="10">
        <v>45353</v>
      </c>
      <c r="F8" s="58">
        <v>51.28</v>
      </c>
      <c r="G8" s="140">
        <v>34.4</v>
      </c>
      <c r="H8" s="122"/>
      <c r="I8" s="122"/>
      <c r="J8" s="26"/>
      <c r="K8" s="127">
        <f t="shared" si="0"/>
        <v>16.880000000000003</v>
      </c>
      <c r="L8" s="152"/>
    </row>
    <row r="9" spans="1:18" ht="20.25" customHeight="1">
      <c r="A9" s="1"/>
      <c r="B9" s="1"/>
      <c r="E9" s="10">
        <v>45353</v>
      </c>
      <c r="F9" s="58">
        <v>16.8</v>
      </c>
      <c r="G9" s="139">
        <v>13</v>
      </c>
      <c r="H9" s="122"/>
      <c r="I9" s="122"/>
      <c r="J9" s="26"/>
      <c r="K9" s="127">
        <f t="shared" si="0"/>
        <v>3.8000000000000007</v>
      </c>
      <c r="L9" s="152"/>
    </row>
    <row r="10" spans="1:18" ht="20.25" customHeight="1">
      <c r="A10" s="1"/>
      <c r="B10" s="162"/>
      <c r="E10" s="10">
        <v>45353</v>
      </c>
      <c r="F10" s="58">
        <v>23.96</v>
      </c>
      <c r="G10" s="139">
        <v>19</v>
      </c>
      <c r="H10" s="123"/>
      <c r="I10" s="123"/>
      <c r="J10" s="26"/>
      <c r="K10" s="127">
        <f t="shared" si="0"/>
        <v>4.9600000000000009</v>
      </c>
      <c r="L10" s="14"/>
      <c r="N10" t="s">
        <v>65</v>
      </c>
    </row>
    <row r="11" spans="1:18" ht="22.35" customHeight="1">
      <c r="A11" s="1"/>
      <c r="B11" s="1"/>
      <c r="E11" s="10">
        <v>45353</v>
      </c>
      <c r="F11" s="58">
        <v>21.8</v>
      </c>
      <c r="G11" s="139">
        <v>17.3</v>
      </c>
      <c r="H11" s="123"/>
      <c r="I11" s="123"/>
      <c r="J11" s="26"/>
      <c r="K11" s="127">
        <f t="shared" si="0"/>
        <v>4.5</v>
      </c>
      <c r="L11" s="14"/>
    </row>
    <row r="12" spans="1:18">
      <c r="A12" s="1"/>
      <c r="B12" s="1"/>
      <c r="E12" s="10">
        <v>45353</v>
      </c>
      <c r="F12" s="58">
        <v>29.9</v>
      </c>
      <c r="G12" s="140">
        <v>23</v>
      </c>
      <c r="H12" s="123"/>
      <c r="I12" s="123"/>
      <c r="J12" s="26"/>
      <c r="K12" s="127">
        <f t="shared" si="0"/>
        <v>6.8999999999999986</v>
      </c>
      <c r="L12" s="14"/>
    </row>
    <row r="13" spans="1:18">
      <c r="A13" s="1"/>
      <c r="B13" s="1"/>
      <c r="E13" s="10">
        <v>45353</v>
      </c>
      <c r="F13" s="129">
        <v>24.7</v>
      </c>
      <c r="G13" s="139">
        <v>36</v>
      </c>
      <c r="H13" s="123"/>
      <c r="I13" s="123"/>
      <c r="J13" s="26"/>
      <c r="K13" s="122">
        <f t="shared" si="0"/>
        <v>-11.3</v>
      </c>
      <c r="L13" s="14"/>
    </row>
    <row r="14" spans="1:18">
      <c r="B14" s="154"/>
      <c r="E14" s="10">
        <v>45353</v>
      </c>
      <c r="F14" s="129">
        <v>24.7</v>
      </c>
      <c r="G14" s="139">
        <v>0</v>
      </c>
      <c r="H14" s="123"/>
      <c r="I14" s="123"/>
      <c r="J14" s="26"/>
      <c r="K14" s="122">
        <f t="shared" si="0"/>
        <v>24.7</v>
      </c>
      <c r="L14" s="14"/>
    </row>
    <row r="15" spans="1:18">
      <c r="E15" s="10">
        <v>45354</v>
      </c>
      <c r="F15" s="58">
        <v>24.7</v>
      </c>
      <c r="G15" s="139">
        <v>19</v>
      </c>
      <c r="H15" s="123"/>
      <c r="I15" s="123"/>
      <c r="J15" s="26"/>
      <c r="K15" s="127">
        <f t="shared" si="0"/>
        <v>5.6999999999999993</v>
      </c>
      <c r="L15" s="14"/>
    </row>
    <row r="16" spans="1:18">
      <c r="E16" s="10">
        <v>45354</v>
      </c>
      <c r="F16" s="58">
        <v>11.8</v>
      </c>
      <c r="G16" s="139">
        <v>10.65</v>
      </c>
      <c r="H16" s="123"/>
      <c r="I16" s="123"/>
      <c r="J16" s="26"/>
      <c r="K16" s="127">
        <f t="shared" si="0"/>
        <v>1.1500000000000004</v>
      </c>
      <c r="L16" s="14"/>
    </row>
    <row r="17" spans="5:12">
      <c r="E17" s="10">
        <v>45354</v>
      </c>
      <c r="F17" s="58">
        <v>9.51</v>
      </c>
      <c r="G17" s="140">
        <v>6.1</v>
      </c>
      <c r="H17" s="122"/>
      <c r="I17" s="122"/>
      <c r="J17" s="26"/>
      <c r="K17" s="127">
        <f t="shared" si="0"/>
        <v>3.41</v>
      </c>
      <c r="L17" s="14"/>
    </row>
    <row r="18" spans="5:12">
      <c r="E18" s="10">
        <v>45354</v>
      </c>
      <c r="F18" s="58">
        <v>21.44</v>
      </c>
      <c r="G18" s="140">
        <v>17</v>
      </c>
      <c r="H18" s="122"/>
      <c r="I18" s="122"/>
      <c r="J18" s="26"/>
      <c r="K18" s="127">
        <f t="shared" si="0"/>
        <v>4.4400000000000013</v>
      </c>
      <c r="L18" s="14"/>
    </row>
    <row r="19" spans="5:12">
      <c r="E19" s="10">
        <v>45354</v>
      </c>
      <c r="F19" s="58">
        <v>29.9</v>
      </c>
      <c r="G19" s="140">
        <v>23</v>
      </c>
      <c r="H19" s="122"/>
      <c r="I19" s="122"/>
      <c r="J19" s="26"/>
      <c r="K19" s="127">
        <f t="shared" si="0"/>
        <v>6.8999999999999986</v>
      </c>
      <c r="L19" s="14"/>
    </row>
    <row r="20" spans="5:12">
      <c r="E20" s="10">
        <v>45354</v>
      </c>
      <c r="F20" s="58">
        <v>16.8</v>
      </c>
      <c r="G20" s="139">
        <v>13</v>
      </c>
      <c r="H20" s="123"/>
      <c r="I20" s="123"/>
      <c r="J20" s="26"/>
      <c r="K20" s="127">
        <f t="shared" si="0"/>
        <v>3.8000000000000007</v>
      </c>
      <c r="L20" s="14"/>
    </row>
    <row r="21" spans="5:12">
      <c r="E21" s="10">
        <v>45354</v>
      </c>
      <c r="F21" s="58">
        <v>17.8</v>
      </c>
      <c r="G21" s="140">
        <v>14.45</v>
      </c>
      <c r="H21" s="123"/>
      <c r="I21" s="123"/>
      <c r="J21" s="26"/>
      <c r="K21" s="127">
        <f t="shared" si="0"/>
        <v>3.3500000000000014</v>
      </c>
      <c r="L21" s="14"/>
    </row>
    <row r="22" spans="5:12">
      <c r="E22" s="10">
        <v>45354</v>
      </c>
      <c r="F22" s="58">
        <v>17.8</v>
      </c>
      <c r="G22" s="139">
        <v>14.45</v>
      </c>
      <c r="H22" s="122"/>
      <c r="I22" s="122"/>
      <c r="J22" s="26"/>
      <c r="K22" s="127">
        <f t="shared" si="0"/>
        <v>3.3500000000000014</v>
      </c>
      <c r="L22" s="14"/>
    </row>
    <row r="23" spans="5:12">
      <c r="E23" s="10">
        <v>45354</v>
      </c>
      <c r="F23" s="60">
        <v>18.920000000000002</v>
      </c>
      <c r="G23" s="139">
        <v>15</v>
      </c>
      <c r="H23" s="123"/>
      <c r="I23" s="123"/>
      <c r="J23" s="26"/>
      <c r="K23" s="127">
        <f t="shared" si="0"/>
        <v>3.9200000000000017</v>
      </c>
      <c r="L23" s="14"/>
    </row>
    <row r="24" spans="5:12">
      <c r="E24" s="10">
        <v>45354</v>
      </c>
      <c r="F24" s="58">
        <v>29.9</v>
      </c>
      <c r="G24" s="139">
        <v>23</v>
      </c>
      <c r="H24" s="123"/>
      <c r="I24" s="123"/>
      <c r="J24" s="26"/>
      <c r="K24" s="127">
        <f t="shared" si="0"/>
        <v>6.8999999999999986</v>
      </c>
      <c r="L24" s="14"/>
    </row>
    <row r="25" spans="5:12">
      <c r="E25" s="10">
        <v>45355</v>
      </c>
      <c r="F25" s="138">
        <v>29.9</v>
      </c>
      <c r="G25" s="139">
        <v>23</v>
      </c>
      <c r="H25" s="139">
        <v>29.9</v>
      </c>
      <c r="I25" s="139">
        <v>19</v>
      </c>
      <c r="J25" s="141"/>
      <c r="K25" s="127">
        <f t="shared" si="0"/>
        <v>-4</v>
      </c>
      <c r="L25" s="14"/>
    </row>
    <row r="26" spans="5:12">
      <c r="E26" s="10">
        <v>45355</v>
      </c>
      <c r="F26" s="138">
        <v>27.3</v>
      </c>
      <c r="G26" s="139">
        <v>21</v>
      </c>
      <c r="H26" s="139"/>
      <c r="I26" s="139"/>
      <c r="J26" s="141"/>
      <c r="K26" s="127">
        <f t="shared" si="0"/>
        <v>6.3000000000000007</v>
      </c>
      <c r="L26" s="14"/>
    </row>
    <row r="27" spans="5:12">
      <c r="E27" s="10">
        <v>45355</v>
      </c>
      <c r="F27" s="135">
        <v>33.6</v>
      </c>
      <c r="G27" s="139">
        <v>24</v>
      </c>
      <c r="H27" s="136"/>
      <c r="I27" s="136"/>
      <c r="J27" s="130"/>
      <c r="K27" s="127">
        <f t="shared" si="0"/>
        <v>9.6000000000000014</v>
      </c>
      <c r="L27" s="14"/>
    </row>
    <row r="28" spans="5:12">
      <c r="E28" s="10">
        <v>45355</v>
      </c>
      <c r="F28" s="60">
        <v>8.51</v>
      </c>
      <c r="G28" s="139">
        <v>6.1</v>
      </c>
      <c r="H28" s="123"/>
      <c r="I28" s="123"/>
      <c r="J28" s="77">
        <v>9</v>
      </c>
      <c r="K28" s="127">
        <f t="shared" si="0"/>
        <v>-6.59</v>
      </c>
      <c r="L28" s="14"/>
    </row>
    <row r="29" spans="5:12">
      <c r="E29" s="10">
        <v>45355</v>
      </c>
      <c r="F29" s="60">
        <v>64.45</v>
      </c>
      <c r="G29" s="139">
        <v>32.700000000000003</v>
      </c>
      <c r="H29" s="123"/>
      <c r="I29" s="123"/>
      <c r="J29" s="77"/>
      <c r="K29" s="127">
        <f t="shared" si="0"/>
        <v>31.75</v>
      </c>
      <c r="L29" s="14"/>
    </row>
    <row r="30" spans="5:12">
      <c r="E30" s="10">
        <v>45355</v>
      </c>
      <c r="F30" s="60">
        <v>14.67</v>
      </c>
      <c r="G30" s="139">
        <v>13</v>
      </c>
      <c r="H30" s="123"/>
      <c r="I30" s="123"/>
      <c r="J30" s="77"/>
      <c r="K30" s="127">
        <f t="shared" si="0"/>
        <v>1.67</v>
      </c>
      <c r="L30" s="14"/>
    </row>
    <row r="31" spans="5:12">
      <c r="E31" s="10">
        <v>45355</v>
      </c>
      <c r="F31" s="60">
        <v>24.7</v>
      </c>
      <c r="G31" s="139">
        <v>19</v>
      </c>
      <c r="H31" s="123"/>
      <c r="I31" s="123"/>
      <c r="J31" s="77"/>
      <c r="K31" s="127">
        <f t="shared" si="0"/>
        <v>5.6999999999999993</v>
      </c>
      <c r="L31" s="14"/>
    </row>
    <row r="32" spans="5:12">
      <c r="E32" s="10">
        <v>45356</v>
      </c>
      <c r="F32" s="60">
        <v>12.86</v>
      </c>
      <c r="G32" s="139">
        <v>10.199999999999999</v>
      </c>
      <c r="H32" s="123"/>
      <c r="I32" s="123"/>
      <c r="J32" s="77"/>
      <c r="K32" s="127">
        <f t="shared" si="0"/>
        <v>2.66</v>
      </c>
    </row>
    <row r="33" spans="3:11">
      <c r="E33" s="10">
        <v>45356</v>
      </c>
      <c r="F33" s="60">
        <v>32.5</v>
      </c>
      <c r="G33" s="139">
        <v>25</v>
      </c>
      <c r="H33" s="123">
        <v>32.5</v>
      </c>
      <c r="I33" s="123">
        <v>21</v>
      </c>
      <c r="J33" s="77"/>
      <c r="K33" s="127">
        <f t="shared" si="0"/>
        <v>-4</v>
      </c>
    </row>
    <row r="34" spans="3:11">
      <c r="E34" s="10">
        <v>45356</v>
      </c>
      <c r="F34" s="60">
        <v>14.8</v>
      </c>
      <c r="G34" s="139">
        <v>10.199999999999999</v>
      </c>
      <c r="H34" s="123"/>
      <c r="I34" s="123"/>
      <c r="J34" s="77"/>
      <c r="K34" s="127">
        <f t="shared" si="0"/>
        <v>4.6000000000000014</v>
      </c>
    </row>
    <row r="35" spans="3:11">
      <c r="E35" s="10">
        <v>45356</v>
      </c>
      <c r="F35" s="60">
        <v>65.8</v>
      </c>
      <c r="G35" s="139">
        <v>45</v>
      </c>
      <c r="H35" s="122"/>
      <c r="I35" s="122"/>
      <c r="J35" s="77"/>
      <c r="K35" s="127">
        <f t="shared" si="0"/>
        <v>20.799999999999997</v>
      </c>
    </row>
    <row r="36" spans="3:11">
      <c r="E36" s="10">
        <v>45356</v>
      </c>
      <c r="F36" s="60">
        <v>39.6</v>
      </c>
      <c r="G36" s="139">
        <v>27.75</v>
      </c>
      <c r="H36" s="122"/>
      <c r="I36" s="122"/>
      <c r="J36" s="77"/>
      <c r="K36" s="127">
        <f t="shared" si="0"/>
        <v>11.850000000000001</v>
      </c>
    </row>
    <row r="37" spans="3:11">
      <c r="E37" s="10">
        <v>45356</v>
      </c>
      <c r="F37" s="60">
        <v>16.8</v>
      </c>
      <c r="G37" s="139">
        <v>13</v>
      </c>
      <c r="H37" s="123"/>
      <c r="I37" s="123"/>
      <c r="J37" s="77"/>
      <c r="K37" s="127">
        <f t="shared" si="0"/>
        <v>3.8000000000000007</v>
      </c>
    </row>
    <row r="38" spans="3:11">
      <c r="E38" s="10">
        <v>45356</v>
      </c>
      <c r="F38" s="60">
        <v>19.5</v>
      </c>
      <c r="G38" s="139">
        <v>15</v>
      </c>
      <c r="H38" s="123"/>
      <c r="I38" s="123"/>
      <c r="J38" s="77"/>
      <c r="K38" s="127">
        <f t="shared" si="0"/>
        <v>4.5</v>
      </c>
    </row>
    <row r="39" spans="3:11">
      <c r="E39" s="10">
        <v>45356</v>
      </c>
      <c r="F39" s="60">
        <v>14.8</v>
      </c>
      <c r="G39" s="139">
        <v>10.199999999999999</v>
      </c>
      <c r="H39" s="123"/>
      <c r="I39" s="123"/>
      <c r="J39" s="77"/>
      <c r="K39" s="127">
        <f t="shared" si="0"/>
        <v>4.6000000000000014</v>
      </c>
    </row>
    <row r="40" spans="3:11">
      <c r="E40" s="10">
        <v>45356</v>
      </c>
      <c r="F40" s="135">
        <v>35.6</v>
      </c>
      <c r="G40" s="139">
        <v>24.9</v>
      </c>
      <c r="H40" s="123"/>
      <c r="I40" s="123"/>
      <c r="J40" s="130"/>
      <c r="K40" s="127">
        <f t="shared" si="0"/>
        <v>10.700000000000003</v>
      </c>
    </row>
    <row r="41" spans="3:11">
      <c r="E41" s="10">
        <v>45357</v>
      </c>
      <c r="F41" s="60">
        <v>128.28</v>
      </c>
      <c r="G41" s="139">
        <v>60.4</v>
      </c>
      <c r="H41" s="123"/>
      <c r="I41" s="123"/>
      <c r="J41" s="77"/>
      <c r="K41" s="127">
        <f t="shared" si="0"/>
        <v>67.88</v>
      </c>
    </row>
    <row r="42" spans="3:11">
      <c r="E42" s="10">
        <v>45357</v>
      </c>
      <c r="F42" s="60">
        <v>76.25</v>
      </c>
      <c r="G42" s="139">
        <v>63.2</v>
      </c>
      <c r="H42" s="123"/>
      <c r="I42" s="123"/>
      <c r="J42" s="77"/>
      <c r="K42" s="127">
        <f t="shared" si="0"/>
        <v>13.049999999999997</v>
      </c>
    </row>
    <row r="43" spans="3:11">
      <c r="E43" s="10">
        <v>45357</v>
      </c>
      <c r="F43" s="60">
        <v>29.9</v>
      </c>
      <c r="G43" s="140">
        <v>23</v>
      </c>
      <c r="H43" s="123"/>
      <c r="I43" s="123"/>
      <c r="J43" s="77"/>
      <c r="K43" s="127">
        <f t="shared" si="0"/>
        <v>6.8999999999999986</v>
      </c>
    </row>
    <row r="44" spans="3:11">
      <c r="E44" s="10">
        <v>45357</v>
      </c>
      <c r="F44" s="60">
        <v>11.8</v>
      </c>
      <c r="G44" s="140">
        <v>10.65</v>
      </c>
      <c r="H44" s="123"/>
      <c r="I44" s="123"/>
      <c r="J44" s="77"/>
      <c r="K44" s="127">
        <f t="shared" si="0"/>
        <v>1.1500000000000004</v>
      </c>
    </row>
    <row r="45" spans="3:11">
      <c r="E45" s="10">
        <v>45357</v>
      </c>
      <c r="F45" s="60">
        <v>19.8</v>
      </c>
      <c r="G45" s="139">
        <v>16</v>
      </c>
      <c r="H45" s="123"/>
      <c r="I45" s="123"/>
      <c r="J45" s="77"/>
      <c r="K45" s="127">
        <f t="shared" si="0"/>
        <v>3.8000000000000007</v>
      </c>
    </row>
    <row r="46" spans="3:11">
      <c r="C46" s="79"/>
      <c r="D46" s="79"/>
      <c r="E46" s="10">
        <v>45357</v>
      </c>
      <c r="F46" s="60">
        <v>77.61</v>
      </c>
      <c r="G46" s="140">
        <v>40</v>
      </c>
      <c r="H46" s="123"/>
      <c r="I46" s="123"/>
      <c r="J46" s="77"/>
      <c r="K46" s="127">
        <f t="shared" si="0"/>
        <v>37.61</v>
      </c>
    </row>
    <row r="47" spans="3:11">
      <c r="E47" s="10">
        <v>45357</v>
      </c>
      <c r="F47" s="60">
        <v>22.1</v>
      </c>
      <c r="G47" s="140">
        <v>17</v>
      </c>
      <c r="H47" s="123"/>
      <c r="I47" s="123"/>
      <c r="J47" s="77"/>
      <c r="K47" s="127">
        <f t="shared" si="0"/>
        <v>5.1000000000000014</v>
      </c>
    </row>
    <row r="48" spans="3:11">
      <c r="E48" s="10">
        <v>45357</v>
      </c>
      <c r="F48" s="60">
        <v>13.66</v>
      </c>
      <c r="G48" s="139">
        <v>10.199999999999999</v>
      </c>
      <c r="H48" s="123"/>
      <c r="I48" s="123"/>
      <c r="J48" s="77"/>
      <c r="K48" s="127">
        <f t="shared" si="0"/>
        <v>3.4600000000000009</v>
      </c>
    </row>
    <row r="49" spans="1:13">
      <c r="C49" s="79"/>
      <c r="D49" s="79"/>
      <c r="E49" s="10">
        <v>45358</v>
      </c>
      <c r="F49" s="60">
        <v>24.7</v>
      </c>
      <c r="G49" s="139">
        <v>19</v>
      </c>
      <c r="H49" s="123"/>
      <c r="I49" s="123"/>
      <c r="J49" s="77"/>
      <c r="K49" s="127">
        <f t="shared" si="0"/>
        <v>5.6999999999999993</v>
      </c>
    </row>
    <row r="50" spans="1:13">
      <c r="A50" s="79"/>
      <c r="B50" s="79"/>
      <c r="E50" s="10">
        <v>45358</v>
      </c>
      <c r="F50" s="60">
        <v>27.3</v>
      </c>
      <c r="G50" s="140">
        <v>21</v>
      </c>
      <c r="H50" s="123"/>
      <c r="I50" s="123"/>
      <c r="J50" s="77"/>
      <c r="K50" s="127">
        <f t="shared" si="0"/>
        <v>6.3000000000000007</v>
      </c>
      <c r="M50" t="s">
        <v>65</v>
      </c>
    </row>
    <row r="51" spans="1:13">
      <c r="E51" s="10">
        <v>45358</v>
      </c>
      <c r="F51" s="60">
        <v>22.37</v>
      </c>
      <c r="G51" s="140">
        <v>19.2</v>
      </c>
      <c r="H51" s="123"/>
      <c r="I51" s="123"/>
      <c r="J51" s="77"/>
      <c r="K51" s="127">
        <f t="shared" si="0"/>
        <v>3.1700000000000017</v>
      </c>
    </row>
    <row r="52" spans="1:13">
      <c r="E52" s="10">
        <v>45358</v>
      </c>
      <c r="F52" s="60">
        <v>16.8</v>
      </c>
      <c r="G52" s="140">
        <v>13</v>
      </c>
      <c r="H52" s="123"/>
      <c r="I52" s="123"/>
      <c r="J52" s="77"/>
      <c r="K52" s="127">
        <f t="shared" si="0"/>
        <v>3.8000000000000007</v>
      </c>
    </row>
    <row r="53" spans="1:13">
      <c r="A53" s="79"/>
      <c r="B53" s="79"/>
      <c r="E53" s="10">
        <v>45358</v>
      </c>
      <c r="F53" s="95">
        <v>13.73</v>
      </c>
      <c r="G53" s="140">
        <v>8.6999999999999993</v>
      </c>
      <c r="H53" s="123"/>
      <c r="I53" s="123"/>
      <c r="J53" s="77"/>
      <c r="K53" s="127">
        <f t="shared" si="0"/>
        <v>5.0300000000000011</v>
      </c>
    </row>
    <row r="54" spans="1:13" s="79" customFormat="1">
      <c r="A54"/>
      <c r="B54"/>
      <c r="C54"/>
      <c r="D54"/>
      <c r="E54" s="10">
        <v>45358</v>
      </c>
      <c r="F54" s="95">
        <v>27.3</v>
      </c>
      <c r="G54" s="140">
        <v>21</v>
      </c>
      <c r="H54" s="123"/>
      <c r="I54" s="123"/>
      <c r="J54" s="77"/>
      <c r="K54" s="127">
        <f t="shared" si="0"/>
        <v>6.3000000000000007</v>
      </c>
    </row>
    <row r="55" spans="1:13">
      <c r="E55" s="10">
        <v>45358</v>
      </c>
      <c r="F55" s="95">
        <v>32.5</v>
      </c>
      <c r="G55" s="140">
        <v>25</v>
      </c>
      <c r="H55" s="123"/>
      <c r="I55" s="123"/>
      <c r="J55" s="77"/>
      <c r="K55" s="127">
        <f t="shared" si="0"/>
        <v>7.5</v>
      </c>
      <c r="M55" t="s">
        <v>65</v>
      </c>
    </row>
    <row r="56" spans="1:13">
      <c r="E56" s="10">
        <v>45358</v>
      </c>
      <c r="F56" s="95">
        <v>19.8</v>
      </c>
      <c r="G56" s="140">
        <v>16</v>
      </c>
      <c r="H56" s="123"/>
      <c r="I56" s="123"/>
      <c r="J56" s="77"/>
      <c r="K56" s="127">
        <f t="shared" si="0"/>
        <v>3.8000000000000007</v>
      </c>
    </row>
    <row r="57" spans="1:13" s="79" customFormat="1">
      <c r="A57"/>
      <c r="B57"/>
      <c r="C57"/>
      <c r="D57"/>
      <c r="E57" s="10">
        <v>45358</v>
      </c>
      <c r="F57" s="95">
        <v>12.84</v>
      </c>
      <c r="G57" s="140">
        <v>10.199999999999999</v>
      </c>
      <c r="H57" s="123"/>
      <c r="I57" s="123"/>
      <c r="J57" s="77"/>
      <c r="K57" s="127">
        <f t="shared" si="0"/>
        <v>2.6400000000000006</v>
      </c>
    </row>
    <row r="58" spans="1:13">
      <c r="E58" s="10">
        <v>45358</v>
      </c>
      <c r="F58" s="95">
        <v>21.6</v>
      </c>
      <c r="G58" s="140">
        <v>19</v>
      </c>
      <c r="H58" s="123">
        <v>21.6</v>
      </c>
      <c r="I58" s="123">
        <v>15</v>
      </c>
      <c r="J58" s="77"/>
      <c r="K58" s="127">
        <f t="shared" si="0"/>
        <v>-4</v>
      </c>
    </row>
    <row r="59" spans="1:13">
      <c r="E59" s="10">
        <v>45359</v>
      </c>
      <c r="F59" s="95">
        <v>213.4</v>
      </c>
      <c r="G59" s="140">
        <v>93.04</v>
      </c>
      <c r="H59" s="123"/>
      <c r="I59" s="123"/>
      <c r="J59" s="77"/>
      <c r="K59" s="127">
        <f t="shared" si="0"/>
        <v>120.36</v>
      </c>
    </row>
    <row r="60" spans="1:13">
      <c r="E60" s="10">
        <v>45359</v>
      </c>
      <c r="F60" s="95">
        <v>10.23</v>
      </c>
      <c r="G60" s="140">
        <v>7</v>
      </c>
      <c r="H60" s="123"/>
      <c r="I60" s="123"/>
      <c r="J60" s="77"/>
      <c r="K60" s="127">
        <f t="shared" si="0"/>
        <v>3.2300000000000004</v>
      </c>
    </row>
    <row r="61" spans="1:13">
      <c r="E61" s="10">
        <v>45359</v>
      </c>
      <c r="F61" s="95">
        <v>58.42</v>
      </c>
      <c r="G61" s="140">
        <v>49</v>
      </c>
      <c r="H61" s="123"/>
      <c r="I61" s="123"/>
      <c r="J61" s="77"/>
      <c r="K61" s="127">
        <f t="shared" si="0"/>
        <v>9.4200000000000017</v>
      </c>
    </row>
    <row r="62" spans="1:13">
      <c r="E62" s="10">
        <v>45359</v>
      </c>
      <c r="F62" s="95">
        <v>12.9</v>
      </c>
      <c r="G62" s="140">
        <v>10.199999999999999</v>
      </c>
      <c r="H62" s="123"/>
      <c r="I62" s="123"/>
      <c r="J62" s="77"/>
      <c r="K62" s="127">
        <f t="shared" si="0"/>
        <v>2.7000000000000011</v>
      </c>
      <c r="L62" t="s">
        <v>99</v>
      </c>
    </row>
    <row r="63" spans="1:13">
      <c r="E63" s="10">
        <v>45359</v>
      </c>
      <c r="F63" s="95">
        <v>29.6</v>
      </c>
      <c r="G63" s="140">
        <v>14.88</v>
      </c>
      <c r="H63" s="123"/>
      <c r="I63" s="123"/>
      <c r="J63" s="77"/>
      <c r="K63" s="127">
        <f t="shared" si="0"/>
        <v>14.72</v>
      </c>
    </row>
    <row r="64" spans="1:13">
      <c r="E64" s="10">
        <v>45359</v>
      </c>
      <c r="F64" s="95">
        <v>17.170000000000002</v>
      </c>
      <c r="G64" s="140">
        <v>16</v>
      </c>
      <c r="H64" s="123"/>
      <c r="I64" s="123"/>
      <c r="J64" s="77"/>
      <c r="K64" s="127">
        <f t="shared" si="0"/>
        <v>1.1700000000000017</v>
      </c>
    </row>
    <row r="65" spans="5:11">
      <c r="E65" s="10">
        <v>45359</v>
      </c>
      <c r="F65" s="95">
        <v>9.8000000000000007</v>
      </c>
      <c r="G65" s="140">
        <v>6.1</v>
      </c>
      <c r="H65" s="123"/>
      <c r="I65" s="123"/>
      <c r="J65" s="77"/>
      <c r="K65" s="127">
        <f t="shared" si="0"/>
        <v>3.7000000000000011</v>
      </c>
    </row>
    <row r="66" spans="5:11">
      <c r="E66" s="10">
        <v>45359</v>
      </c>
      <c r="F66" s="95">
        <v>19.5</v>
      </c>
      <c r="G66" s="140">
        <v>15</v>
      </c>
      <c r="H66" s="123"/>
      <c r="I66" s="123"/>
      <c r="J66" s="77"/>
      <c r="K66" s="127">
        <f t="shared" ref="K66:K129" si="1">F66-G66-H66+I66-J66</f>
        <v>4.5</v>
      </c>
    </row>
    <row r="67" spans="5:11">
      <c r="E67" s="10">
        <v>45359</v>
      </c>
      <c r="F67" s="95">
        <v>87.75</v>
      </c>
      <c r="G67" s="140">
        <v>66</v>
      </c>
      <c r="H67" s="123"/>
      <c r="I67" s="123"/>
      <c r="J67" s="77"/>
      <c r="K67" s="127">
        <f t="shared" si="1"/>
        <v>21.75</v>
      </c>
    </row>
    <row r="68" spans="5:11">
      <c r="E68" s="10">
        <v>45359</v>
      </c>
      <c r="F68" s="95">
        <v>16.8</v>
      </c>
      <c r="G68" s="140">
        <v>10</v>
      </c>
      <c r="H68" s="123"/>
      <c r="I68" s="123"/>
      <c r="J68" s="77"/>
      <c r="K68" s="127">
        <f t="shared" si="1"/>
        <v>6.8000000000000007</v>
      </c>
    </row>
    <row r="69" spans="5:11">
      <c r="E69" s="10">
        <v>45359</v>
      </c>
      <c r="F69" s="95">
        <v>31.05</v>
      </c>
      <c r="G69" s="140">
        <v>24</v>
      </c>
      <c r="H69" s="123"/>
      <c r="I69" s="123"/>
      <c r="J69" s="77"/>
      <c r="K69" s="127">
        <f t="shared" si="1"/>
        <v>7.0500000000000007</v>
      </c>
    </row>
    <row r="70" spans="5:11">
      <c r="E70" s="10">
        <v>45359</v>
      </c>
      <c r="F70" s="95">
        <v>86.33</v>
      </c>
      <c r="G70" s="140">
        <v>66</v>
      </c>
      <c r="H70" s="123"/>
      <c r="I70" s="123"/>
      <c r="J70" s="77"/>
      <c r="K70" s="127">
        <f t="shared" si="1"/>
        <v>20.329999999999998</v>
      </c>
    </row>
    <row r="71" spans="5:11">
      <c r="E71" s="10">
        <v>45359</v>
      </c>
      <c r="F71" s="95">
        <v>19.23</v>
      </c>
      <c r="G71" s="140">
        <v>17</v>
      </c>
      <c r="H71" s="123"/>
      <c r="I71" s="123"/>
      <c r="J71" s="77"/>
      <c r="K71" s="127">
        <f t="shared" si="1"/>
        <v>2.2300000000000004</v>
      </c>
    </row>
    <row r="72" spans="5:11">
      <c r="E72" s="10">
        <v>45359</v>
      </c>
      <c r="F72" s="95">
        <v>44.03</v>
      </c>
      <c r="G72" s="140">
        <v>34.5</v>
      </c>
      <c r="H72" s="123">
        <v>44.03</v>
      </c>
      <c r="I72" s="123">
        <v>34.5</v>
      </c>
      <c r="J72" s="77">
        <v>12</v>
      </c>
      <c r="K72" s="127">
        <f t="shared" si="1"/>
        <v>-12</v>
      </c>
    </row>
    <row r="73" spans="5:11">
      <c r="E73" s="10">
        <v>45359</v>
      </c>
      <c r="F73" s="95">
        <v>24.7</v>
      </c>
      <c r="G73" s="140">
        <v>19</v>
      </c>
      <c r="H73" s="123"/>
      <c r="I73" s="123"/>
      <c r="J73" s="77"/>
      <c r="K73" s="127">
        <f t="shared" si="1"/>
        <v>5.6999999999999993</v>
      </c>
    </row>
    <row r="74" spans="5:11">
      <c r="E74" s="10">
        <v>45360</v>
      </c>
      <c r="F74" s="95">
        <v>16.8</v>
      </c>
      <c r="G74" s="140">
        <v>13</v>
      </c>
      <c r="H74" s="123"/>
      <c r="I74" s="123"/>
      <c r="J74" s="77"/>
      <c r="K74" s="127">
        <f t="shared" si="1"/>
        <v>3.8000000000000007</v>
      </c>
    </row>
    <row r="75" spans="5:11">
      <c r="E75" s="10">
        <v>45360</v>
      </c>
      <c r="F75" s="95">
        <v>16.8</v>
      </c>
      <c r="G75" s="140">
        <v>13</v>
      </c>
      <c r="H75" s="123"/>
      <c r="I75" s="123"/>
      <c r="J75" s="77"/>
      <c r="K75" s="127">
        <f t="shared" si="1"/>
        <v>3.8000000000000007</v>
      </c>
    </row>
    <row r="76" spans="5:11">
      <c r="E76" s="10">
        <v>45360</v>
      </c>
      <c r="F76" s="134">
        <v>160</v>
      </c>
      <c r="G76" s="140">
        <v>115.5</v>
      </c>
      <c r="H76" s="123"/>
      <c r="I76" s="123"/>
      <c r="J76" s="77"/>
      <c r="K76" s="127">
        <f t="shared" si="1"/>
        <v>44.5</v>
      </c>
    </row>
    <row r="77" spans="5:11">
      <c r="E77" s="10">
        <v>45360</v>
      </c>
      <c r="F77" s="95">
        <v>36.299999999999997</v>
      </c>
      <c r="G77" s="140">
        <v>28</v>
      </c>
      <c r="H77" s="123"/>
      <c r="I77" s="123"/>
      <c r="J77" s="77"/>
      <c r="K77" s="127">
        <f t="shared" si="1"/>
        <v>8.2999999999999972</v>
      </c>
    </row>
    <row r="78" spans="5:11">
      <c r="E78" s="10">
        <v>45360</v>
      </c>
      <c r="F78" s="95">
        <v>160.19999999999999</v>
      </c>
      <c r="G78" s="140">
        <v>104.05</v>
      </c>
      <c r="H78" s="123"/>
      <c r="I78" s="123"/>
      <c r="J78" s="77"/>
      <c r="K78" s="127">
        <f t="shared" si="1"/>
        <v>56.149999999999991</v>
      </c>
    </row>
    <row r="79" spans="5:11">
      <c r="E79" s="10">
        <v>45360</v>
      </c>
      <c r="F79" s="95">
        <v>22.1</v>
      </c>
      <c r="G79" s="140">
        <v>17</v>
      </c>
      <c r="H79" s="123"/>
      <c r="I79" s="123"/>
      <c r="J79" s="77"/>
      <c r="K79" s="127">
        <f t="shared" si="1"/>
        <v>5.1000000000000014</v>
      </c>
    </row>
    <row r="80" spans="5:11">
      <c r="E80" s="10">
        <v>45361</v>
      </c>
      <c r="F80" s="142">
        <v>59.8</v>
      </c>
      <c r="G80" s="140">
        <v>44</v>
      </c>
      <c r="H80" s="123"/>
      <c r="I80" s="123"/>
      <c r="J80" s="130"/>
      <c r="K80" s="127">
        <f t="shared" si="1"/>
        <v>15.799999999999997</v>
      </c>
    </row>
    <row r="81" spans="5:13">
      <c r="E81" s="10">
        <v>45361</v>
      </c>
      <c r="F81" s="142">
        <v>24.7</v>
      </c>
      <c r="G81" s="140">
        <v>19</v>
      </c>
      <c r="H81" s="123"/>
      <c r="I81" s="123"/>
      <c r="J81" s="130"/>
      <c r="K81" s="127">
        <f t="shared" si="1"/>
        <v>5.6999999999999993</v>
      </c>
    </row>
    <row r="82" spans="5:13">
      <c r="E82" s="10">
        <v>45361</v>
      </c>
      <c r="F82" s="142">
        <v>29.9</v>
      </c>
      <c r="G82" s="140">
        <v>23</v>
      </c>
      <c r="H82" s="122"/>
      <c r="I82" s="123"/>
      <c r="J82" s="77"/>
      <c r="K82" s="127">
        <f t="shared" si="1"/>
        <v>6.8999999999999986</v>
      </c>
    </row>
    <row r="83" spans="5:13">
      <c r="E83" s="10">
        <v>45361</v>
      </c>
      <c r="F83" s="95">
        <v>16.8</v>
      </c>
      <c r="G83" s="140">
        <v>13</v>
      </c>
      <c r="H83" s="123"/>
      <c r="I83" s="123"/>
      <c r="J83" s="77"/>
      <c r="K83" s="127">
        <f t="shared" si="1"/>
        <v>3.8000000000000007</v>
      </c>
    </row>
    <row r="84" spans="5:13">
      <c r="E84" s="10">
        <v>45361</v>
      </c>
      <c r="F84" s="95">
        <v>58.4</v>
      </c>
      <c r="G84" s="140">
        <v>32</v>
      </c>
      <c r="H84" s="123"/>
      <c r="I84" s="123"/>
      <c r="J84" s="77"/>
      <c r="K84" s="127">
        <f t="shared" si="1"/>
        <v>26.4</v>
      </c>
    </row>
    <row r="85" spans="5:13">
      <c r="E85" s="10">
        <v>45361</v>
      </c>
      <c r="F85" s="95">
        <v>14.8</v>
      </c>
      <c r="G85" s="140">
        <v>10.199999999999999</v>
      </c>
      <c r="H85" s="123"/>
      <c r="I85" s="123"/>
      <c r="J85" s="77"/>
      <c r="K85" s="127">
        <f t="shared" si="1"/>
        <v>4.6000000000000014</v>
      </c>
    </row>
    <row r="86" spans="5:13">
      <c r="E86" s="10">
        <v>45361</v>
      </c>
      <c r="F86" s="95">
        <v>19.5</v>
      </c>
      <c r="G86" s="140">
        <v>15</v>
      </c>
      <c r="H86" s="123"/>
      <c r="I86" s="123"/>
      <c r="J86" s="77"/>
      <c r="K86" s="127">
        <f t="shared" si="1"/>
        <v>4.5</v>
      </c>
    </row>
    <row r="87" spans="5:13">
      <c r="E87" s="10">
        <v>45361</v>
      </c>
      <c r="F87" s="95">
        <v>25.8</v>
      </c>
      <c r="G87" s="140">
        <v>19.2</v>
      </c>
      <c r="H87" s="123"/>
      <c r="I87" s="123"/>
      <c r="J87" s="77"/>
      <c r="K87" s="127">
        <f t="shared" si="1"/>
        <v>6.6000000000000014</v>
      </c>
    </row>
    <row r="88" spans="5:13">
      <c r="E88" s="10">
        <v>45361</v>
      </c>
      <c r="F88" s="95">
        <v>32</v>
      </c>
      <c r="G88" s="140">
        <v>23.95</v>
      </c>
      <c r="H88" s="123"/>
      <c r="I88" s="123"/>
      <c r="J88" s="77"/>
      <c r="K88" s="127">
        <f t="shared" si="1"/>
        <v>8.0500000000000007</v>
      </c>
    </row>
    <row r="89" spans="5:13">
      <c r="E89" s="10">
        <v>45361</v>
      </c>
      <c r="F89" s="95">
        <v>108.8</v>
      </c>
      <c r="G89" s="140">
        <v>70</v>
      </c>
      <c r="H89" s="123"/>
      <c r="I89" s="123"/>
      <c r="J89" s="77"/>
      <c r="K89" s="127">
        <f t="shared" si="1"/>
        <v>38.799999999999997</v>
      </c>
    </row>
    <row r="90" spans="5:13">
      <c r="E90" s="10">
        <v>45361</v>
      </c>
      <c r="F90" s="95">
        <v>33.6</v>
      </c>
      <c r="G90" s="140">
        <v>25.5</v>
      </c>
      <c r="H90" s="123"/>
      <c r="I90" s="123"/>
      <c r="J90" s="77"/>
      <c r="K90" s="127">
        <f t="shared" si="1"/>
        <v>8.1000000000000014</v>
      </c>
    </row>
    <row r="91" spans="5:13">
      <c r="E91" s="10">
        <v>45361</v>
      </c>
      <c r="F91" s="95">
        <v>43.6</v>
      </c>
      <c r="G91" s="140">
        <v>34.1</v>
      </c>
      <c r="H91" s="123"/>
      <c r="I91" s="123"/>
      <c r="J91" s="77"/>
      <c r="K91" s="127">
        <f t="shared" si="1"/>
        <v>9.5</v>
      </c>
    </row>
    <row r="92" spans="5:13">
      <c r="E92" s="10">
        <v>45361</v>
      </c>
      <c r="F92" s="95">
        <v>25.8</v>
      </c>
      <c r="G92" s="140">
        <v>19.2</v>
      </c>
      <c r="H92" s="123"/>
      <c r="I92" s="123"/>
      <c r="J92" s="77"/>
      <c r="K92" s="127">
        <f t="shared" si="1"/>
        <v>6.6000000000000014</v>
      </c>
    </row>
    <row r="93" spans="5:13">
      <c r="E93" s="10">
        <v>45361</v>
      </c>
      <c r="F93" s="95">
        <v>25.8</v>
      </c>
      <c r="G93" s="140">
        <v>19.2</v>
      </c>
      <c r="H93" s="123"/>
      <c r="I93" s="123"/>
      <c r="J93" s="77"/>
      <c r="K93" s="127">
        <f t="shared" si="1"/>
        <v>6.6000000000000014</v>
      </c>
      <c r="M93" t="s">
        <v>102</v>
      </c>
    </row>
    <row r="94" spans="5:13">
      <c r="E94" s="10">
        <v>45361</v>
      </c>
      <c r="F94" s="95">
        <v>9.8000000000000007</v>
      </c>
      <c r="G94" s="140">
        <v>6.1</v>
      </c>
      <c r="H94" s="123"/>
      <c r="I94" s="123"/>
      <c r="J94" s="77"/>
      <c r="K94" s="127">
        <f t="shared" si="1"/>
        <v>3.7000000000000011</v>
      </c>
    </row>
    <row r="95" spans="5:13">
      <c r="E95" s="10">
        <v>45361</v>
      </c>
      <c r="F95" s="95">
        <v>24.7</v>
      </c>
      <c r="G95" s="140">
        <v>19</v>
      </c>
      <c r="H95" s="123"/>
      <c r="I95" s="123"/>
      <c r="J95" s="77"/>
      <c r="K95" s="127">
        <f t="shared" si="1"/>
        <v>5.6999999999999993</v>
      </c>
    </row>
    <row r="96" spans="5:13">
      <c r="E96" s="10">
        <v>45362</v>
      </c>
      <c r="F96" s="95">
        <v>19.5</v>
      </c>
      <c r="G96" s="140">
        <v>15</v>
      </c>
      <c r="H96" s="122"/>
      <c r="I96" s="122"/>
      <c r="J96" s="77"/>
      <c r="K96" s="127">
        <f t="shared" si="1"/>
        <v>4.5</v>
      </c>
    </row>
    <row r="97" spans="5:11">
      <c r="E97" s="10">
        <v>45362</v>
      </c>
      <c r="F97" s="95">
        <v>29.9</v>
      </c>
      <c r="G97" s="140">
        <v>23</v>
      </c>
      <c r="H97" s="123"/>
      <c r="I97" s="123"/>
      <c r="J97" s="77"/>
      <c r="K97" s="127">
        <f t="shared" si="1"/>
        <v>6.8999999999999986</v>
      </c>
    </row>
    <row r="98" spans="5:11">
      <c r="E98" s="10">
        <v>45362</v>
      </c>
      <c r="F98" s="95">
        <v>44.4</v>
      </c>
      <c r="G98" s="140">
        <v>19.82</v>
      </c>
      <c r="H98" s="123"/>
      <c r="I98" s="123"/>
      <c r="J98" s="77"/>
      <c r="K98" s="127">
        <f t="shared" si="1"/>
        <v>24.58</v>
      </c>
    </row>
    <row r="99" spans="5:11">
      <c r="E99" s="10">
        <v>45362</v>
      </c>
      <c r="F99" s="95">
        <v>14.8</v>
      </c>
      <c r="G99" s="140">
        <v>10.199999999999999</v>
      </c>
      <c r="H99" s="123"/>
      <c r="I99" s="123"/>
      <c r="J99" s="77"/>
      <c r="K99" s="127">
        <f t="shared" si="1"/>
        <v>4.6000000000000014</v>
      </c>
    </row>
    <row r="100" spans="5:11">
      <c r="E100" s="10">
        <v>45362</v>
      </c>
      <c r="F100" s="95">
        <v>32.5</v>
      </c>
      <c r="G100" s="140">
        <v>14.88</v>
      </c>
      <c r="H100" s="123"/>
      <c r="I100" s="123"/>
      <c r="J100" s="77"/>
      <c r="K100" s="127">
        <f t="shared" si="1"/>
        <v>17.619999999999997</v>
      </c>
    </row>
    <row r="101" spans="5:11">
      <c r="E101" s="10">
        <v>45362</v>
      </c>
      <c r="F101" s="95">
        <v>100</v>
      </c>
      <c r="G101" s="140">
        <v>64</v>
      </c>
      <c r="H101" s="123"/>
      <c r="I101" s="123"/>
      <c r="J101" s="77"/>
      <c r="K101" s="127">
        <f t="shared" si="1"/>
        <v>36</v>
      </c>
    </row>
    <row r="102" spans="5:11">
      <c r="E102" s="10">
        <v>45362</v>
      </c>
      <c r="F102" s="95">
        <v>124.6</v>
      </c>
      <c r="G102" s="140">
        <v>84.48</v>
      </c>
      <c r="H102" s="123"/>
      <c r="I102" s="123"/>
      <c r="J102" s="77"/>
      <c r="K102" s="127">
        <f t="shared" si="1"/>
        <v>40.11999999999999</v>
      </c>
    </row>
    <row r="103" spans="5:11">
      <c r="E103" s="10">
        <v>45363</v>
      </c>
      <c r="F103" s="95">
        <v>59.4</v>
      </c>
      <c r="G103" s="140">
        <v>40</v>
      </c>
      <c r="H103" s="123"/>
      <c r="I103" s="123"/>
      <c r="J103" s="77"/>
      <c r="K103" s="127">
        <f t="shared" si="1"/>
        <v>19.399999999999999</v>
      </c>
    </row>
    <row r="104" spans="5:11">
      <c r="E104" s="10">
        <v>45363</v>
      </c>
      <c r="F104" s="95">
        <v>19.8</v>
      </c>
      <c r="G104" s="140">
        <v>15</v>
      </c>
      <c r="H104" s="123"/>
      <c r="I104" s="123"/>
      <c r="J104" s="77"/>
      <c r="K104" s="127">
        <f t="shared" si="1"/>
        <v>4.8000000000000007</v>
      </c>
    </row>
    <row r="105" spans="5:11">
      <c r="E105" s="10">
        <v>45363</v>
      </c>
      <c r="F105" s="95">
        <v>16.8</v>
      </c>
      <c r="G105" s="140">
        <v>13</v>
      </c>
      <c r="H105" s="123">
        <v>16.8</v>
      </c>
      <c r="I105" s="123">
        <v>9</v>
      </c>
      <c r="J105" s="77"/>
      <c r="K105" s="127">
        <f t="shared" si="1"/>
        <v>-4</v>
      </c>
    </row>
    <row r="106" spans="5:11">
      <c r="E106" s="10">
        <v>45363</v>
      </c>
      <c r="F106" s="95">
        <v>36.6</v>
      </c>
      <c r="G106" s="140">
        <v>24</v>
      </c>
      <c r="H106" s="123"/>
      <c r="I106" s="123"/>
      <c r="J106" s="77"/>
      <c r="K106" s="127">
        <f t="shared" si="1"/>
        <v>12.600000000000001</v>
      </c>
    </row>
    <row r="107" spans="5:11">
      <c r="E107" s="10">
        <v>45363</v>
      </c>
      <c r="F107" s="95">
        <v>27.3</v>
      </c>
      <c r="G107" s="140">
        <v>21</v>
      </c>
      <c r="H107" s="122"/>
      <c r="I107" s="122"/>
      <c r="J107" s="77"/>
      <c r="K107" s="127">
        <f t="shared" si="1"/>
        <v>6.3000000000000007</v>
      </c>
    </row>
    <row r="108" spans="5:11">
      <c r="E108" s="10">
        <v>45363</v>
      </c>
      <c r="F108" s="95">
        <v>18.8</v>
      </c>
      <c r="G108" s="139">
        <v>16</v>
      </c>
      <c r="H108" s="123"/>
      <c r="I108" s="123"/>
      <c r="J108" s="77"/>
      <c r="K108" s="127">
        <f t="shared" si="1"/>
        <v>2.8000000000000007</v>
      </c>
    </row>
    <row r="109" spans="5:11">
      <c r="E109" s="10">
        <v>45363</v>
      </c>
      <c r="F109" s="95">
        <v>16.8</v>
      </c>
      <c r="G109" s="140">
        <v>13</v>
      </c>
      <c r="H109" s="123"/>
      <c r="I109" s="123"/>
      <c r="J109" s="77"/>
      <c r="K109" s="127">
        <f t="shared" si="1"/>
        <v>3.8000000000000007</v>
      </c>
    </row>
    <row r="110" spans="5:11">
      <c r="E110" s="10">
        <v>45363</v>
      </c>
      <c r="F110" s="95">
        <v>14.8</v>
      </c>
      <c r="G110" s="140">
        <v>10.199999999999999</v>
      </c>
      <c r="H110" s="123"/>
      <c r="I110" s="123"/>
      <c r="J110" s="77"/>
      <c r="K110" s="127">
        <f t="shared" si="1"/>
        <v>4.6000000000000014</v>
      </c>
    </row>
    <row r="111" spans="5:11">
      <c r="E111" s="10">
        <v>45363</v>
      </c>
      <c r="F111" s="95">
        <v>59.2</v>
      </c>
      <c r="G111" s="139">
        <v>24.76</v>
      </c>
      <c r="H111" s="123"/>
      <c r="I111" s="123"/>
      <c r="J111" s="77"/>
      <c r="K111" s="127">
        <f t="shared" si="1"/>
        <v>34.44</v>
      </c>
    </row>
    <row r="112" spans="5:11">
      <c r="E112" s="10">
        <v>45363</v>
      </c>
      <c r="F112" s="95">
        <v>29.6</v>
      </c>
      <c r="G112" s="139">
        <v>14.88</v>
      </c>
      <c r="H112" s="123"/>
      <c r="I112" s="123"/>
      <c r="J112" s="77"/>
      <c r="K112" s="127">
        <f t="shared" si="1"/>
        <v>14.72</v>
      </c>
    </row>
    <row r="113" spans="5:13">
      <c r="E113" s="10">
        <v>45364</v>
      </c>
      <c r="F113" s="95">
        <v>29.9</v>
      </c>
      <c r="G113" s="139">
        <v>23</v>
      </c>
      <c r="H113" s="123"/>
      <c r="I113" s="123"/>
      <c r="J113" s="77"/>
      <c r="K113" s="127">
        <f t="shared" si="1"/>
        <v>6.8999999999999986</v>
      </c>
    </row>
    <row r="114" spans="5:13">
      <c r="E114" s="10">
        <v>45364</v>
      </c>
      <c r="F114" s="95">
        <v>129</v>
      </c>
      <c r="G114" s="140">
        <v>83</v>
      </c>
      <c r="H114" s="123"/>
      <c r="I114" s="123"/>
      <c r="J114" s="77"/>
      <c r="K114" s="127">
        <f t="shared" si="1"/>
        <v>46</v>
      </c>
    </row>
    <row r="115" spans="5:13">
      <c r="E115" s="10">
        <v>45364</v>
      </c>
      <c r="F115" s="95">
        <v>122.6</v>
      </c>
      <c r="G115" s="139">
        <v>46</v>
      </c>
      <c r="H115" s="123"/>
      <c r="I115" s="123"/>
      <c r="J115" s="77">
        <v>32</v>
      </c>
      <c r="K115" s="127">
        <f t="shared" si="1"/>
        <v>44.599999999999994</v>
      </c>
      <c r="M115" t="s">
        <v>102</v>
      </c>
    </row>
    <row r="116" spans="5:13">
      <c r="E116" s="10">
        <v>45364</v>
      </c>
      <c r="F116" s="95">
        <v>16.8</v>
      </c>
      <c r="G116" s="139">
        <v>13</v>
      </c>
      <c r="H116" s="123"/>
      <c r="I116" s="123"/>
      <c r="J116" s="77"/>
      <c r="K116" s="127">
        <f t="shared" si="1"/>
        <v>3.8000000000000007</v>
      </c>
    </row>
    <row r="117" spans="5:13">
      <c r="E117" s="10">
        <v>45364</v>
      </c>
      <c r="F117" s="95">
        <v>64.8</v>
      </c>
      <c r="G117" s="139">
        <v>45</v>
      </c>
      <c r="H117" s="123"/>
      <c r="I117" s="123"/>
      <c r="J117" s="77"/>
      <c r="K117" s="127">
        <f t="shared" si="1"/>
        <v>19.799999999999997</v>
      </c>
    </row>
    <row r="118" spans="5:13">
      <c r="E118" s="10">
        <v>45364</v>
      </c>
      <c r="F118" s="95">
        <v>14.8</v>
      </c>
      <c r="G118" s="139">
        <v>10.199999999999999</v>
      </c>
      <c r="H118" s="123"/>
      <c r="I118" s="123"/>
      <c r="J118" s="77"/>
      <c r="K118" s="127">
        <f t="shared" si="1"/>
        <v>4.6000000000000014</v>
      </c>
    </row>
    <row r="119" spans="5:13">
      <c r="E119" s="10">
        <v>45364</v>
      </c>
      <c r="F119" s="95">
        <v>24.7</v>
      </c>
      <c r="G119" s="139">
        <v>19</v>
      </c>
      <c r="H119" s="123"/>
      <c r="I119" s="123"/>
      <c r="J119" s="77">
        <v>12</v>
      </c>
      <c r="K119" s="127">
        <f t="shared" si="1"/>
        <v>-6.3000000000000007</v>
      </c>
    </row>
    <row r="120" spans="5:13">
      <c r="E120" s="10">
        <v>45364</v>
      </c>
      <c r="F120" s="95">
        <v>12</v>
      </c>
      <c r="G120" s="139">
        <v>8.6999999999999993</v>
      </c>
      <c r="H120" s="123"/>
      <c r="I120" s="123"/>
      <c r="J120" s="77"/>
      <c r="K120" s="127">
        <f t="shared" si="1"/>
        <v>3.3000000000000007</v>
      </c>
      <c r="M120" t="s">
        <v>102</v>
      </c>
    </row>
    <row r="121" spans="5:13">
      <c r="E121" s="10">
        <v>45364</v>
      </c>
      <c r="F121" s="95">
        <v>19.5</v>
      </c>
      <c r="G121" s="140">
        <v>15</v>
      </c>
      <c r="H121" s="123"/>
      <c r="I121" s="123"/>
      <c r="J121" s="77"/>
      <c r="K121" s="127">
        <f t="shared" si="1"/>
        <v>4.5</v>
      </c>
    </row>
    <row r="122" spans="5:13">
      <c r="E122" s="10">
        <v>45364</v>
      </c>
      <c r="F122" s="134">
        <v>77.400000000000006</v>
      </c>
      <c r="G122" s="140">
        <v>49.6</v>
      </c>
      <c r="H122" s="123"/>
      <c r="I122" s="123"/>
      <c r="J122" s="130"/>
      <c r="K122" s="127">
        <f t="shared" si="1"/>
        <v>27.800000000000004</v>
      </c>
    </row>
    <row r="123" spans="5:13">
      <c r="E123" s="10">
        <v>45364</v>
      </c>
      <c r="F123" s="95">
        <v>32.5</v>
      </c>
      <c r="G123" s="139">
        <v>25</v>
      </c>
      <c r="H123" s="123"/>
      <c r="I123" s="123"/>
      <c r="J123" s="77"/>
      <c r="K123" s="127">
        <f t="shared" si="1"/>
        <v>7.5</v>
      </c>
    </row>
    <row r="124" spans="5:13">
      <c r="E124" s="10">
        <v>45364</v>
      </c>
      <c r="F124" s="95">
        <v>65</v>
      </c>
      <c r="G124" s="139">
        <v>48</v>
      </c>
      <c r="H124" s="123"/>
      <c r="I124" s="123"/>
      <c r="J124" s="77"/>
      <c r="K124" s="127">
        <f t="shared" si="1"/>
        <v>17</v>
      </c>
    </row>
    <row r="125" spans="5:13">
      <c r="E125" s="10">
        <v>45364</v>
      </c>
      <c r="F125" s="95">
        <v>34.799999999999997</v>
      </c>
      <c r="G125" s="139">
        <v>24</v>
      </c>
      <c r="H125" s="123"/>
      <c r="I125" s="123"/>
      <c r="J125" s="77"/>
      <c r="K125" s="127">
        <f t="shared" si="1"/>
        <v>10.799999999999997</v>
      </c>
    </row>
    <row r="126" spans="5:13">
      <c r="E126" s="10">
        <v>45364</v>
      </c>
      <c r="F126" s="95">
        <v>106.8</v>
      </c>
      <c r="G126" s="140">
        <v>66</v>
      </c>
      <c r="H126" s="123"/>
      <c r="I126" s="123"/>
      <c r="J126" s="77"/>
      <c r="K126" s="127">
        <f t="shared" si="1"/>
        <v>40.799999999999997</v>
      </c>
    </row>
    <row r="127" spans="5:13">
      <c r="E127" s="10">
        <v>45364</v>
      </c>
      <c r="F127" s="95">
        <v>17.8</v>
      </c>
      <c r="G127" s="140">
        <v>12</v>
      </c>
      <c r="H127" s="123"/>
      <c r="I127" s="123"/>
      <c r="J127" s="77"/>
      <c r="K127" s="127">
        <f t="shared" si="1"/>
        <v>5.8000000000000007</v>
      </c>
    </row>
    <row r="128" spans="5:13">
      <c r="E128" s="10">
        <v>45365</v>
      </c>
      <c r="F128" s="95">
        <v>18.8</v>
      </c>
      <c r="G128" s="139">
        <v>16</v>
      </c>
      <c r="H128" s="123"/>
      <c r="I128" s="123"/>
      <c r="J128" s="77"/>
      <c r="K128" s="127">
        <f t="shared" si="1"/>
        <v>2.8000000000000007</v>
      </c>
    </row>
    <row r="129" spans="5:13">
      <c r="E129" s="10">
        <v>45365</v>
      </c>
      <c r="F129" s="95">
        <v>24.7</v>
      </c>
      <c r="G129" s="139">
        <v>19</v>
      </c>
      <c r="H129" s="123"/>
      <c r="I129" s="123"/>
      <c r="J129" s="77"/>
      <c r="K129" s="127">
        <f t="shared" si="1"/>
        <v>5.6999999999999993</v>
      </c>
    </row>
    <row r="130" spans="5:13">
      <c r="E130" s="10">
        <v>45365</v>
      </c>
      <c r="F130" s="95">
        <v>13.8</v>
      </c>
      <c r="G130" s="139">
        <v>13.5</v>
      </c>
      <c r="H130" s="123"/>
      <c r="I130" s="123"/>
      <c r="J130" s="77"/>
      <c r="K130" s="127">
        <f t="shared" ref="K130:K193" si="2">F130-G130-H130+I130-J130</f>
        <v>0.30000000000000071</v>
      </c>
    </row>
    <row r="131" spans="5:13">
      <c r="E131" s="10">
        <v>45365</v>
      </c>
      <c r="F131" s="95">
        <v>29.6</v>
      </c>
      <c r="G131" s="139">
        <v>14.88</v>
      </c>
      <c r="H131" s="123"/>
      <c r="I131" s="123"/>
      <c r="J131" s="77">
        <v>12</v>
      </c>
      <c r="K131" s="127">
        <f t="shared" si="2"/>
        <v>2.7200000000000006</v>
      </c>
    </row>
    <row r="132" spans="5:13">
      <c r="E132" s="10">
        <v>45365</v>
      </c>
      <c r="F132" s="95">
        <v>16.8</v>
      </c>
      <c r="G132" s="139">
        <v>13</v>
      </c>
      <c r="H132" s="123"/>
      <c r="I132" s="123"/>
      <c r="J132" s="77"/>
      <c r="K132" s="127">
        <f t="shared" si="2"/>
        <v>3.8000000000000007</v>
      </c>
    </row>
    <row r="133" spans="5:13">
      <c r="E133" s="10">
        <v>45365</v>
      </c>
      <c r="F133" s="95">
        <v>25.8</v>
      </c>
      <c r="G133" s="139">
        <v>19.2</v>
      </c>
      <c r="H133" s="123"/>
      <c r="I133" s="123"/>
      <c r="J133" s="77"/>
      <c r="K133" s="127">
        <f t="shared" si="2"/>
        <v>6.6000000000000014</v>
      </c>
    </row>
    <row r="134" spans="5:13">
      <c r="E134" s="10">
        <v>45365</v>
      </c>
      <c r="F134" s="95">
        <v>17.8</v>
      </c>
      <c r="G134" s="139">
        <v>12</v>
      </c>
      <c r="H134" s="123"/>
      <c r="I134" s="123"/>
      <c r="J134" s="77"/>
      <c r="K134" s="127">
        <f t="shared" si="2"/>
        <v>5.8000000000000007</v>
      </c>
    </row>
    <row r="135" spans="5:13">
      <c r="E135" s="10">
        <v>45365</v>
      </c>
      <c r="F135" s="95">
        <v>36.799999999999997</v>
      </c>
      <c r="G135" s="139">
        <v>13</v>
      </c>
      <c r="H135" s="123"/>
      <c r="I135" s="123"/>
      <c r="J135" s="77"/>
      <c r="K135" s="127">
        <f t="shared" si="2"/>
        <v>23.799999999999997</v>
      </c>
    </row>
    <row r="136" spans="5:13">
      <c r="E136" s="10">
        <v>45365</v>
      </c>
      <c r="F136" s="95">
        <v>16.8</v>
      </c>
      <c r="G136" s="139">
        <v>13</v>
      </c>
      <c r="H136" s="123"/>
      <c r="I136" s="123"/>
      <c r="J136" s="77"/>
      <c r="K136" s="127">
        <f t="shared" si="2"/>
        <v>3.8000000000000007</v>
      </c>
    </row>
    <row r="137" spans="5:13">
      <c r="E137" s="10">
        <v>45365</v>
      </c>
      <c r="F137" s="95">
        <v>34.799999999999997</v>
      </c>
      <c r="G137" s="139">
        <v>25</v>
      </c>
      <c r="H137" s="123"/>
      <c r="I137" s="123"/>
      <c r="J137" s="77"/>
      <c r="K137" s="127">
        <f t="shared" si="2"/>
        <v>9.7999999999999972</v>
      </c>
    </row>
    <row r="138" spans="5:13">
      <c r="E138" s="10">
        <v>45365</v>
      </c>
      <c r="F138" s="95">
        <v>44.5</v>
      </c>
      <c r="G138" s="140">
        <v>33.5</v>
      </c>
      <c r="H138" s="123"/>
      <c r="I138" s="123"/>
      <c r="J138" s="77">
        <v>6</v>
      </c>
      <c r="K138" s="127">
        <f t="shared" si="2"/>
        <v>5</v>
      </c>
    </row>
    <row r="139" spans="5:13">
      <c r="E139" s="10">
        <v>45365</v>
      </c>
      <c r="F139" s="95">
        <v>14.8</v>
      </c>
      <c r="G139" s="139">
        <v>10.199999999999999</v>
      </c>
      <c r="H139" s="123"/>
      <c r="I139" s="123"/>
      <c r="J139" s="77"/>
      <c r="K139" s="127">
        <f t="shared" si="2"/>
        <v>4.6000000000000014</v>
      </c>
    </row>
    <row r="140" spans="5:13">
      <c r="E140" s="10">
        <v>45365</v>
      </c>
      <c r="F140" s="95">
        <v>16.8</v>
      </c>
      <c r="G140" s="139">
        <v>13</v>
      </c>
      <c r="H140" s="123">
        <v>16.8</v>
      </c>
      <c r="I140" s="123">
        <v>9</v>
      </c>
      <c r="J140" s="77"/>
      <c r="K140" s="127">
        <f t="shared" si="2"/>
        <v>-4</v>
      </c>
    </row>
    <row r="141" spans="5:13">
      <c r="E141" s="10">
        <v>45366</v>
      </c>
      <c r="F141" s="95">
        <v>19.5</v>
      </c>
      <c r="G141" s="139">
        <v>15</v>
      </c>
      <c r="H141" s="123"/>
      <c r="I141" s="123"/>
      <c r="J141" s="77"/>
      <c r="K141" s="127">
        <f t="shared" si="2"/>
        <v>4.5</v>
      </c>
    </row>
    <row r="142" spans="5:13">
      <c r="E142" s="10">
        <v>45366</v>
      </c>
      <c r="F142" s="95">
        <v>38.6</v>
      </c>
      <c r="G142" s="139">
        <v>26</v>
      </c>
      <c r="H142" s="123"/>
      <c r="I142" s="123"/>
      <c r="J142" s="77"/>
      <c r="K142" s="127">
        <f t="shared" si="2"/>
        <v>12.600000000000001</v>
      </c>
    </row>
    <row r="143" spans="5:13">
      <c r="E143" s="10">
        <v>45366</v>
      </c>
      <c r="F143" s="95">
        <v>23.8</v>
      </c>
      <c r="G143" s="139">
        <v>12.7</v>
      </c>
      <c r="H143" s="123"/>
      <c r="I143" s="123"/>
      <c r="J143" s="77"/>
      <c r="K143" s="127">
        <f t="shared" si="2"/>
        <v>11.100000000000001</v>
      </c>
    </row>
    <row r="144" spans="5:13">
      <c r="E144" s="10">
        <v>45366</v>
      </c>
      <c r="F144" s="95">
        <v>54.6</v>
      </c>
      <c r="G144" s="139">
        <v>42</v>
      </c>
      <c r="H144" s="123"/>
      <c r="I144" s="123"/>
      <c r="J144" s="77"/>
      <c r="K144" s="127">
        <f t="shared" si="2"/>
        <v>12.600000000000001</v>
      </c>
      <c r="M144" t="s">
        <v>65</v>
      </c>
    </row>
    <row r="145" spans="1:11">
      <c r="E145" s="10">
        <v>45366</v>
      </c>
      <c r="F145" s="95">
        <v>27.6</v>
      </c>
      <c r="G145" s="139">
        <v>20.6</v>
      </c>
      <c r="H145" s="123"/>
      <c r="I145" s="123"/>
      <c r="J145" s="77"/>
      <c r="K145" s="127">
        <f t="shared" si="2"/>
        <v>7</v>
      </c>
    </row>
    <row r="146" spans="1:11">
      <c r="E146" s="10">
        <v>45366</v>
      </c>
      <c r="F146" s="95">
        <v>56.2</v>
      </c>
      <c r="G146" s="139">
        <v>24.76</v>
      </c>
      <c r="H146" s="123"/>
      <c r="I146" s="123"/>
      <c r="J146" s="77"/>
      <c r="K146" s="127">
        <f t="shared" si="2"/>
        <v>31.44</v>
      </c>
    </row>
    <row r="147" spans="1:11">
      <c r="E147" s="10">
        <v>45366</v>
      </c>
      <c r="F147" s="95">
        <v>32.5</v>
      </c>
      <c r="G147" s="139">
        <v>25</v>
      </c>
      <c r="H147" s="123"/>
      <c r="I147" s="123"/>
      <c r="J147" s="77"/>
      <c r="K147" s="127">
        <f t="shared" si="2"/>
        <v>7.5</v>
      </c>
    </row>
    <row r="148" spans="1:11">
      <c r="E148" s="10">
        <v>45366</v>
      </c>
      <c r="F148" s="95">
        <v>21.8</v>
      </c>
      <c r="G148" s="139">
        <v>17.3</v>
      </c>
      <c r="H148" s="123"/>
      <c r="I148" s="123"/>
      <c r="J148" s="77"/>
      <c r="K148" s="127">
        <f t="shared" si="2"/>
        <v>4.5</v>
      </c>
    </row>
    <row r="149" spans="1:11">
      <c r="E149" s="10">
        <v>45366</v>
      </c>
      <c r="F149" s="95">
        <v>14.8</v>
      </c>
      <c r="G149" s="139">
        <v>10.199999999999999</v>
      </c>
      <c r="H149" s="123"/>
      <c r="I149" s="123"/>
      <c r="J149" s="77"/>
      <c r="K149" s="127">
        <f t="shared" si="2"/>
        <v>4.6000000000000014</v>
      </c>
    </row>
    <row r="150" spans="1:11">
      <c r="E150" s="10">
        <v>45367</v>
      </c>
      <c r="F150" s="95">
        <v>692</v>
      </c>
      <c r="G150" s="139">
        <v>451</v>
      </c>
      <c r="H150" s="123"/>
      <c r="I150" s="123"/>
      <c r="J150" s="77"/>
      <c r="K150" s="127">
        <f t="shared" si="2"/>
        <v>241</v>
      </c>
    </row>
    <row r="151" spans="1:11">
      <c r="E151" s="10">
        <v>45367</v>
      </c>
      <c r="F151" s="95">
        <v>56.4</v>
      </c>
      <c r="G151" s="139">
        <v>40</v>
      </c>
      <c r="H151" s="123"/>
      <c r="I151" s="123"/>
      <c r="J151" s="77"/>
      <c r="K151" s="127">
        <f t="shared" si="2"/>
        <v>16.399999999999999</v>
      </c>
    </row>
    <row r="152" spans="1:11">
      <c r="E152" s="10">
        <v>45367</v>
      </c>
      <c r="F152" s="95">
        <v>19.5</v>
      </c>
      <c r="G152" s="139">
        <v>15</v>
      </c>
      <c r="H152" s="123">
        <v>19.5</v>
      </c>
      <c r="I152" s="123">
        <v>11</v>
      </c>
      <c r="J152" s="77"/>
      <c r="K152" s="127">
        <f t="shared" si="2"/>
        <v>-4</v>
      </c>
    </row>
    <row r="153" spans="1:11">
      <c r="E153" s="10">
        <v>45367</v>
      </c>
      <c r="F153" s="95">
        <v>62</v>
      </c>
      <c r="G153" s="139">
        <v>34.880000000000003</v>
      </c>
      <c r="H153" s="123"/>
      <c r="I153" s="123"/>
      <c r="J153" s="77">
        <v>12</v>
      </c>
      <c r="K153" s="127">
        <f t="shared" si="2"/>
        <v>15.119999999999997</v>
      </c>
    </row>
    <row r="154" spans="1:11">
      <c r="E154" s="10">
        <v>45367</v>
      </c>
      <c r="F154" s="95">
        <v>97.8</v>
      </c>
      <c r="G154" s="139">
        <v>66</v>
      </c>
      <c r="H154" s="123"/>
      <c r="I154" s="123"/>
      <c r="J154" s="77">
        <v>12</v>
      </c>
      <c r="K154" s="127">
        <f t="shared" si="2"/>
        <v>19.799999999999997</v>
      </c>
    </row>
    <row r="155" spans="1:11">
      <c r="A155">
        <v>979.51</v>
      </c>
      <c r="E155" s="10">
        <v>45367</v>
      </c>
      <c r="F155" s="95">
        <v>29.6</v>
      </c>
      <c r="G155" s="139">
        <v>22.58</v>
      </c>
      <c r="H155" s="123"/>
      <c r="I155" s="123"/>
      <c r="J155" s="77"/>
      <c r="K155" s="127">
        <f t="shared" si="2"/>
        <v>7.0200000000000031</v>
      </c>
    </row>
    <row r="156" spans="1:11">
      <c r="A156" s="163" t="s">
        <v>104</v>
      </c>
      <c r="E156" s="10">
        <v>45368</v>
      </c>
      <c r="F156" s="95">
        <v>27.3</v>
      </c>
      <c r="G156" s="139">
        <v>21</v>
      </c>
      <c r="H156" s="123">
        <v>27.3</v>
      </c>
      <c r="I156" s="123">
        <v>17</v>
      </c>
      <c r="J156" s="77"/>
      <c r="K156" s="127">
        <f t="shared" si="2"/>
        <v>-4</v>
      </c>
    </row>
    <row r="157" spans="1:11">
      <c r="A157" s="163" t="s">
        <v>103</v>
      </c>
      <c r="E157" s="10">
        <v>45368</v>
      </c>
      <c r="F157" s="95">
        <v>19.5</v>
      </c>
      <c r="G157" s="139">
        <v>15</v>
      </c>
      <c r="H157" s="123"/>
      <c r="I157" s="123"/>
      <c r="J157" s="77"/>
      <c r="K157" s="127">
        <f t="shared" si="2"/>
        <v>4.5</v>
      </c>
    </row>
    <row r="158" spans="1:11">
      <c r="E158" s="10">
        <v>45368</v>
      </c>
      <c r="F158" s="95">
        <v>32.5</v>
      </c>
      <c r="G158" s="139">
        <v>25</v>
      </c>
      <c r="H158" s="123"/>
      <c r="I158" s="123"/>
      <c r="J158" s="77"/>
      <c r="K158" s="127">
        <f t="shared" si="2"/>
        <v>7.5</v>
      </c>
    </row>
    <row r="159" spans="1:11">
      <c r="E159" s="10">
        <v>45368</v>
      </c>
      <c r="F159" s="95">
        <v>27.3</v>
      </c>
      <c r="G159" s="139">
        <v>21</v>
      </c>
      <c r="H159" s="123"/>
      <c r="I159" s="123"/>
      <c r="J159" s="77"/>
      <c r="K159" s="127">
        <f t="shared" si="2"/>
        <v>6.3000000000000007</v>
      </c>
    </row>
    <row r="160" spans="1:11">
      <c r="E160" s="10">
        <v>45368</v>
      </c>
      <c r="F160" s="95">
        <v>16.8</v>
      </c>
      <c r="G160" s="139">
        <v>13</v>
      </c>
      <c r="H160" s="123"/>
      <c r="I160" s="123"/>
      <c r="J160" s="77"/>
      <c r="K160" s="127">
        <f t="shared" si="2"/>
        <v>3.8000000000000007</v>
      </c>
    </row>
    <row r="161" spans="5:11">
      <c r="E161" s="10">
        <v>45368</v>
      </c>
      <c r="F161" s="95">
        <v>319</v>
      </c>
      <c r="G161" s="139">
        <v>126</v>
      </c>
      <c r="H161" s="123"/>
      <c r="I161" s="123"/>
      <c r="J161" s="77"/>
      <c r="K161" s="127">
        <f t="shared" si="2"/>
        <v>193</v>
      </c>
    </row>
    <row r="162" spans="5:11">
      <c r="E162" s="10">
        <v>45369</v>
      </c>
      <c r="F162" s="95">
        <v>18.8</v>
      </c>
      <c r="G162" s="139">
        <v>14</v>
      </c>
      <c r="H162" s="123"/>
      <c r="I162" s="123"/>
      <c r="J162" s="77"/>
      <c r="K162" s="127">
        <f t="shared" si="2"/>
        <v>4.8000000000000007</v>
      </c>
    </row>
    <row r="163" spans="5:11">
      <c r="E163" s="10">
        <v>45369</v>
      </c>
      <c r="F163" s="95">
        <v>32.5</v>
      </c>
      <c r="G163" s="139">
        <v>25</v>
      </c>
      <c r="H163" s="123"/>
      <c r="I163" s="123"/>
      <c r="J163" s="77"/>
      <c r="K163" s="127">
        <f t="shared" si="2"/>
        <v>7.5</v>
      </c>
    </row>
    <row r="164" spans="5:11">
      <c r="E164" s="10">
        <v>45369</v>
      </c>
      <c r="F164" s="95">
        <v>19.5</v>
      </c>
      <c r="G164" s="139">
        <v>15</v>
      </c>
      <c r="H164" s="123"/>
      <c r="I164" s="123"/>
      <c r="J164" s="77"/>
      <c r="K164" s="127">
        <f t="shared" si="2"/>
        <v>4.5</v>
      </c>
    </row>
    <row r="165" spans="5:11">
      <c r="E165" s="10">
        <v>45369</v>
      </c>
      <c r="F165" s="95">
        <v>19.5</v>
      </c>
      <c r="G165" s="139">
        <v>15</v>
      </c>
      <c r="H165" s="123"/>
      <c r="I165" s="123"/>
      <c r="J165" s="77"/>
      <c r="K165" s="127">
        <f t="shared" si="2"/>
        <v>4.5</v>
      </c>
    </row>
    <row r="166" spans="5:11">
      <c r="E166" s="10">
        <v>45369</v>
      </c>
      <c r="F166" s="95">
        <v>119.83</v>
      </c>
      <c r="G166" s="139">
        <v>52.46</v>
      </c>
      <c r="H166" s="123"/>
      <c r="I166" s="123"/>
      <c r="J166" s="77"/>
      <c r="K166" s="127">
        <f t="shared" si="2"/>
        <v>67.37</v>
      </c>
    </row>
    <row r="167" spans="5:11">
      <c r="E167" s="10">
        <v>45370</v>
      </c>
      <c r="F167" s="60">
        <v>51.24</v>
      </c>
      <c r="G167" s="140">
        <v>40</v>
      </c>
      <c r="H167" s="122"/>
      <c r="I167" s="122"/>
      <c r="J167" s="77"/>
      <c r="K167" s="127">
        <f t="shared" si="2"/>
        <v>11.240000000000002</v>
      </c>
    </row>
    <row r="168" spans="5:11">
      <c r="E168" s="10">
        <v>45370</v>
      </c>
      <c r="F168" s="95">
        <v>32.5</v>
      </c>
      <c r="G168" s="139">
        <v>25</v>
      </c>
      <c r="H168" s="123"/>
      <c r="I168" s="123"/>
      <c r="J168" s="77"/>
      <c r="K168" s="127">
        <f t="shared" si="2"/>
        <v>7.5</v>
      </c>
    </row>
    <row r="169" spans="5:11">
      <c r="E169" s="10">
        <v>45370</v>
      </c>
      <c r="F169" s="95">
        <v>117.8</v>
      </c>
      <c r="G169" s="139">
        <v>76.63</v>
      </c>
      <c r="H169" s="123"/>
      <c r="I169" s="123"/>
      <c r="J169" s="77">
        <v>12</v>
      </c>
      <c r="K169" s="127">
        <f t="shared" si="2"/>
        <v>29.17</v>
      </c>
    </row>
    <row r="170" spans="5:11">
      <c r="E170" s="10">
        <v>45370</v>
      </c>
      <c r="F170" s="95">
        <v>32.5</v>
      </c>
      <c r="G170" s="139">
        <v>25</v>
      </c>
      <c r="H170" s="123"/>
      <c r="I170" s="123"/>
      <c r="J170" s="77"/>
      <c r="K170" s="127">
        <f t="shared" si="2"/>
        <v>7.5</v>
      </c>
    </row>
    <row r="171" spans="5:11">
      <c r="E171" s="10">
        <v>45370</v>
      </c>
      <c r="F171" s="95">
        <v>14.8</v>
      </c>
      <c r="G171" s="139">
        <v>10.199999999999999</v>
      </c>
      <c r="H171" s="123"/>
      <c r="I171" s="123"/>
      <c r="J171" s="77"/>
      <c r="K171" s="127">
        <f t="shared" si="2"/>
        <v>4.6000000000000014</v>
      </c>
    </row>
    <row r="172" spans="5:11">
      <c r="E172" s="10">
        <v>45370</v>
      </c>
      <c r="F172" s="95">
        <v>19.010000000000002</v>
      </c>
      <c r="G172" s="139">
        <v>17.3</v>
      </c>
      <c r="H172" s="123"/>
      <c r="I172" s="123"/>
      <c r="J172" s="77"/>
      <c r="K172" s="127">
        <f t="shared" si="2"/>
        <v>1.7100000000000009</v>
      </c>
    </row>
    <row r="173" spans="5:11">
      <c r="E173" s="10">
        <v>45370</v>
      </c>
      <c r="F173" s="95">
        <v>14.57</v>
      </c>
      <c r="G173" s="139">
        <v>13</v>
      </c>
      <c r="H173" s="123"/>
      <c r="I173" s="123"/>
      <c r="J173" s="77"/>
      <c r="K173" s="127">
        <f t="shared" si="2"/>
        <v>1.5700000000000003</v>
      </c>
    </row>
    <row r="174" spans="5:11">
      <c r="E174" s="10">
        <v>45370</v>
      </c>
      <c r="F174" s="95">
        <v>30.04</v>
      </c>
      <c r="G174" s="139">
        <v>25</v>
      </c>
      <c r="H174" s="123"/>
      <c r="I174" s="123"/>
      <c r="J174" s="77"/>
      <c r="K174" s="127">
        <f t="shared" si="2"/>
        <v>5.0399999999999991</v>
      </c>
    </row>
    <row r="175" spans="5:11">
      <c r="E175" s="10">
        <v>45371</v>
      </c>
      <c r="F175" s="95">
        <v>400</v>
      </c>
      <c r="G175" s="139">
        <v>347.9</v>
      </c>
      <c r="H175" s="123"/>
      <c r="I175" s="123"/>
      <c r="J175" s="77"/>
      <c r="K175" s="127">
        <f t="shared" si="2"/>
        <v>52.100000000000023</v>
      </c>
    </row>
    <row r="176" spans="5:11">
      <c r="E176" s="10">
        <v>45371</v>
      </c>
      <c r="F176" s="134">
        <v>128.47</v>
      </c>
      <c r="G176" s="123">
        <v>129</v>
      </c>
      <c r="H176" s="123"/>
      <c r="I176" s="123"/>
      <c r="J176" s="77"/>
      <c r="K176" s="122">
        <f t="shared" si="2"/>
        <v>-0.53000000000000114</v>
      </c>
    </row>
    <row r="177" spans="5:13">
      <c r="E177" s="10">
        <v>45371</v>
      </c>
      <c r="F177" s="134">
        <v>128.47</v>
      </c>
      <c r="G177" s="123">
        <v>129</v>
      </c>
      <c r="H177" s="123"/>
      <c r="I177" s="123"/>
      <c r="J177" s="77"/>
      <c r="K177" s="122">
        <f t="shared" si="2"/>
        <v>-0.53000000000000114</v>
      </c>
    </row>
    <row r="178" spans="5:13">
      <c r="E178" s="10">
        <v>45371</v>
      </c>
      <c r="F178" s="134">
        <v>128.47</v>
      </c>
      <c r="G178" s="123">
        <v>80.599999999999994</v>
      </c>
      <c r="H178" s="123"/>
      <c r="I178" s="123"/>
      <c r="J178" s="77"/>
      <c r="K178" s="122">
        <f t="shared" si="2"/>
        <v>47.870000000000005</v>
      </c>
    </row>
    <row r="179" spans="5:13">
      <c r="E179" s="10">
        <v>45371</v>
      </c>
      <c r="F179" s="60">
        <v>17.8</v>
      </c>
      <c r="G179" s="140">
        <v>11</v>
      </c>
      <c r="H179" s="122"/>
      <c r="I179" s="122"/>
      <c r="J179" s="77">
        <v>4</v>
      </c>
      <c r="K179" s="127">
        <f t="shared" si="2"/>
        <v>2.8000000000000007</v>
      </c>
      <c r="M179" t="s">
        <v>65</v>
      </c>
    </row>
    <row r="180" spans="5:13">
      <c r="E180" s="10">
        <v>45371</v>
      </c>
      <c r="F180" s="60">
        <v>24.7</v>
      </c>
      <c r="G180" s="140">
        <v>19</v>
      </c>
      <c r="H180" s="122"/>
      <c r="I180" s="122"/>
      <c r="J180" s="77"/>
      <c r="K180" s="127">
        <f t="shared" si="2"/>
        <v>5.6999999999999993</v>
      </c>
    </row>
    <row r="181" spans="5:13">
      <c r="E181" s="10">
        <v>45371</v>
      </c>
      <c r="F181" s="60">
        <v>28.8</v>
      </c>
      <c r="G181" s="140">
        <v>16.8</v>
      </c>
      <c r="H181" s="122"/>
      <c r="I181" s="122"/>
      <c r="J181" s="77"/>
      <c r="K181" s="127">
        <f t="shared" si="2"/>
        <v>12</v>
      </c>
    </row>
    <row r="182" spans="5:13">
      <c r="E182" s="10">
        <v>45371</v>
      </c>
      <c r="F182" s="60">
        <v>16.22</v>
      </c>
      <c r="G182" s="140">
        <v>11</v>
      </c>
      <c r="H182" s="123"/>
      <c r="I182" s="123"/>
      <c r="J182" s="77">
        <v>4</v>
      </c>
      <c r="K182" s="127">
        <f t="shared" si="2"/>
        <v>1.2199999999999989</v>
      </c>
    </row>
    <row r="183" spans="5:13">
      <c r="E183" s="10">
        <v>45371</v>
      </c>
      <c r="F183" s="95">
        <v>14.8</v>
      </c>
      <c r="G183" s="139">
        <v>10.199999999999999</v>
      </c>
      <c r="H183" s="123"/>
      <c r="I183" s="123"/>
      <c r="J183" s="77"/>
      <c r="K183" s="127">
        <f t="shared" si="2"/>
        <v>4.6000000000000014</v>
      </c>
    </row>
    <row r="184" spans="5:13">
      <c r="E184" s="10">
        <v>45371</v>
      </c>
      <c r="F184" s="95">
        <v>97</v>
      </c>
      <c r="G184" s="139">
        <v>66.45</v>
      </c>
      <c r="H184" s="123"/>
      <c r="I184" s="123"/>
      <c r="J184" s="77"/>
      <c r="K184" s="127">
        <f t="shared" si="2"/>
        <v>30.549999999999997</v>
      </c>
    </row>
    <row r="185" spans="5:13">
      <c r="E185" s="10">
        <v>45371</v>
      </c>
      <c r="F185" s="95">
        <v>62.4</v>
      </c>
      <c r="G185" s="139">
        <v>47.5</v>
      </c>
      <c r="H185" s="123"/>
      <c r="I185" s="123"/>
      <c r="J185" s="77"/>
      <c r="K185" s="127">
        <f t="shared" si="2"/>
        <v>14.899999999999999</v>
      </c>
    </row>
    <row r="186" spans="5:13">
      <c r="E186" s="10">
        <v>45372</v>
      </c>
      <c r="F186" s="95">
        <v>34.799999999999997</v>
      </c>
      <c r="G186" s="139">
        <v>25</v>
      </c>
      <c r="H186" s="123"/>
      <c r="I186" s="123"/>
      <c r="J186" s="77"/>
      <c r="K186" s="127">
        <f t="shared" si="2"/>
        <v>9.7999999999999972</v>
      </c>
    </row>
    <row r="187" spans="5:13">
      <c r="E187" s="10">
        <v>45372</v>
      </c>
      <c r="F187" s="95">
        <v>27.3</v>
      </c>
      <c r="G187" s="139">
        <v>21</v>
      </c>
      <c r="H187" s="123"/>
      <c r="I187" s="123"/>
      <c r="J187" s="77"/>
      <c r="K187" s="127">
        <f t="shared" si="2"/>
        <v>6.3000000000000007</v>
      </c>
      <c r="M187" t="s">
        <v>65</v>
      </c>
    </row>
    <row r="188" spans="5:13">
      <c r="E188" s="10">
        <v>45372</v>
      </c>
      <c r="F188" s="95">
        <v>29.6</v>
      </c>
      <c r="G188" s="139">
        <v>21.1</v>
      </c>
      <c r="H188" s="123"/>
      <c r="I188" s="123"/>
      <c r="J188" s="77"/>
      <c r="K188" s="127">
        <f t="shared" si="2"/>
        <v>8.5</v>
      </c>
    </row>
    <row r="189" spans="5:13">
      <c r="E189" s="10">
        <v>45372</v>
      </c>
      <c r="F189" s="95">
        <v>22.1</v>
      </c>
      <c r="G189" s="139">
        <v>17</v>
      </c>
      <c r="H189" s="123"/>
      <c r="I189" s="123"/>
      <c r="J189" s="77"/>
      <c r="K189" s="127">
        <f t="shared" si="2"/>
        <v>5.1000000000000014</v>
      </c>
    </row>
    <row r="190" spans="5:13">
      <c r="E190" s="10">
        <v>45372</v>
      </c>
      <c r="F190" s="95">
        <v>27.3</v>
      </c>
      <c r="G190" s="139">
        <v>21</v>
      </c>
      <c r="H190" s="123"/>
      <c r="I190" s="123"/>
      <c r="J190" s="77"/>
      <c r="K190" s="127">
        <f t="shared" si="2"/>
        <v>6.3000000000000007</v>
      </c>
    </row>
    <row r="191" spans="5:13">
      <c r="E191" s="10">
        <v>45372</v>
      </c>
      <c r="F191" s="95">
        <v>16.8</v>
      </c>
      <c r="G191" s="139">
        <v>13</v>
      </c>
      <c r="H191" s="123"/>
      <c r="I191" s="123"/>
      <c r="J191" s="77"/>
      <c r="K191" s="127">
        <f t="shared" si="2"/>
        <v>3.8000000000000007</v>
      </c>
    </row>
    <row r="192" spans="5:13">
      <c r="E192" s="10">
        <v>45373</v>
      </c>
      <c r="F192" s="95">
        <v>33.32</v>
      </c>
      <c r="G192" s="139">
        <v>27.95</v>
      </c>
      <c r="H192" s="123"/>
      <c r="I192" s="123"/>
      <c r="J192" s="77">
        <v>3</v>
      </c>
      <c r="K192" s="127">
        <f t="shared" si="2"/>
        <v>2.370000000000001</v>
      </c>
      <c r="M192" t="s">
        <v>65</v>
      </c>
    </row>
    <row r="193" spans="5:13">
      <c r="E193" s="10">
        <v>45373</v>
      </c>
      <c r="F193" s="95">
        <v>24.7</v>
      </c>
      <c r="G193" s="139">
        <v>19</v>
      </c>
      <c r="H193" s="123"/>
      <c r="I193" s="123"/>
      <c r="J193" s="77"/>
      <c r="K193" s="127">
        <f t="shared" si="2"/>
        <v>5.6999999999999993</v>
      </c>
    </row>
    <row r="194" spans="5:13">
      <c r="E194" s="10">
        <v>45373</v>
      </c>
      <c r="F194" s="95">
        <v>22.1</v>
      </c>
      <c r="G194" s="139">
        <v>17</v>
      </c>
      <c r="H194" s="123"/>
      <c r="I194" s="123"/>
      <c r="J194" s="77"/>
      <c r="K194" s="127">
        <f t="shared" ref="K194:K257" si="3">F194-G194-H194+I194-J194</f>
        <v>5.1000000000000014</v>
      </c>
    </row>
    <row r="195" spans="5:13">
      <c r="E195" s="10">
        <v>45373</v>
      </c>
      <c r="F195" s="95">
        <v>30.8</v>
      </c>
      <c r="G195" s="139">
        <v>25</v>
      </c>
      <c r="H195" s="123"/>
      <c r="I195" s="123"/>
      <c r="J195" s="77"/>
      <c r="K195" s="127">
        <f t="shared" si="3"/>
        <v>5.8000000000000007</v>
      </c>
    </row>
    <row r="196" spans="5:13">
      <c r="E196" s="10">
        <v>45373</v>
      </c>
      <c r="F196" s="95">
        <v>19.5</v>
      </c>
      <c r="G196" s="139">
        <v>15</v>
      </c>
      <c r="H196" s="123"/>
      <c r="I196" s="123"/>
      <c r="J196" s="77"/>
      <c r="K196" s="127">
        <f t="shared" si="3"/>
        <v>4.5</v>
      </c>
    </row>
    <row r="197" spans="5:13">
      <c r="E197" s="128">
        <v>45373</v>
      </c>
      <c r="F197" s="134">
        <v>25.73</v>
      </c>
      <c r="G197" s="123">
        <v>14.88</v>
      </c>
      <c r="H197" s="123">
        <v>25.73</v>
      </c>
      <c r="I197" s="123">
        <v>14.88</v>
      </c>
      <c r="J197" s="130"/>
      <c r="K197" s="122">
        <f t="shared" si="3"/>
        <v>0</v>
      </c>
    </row>
    <row r="198" spans="5:13">
      <c r="E198" s="10">
        <v>45373</v>
      </c>
      <c r="F198" s="95">
        <v>16.8</v>
      </c>
      <c r="G198" s="139">
        <v>13</v>
      </c>
      <c r="H198" s="123"/>
      <c r="I198" s="123"/>
      <c r="J198" s="77"/>
      <c r="K198" s="127">
        <f t="shared" si="3"/>
        <v>3.8000000000000007</v>
      </c>
    </row>
    <row r="199" spans="5:13">
      <c r="E199" s="10">
        <v>45373</v>
      </c>
      <c r="F199" s="95">
        <v>86.61</v>
      </c>
      <c r="G199" s="139">
        <v>66</v>
      </c>
      <c r="H199" s="123"/>
      <c r="I199" s="123"/>
      <c r="J199" s="77"/>
      <c r="K199" s="127">
        <f t="shared" si="3"/>
        <v>20.61</v>
      </c>
    </row>
    <row r="200" spans="5:13">
      <c r="E200" s="10">
        <v>45374</v>
      </c>
      <c r="F200" s="95">
        <v>137.19999999999999</v>
      </c>
      <c r="G200" s="139">
        <v>98.64</v>
      </c>
      <c r="H200" s="123"/>
      <c r="I200" s="123"/>
      <c r="J200" s="77"/>
      <c r="K200" s="127">
        <f t="shared" si="3"/>
        <v>38.559999999999988</v>
      </c>
    </row>
    <row r="201" spans="5:13">
      <c r="E201" s="10">
        <v>45374</v>
      </c>
      <c r="F201" s="95">
        <v>16.96</v>
      </c>
      <c r="G201" s="139">
        <v>15</v>
      </c>
      <c r="H201" s="123"/>
      <c r="I201" s="123"/>
      <c r="J201" s="77"/>
      <c r="K201" s="127">
        <f t="shared" si="3"/>
        <v>1.9600000000000009</v>
      </c>
      <c r="M201" t="s">
        <v>65</v>
      </c>
    </row>
    <row r="202" spans="5:13">
      <c r="E202" s="10">
        <v>45374</v>
      </c>
      <c r="F202" s="95">
        <v>29.9</v>
      </c>
      <c r="G202" s="139">
        <v>23</v>
      </c>
      <c r="H202" s="123"/>
      <c r="I202" s="123"/>
      <c r="J202" s="77"/>
      <c r="K202" s="127">
        <f t="shared" si="3"/>
        <v>6.8999999999999986</v>
      </c>
    </row>
    <row r="203" spans="5:13">
      <c r="E203" s="10">
        <v>45374</v>
      </c>
      <c r="F203" s="95">
        <v>87.39</v>
      </c>
      <c r="G203" s="139">
        <v>66</v>
      </c>
      <c r="H203" s="123"/>
      <c r="I203" s="123"/>
      <c r="J203" s="77"/>
      <c r="K203" s="127">
        <f t="shared" si="3"/>
        <v>21.39</v>
      </c>
    </row>
    <row r="204" spans="5:13">
      <c r="E204" s="10">
        <v>45374</v>
      </c>
      <c r="F204" s="95">
        <v>23.67</v>
      </c>
      <c r="G204" s="139">
        <v>21</v>
      </c>
      <c r="H204" s="123"/>
      <c r="I204" s="123"/>
      <c r="J204" s="77"/>
      <c r="K204" s="127">
        <f t="shared" si="3"/>
        <v>2.6700000000000017</v>
      </c>
    </row>
    <row r="205" spans="5:13">
      <c r="E205" s="10">
        <v>45374</v>
      </c>
      <c r="F205" s="95">
        <v>64.8</v>
      </c>
      <c r="G205" s="139">
        <v>45</v>
      </c>
      <c r="H205" s="123"/>
      <c r="I205" s="123"/>
      <c r="J205" s="77"/>
      <c r="K205" s="127">
        <f t="shared" si="3"/>
        <v>19.799999999999997</v>
      </c>
    </row>
    <row r="206" spans="5:13">
      <c r="E206" s="10">
        <v>45374</v>
      </c>
      <c r="F206" s="95">
        <v>14.8</v>
      </c>
      <c r="G206" s="139">
        <v>10.199999999999999</v>
      </c>
      <c r="H206" s="123"/>
      <c r="I206" s="123"/>
      <c r="J206" s="77"/>
      <c r="K206" s="127">
        <f t="shared" si="3"/>
        <v>4.6000000000000014</v>
      </c>
    </row>
    <row r="207" spans="5:13">
      <c r="E207" s="10">
        <v>45375</v>
      </c>
      <c r="F207" s="95">
        <v>34.799999999999997</v>
      </c>
      <c r="G207" s="139">
        <v>25</v>
      </c>
      <c r="H207" s="123"/>
      <c r="I207" s="123"/>
      <c r="J207" s="77"/>
      <c r="K207" s="127">
        <f t="shared" si="3"/>
        <v>9.7999999999999972</v>
      </c>
    </row>
    <row r="208" spans="5:13">
      <c r="E208" s="10">
        <v>45375</v>
      </c>
      <c r="F208" s="95">
        <v>23.6</v>
      </c>
      <c r="G208" s="139">
        <v>17.3</v>
      </c>
      <c r="H208" s="123"/>
      <c r="I208" s="123"/>
      <c r="J208" s="77"/>
      <c r="K208" s="127">
        <f t="shared" si="3"/>
        <v>6.3000000000000007</v>
      </c>
    </row>
    <row r="209" spans="5:11">
      <c r="E209" s="10">
        <v>45375</v>
      </c>
      <c r="F209" s="95">
        <v>24.7</v>
      </c>
      <c r="G209" s="139">
        <v>19</v>
      </c>
      <c r="H209" s="123"/>
      <c r="I209" s="123"/>
      <c r="J209" s="77"/>
      <c r="K209" s="127">
        <f t="shared" si="3"/>
        <v>5.6999999999999993</v>
      </c>
    </row>
    <row r="210" spans="5:11">
      <c r="E210" s="10">
        <v>45375</v>
      </c>
      <c r="F210" s="95">
        <v>32.5</v>
      </c>
      <c r="G210" s="139">
        <v>25</v>
      </c>
      <c r="H210" s="123"/>
      <c r="I210" s="123"/>
      <c r="J210" s="77"/>
      <c r="K210" s="127">
        <f t="shared" si="3"/>
        <v>7.5</v>
      </c>
    </row>
    <row r="211" spans="5:11">
      <c r="E211" s="10">
        <v>45375</v>
      </c>
      <c r="F211" s="95">
        <v>22.41</v>
      </c>
      <c r="G211" s="139">
        <v>20</v>
      </c>
      <c r="H211" s="123"/>
      <c r="I211" s="123"/>
      <c r="J211" s="77"/>
      <c r="K211" s="127">
        <f t="shared" si="3"/>
        <v>2.41</v>
      </c>
    </row>
    <row r="212" spans="5:11">
      <c r="E212" s="10">
        <v>45375</v>
      </c>
      <c r="F212" s="95">
        <v>34.799999999999997</v>
      </c>
      <c r="G212" s="139">
        <v>25</v>
      </c>
      <c r="H212" s="123"/>
      <c r="I212" s="123"/>
      <c r="J212" s="77"/>
      <c r="K212" s="127">
        <f t="shared" si="3"/>
        <v>9.7999999999999972</v>
      </c>
    </row>
    <row r="213" spans="5:11">
      <c r="E213" s="10">
        <v>45375</v>
      </c>
      <c r="F213" s="95">
        <v>64.8</v>
      </c>
      <c r="G213" s="139">
        <v>45</v>
      </c>
      <c r="H213" s="123"/>
      <c r="I213" s="123"/>
      <c r="J213" s="77"/>
      <c r="K213" s="127">
        <f t="shared" si="3"/>
        <v>19.799999999999997</v>
      </c>
    </row>
    <row r="214" spans="5:11">
      <c r="E214" s="10">
        <v>45375</v>
      </c>
      <c r="F214" s="95">
        <v>24.7</v>
      </c>
      <c r="G214" s="139">
        <v>19</v>
      </c>
      <c r="H214" s="123"/>
      <c r="I214" s="123"/>
      <c r="J214" s="77"/>
      <c r="K214" s="127">
        <f t="shared" si="3"/>
        <v>5.6999999999999993</v>
      </c>
    </row>
    <row r="215" spans="5:11">
      <c r="E215" s="10">
        <v>45375</v>
      </c>
      <c r="F215" s="95">
        <v>12.83</v>
      </c>
      <c r="G215" s="139">
        <v>10.199999999999999</v>
      </c>
      <c r="H215" s="123"/>
      <c r="I215" s="123"/>
      <c r="J215" s="77"/>
      <c r="K215" s="127">
        <f t="shared" si="3"/>
        <v>2.6300000000000008</v>
      </c>
    </row>
    <row r="216" spans="5:11">
      <c r="E216" s="10">
        <v>45375</v>
      </c>
      <c r="F216" s="95">
        <v>25.8</v>
      </c>
      <c r="G216" s="139">
        <v>20</v>
      </c>
      <c r="H216" s="123"/>
      <c r="I216" s="123"/>
      <c r="J216" s="77"/>
      <c r="K216" s="127">
        <f t="shared" si="3"/>
        <v>5.8000000000000007</v>
      </c>
    </row>
    <row r="217" spans="5:11">
      <c r="E217" s="10">
        <v>45375</v>
      </c>
      <c r="F217" s="95">
        <v>86.76</v>
      </c>
      <c r="G217" s="139">
        <v>66</v>
      </c>
      <c r="H217" s="123"/>
      <c r="I217" s="123"/>
      <c r="J217" s="77"/>
      <c r="K217" s="127">
        <f t="shared" si="3"/>
        <v>20.760000000000005</v>
      </c>
    </row>
    <row r="218" spans="5:11">
      <c r="E218" s="10">
        <v>45375</v>
      </c>
      <c r="F218" s="95">
        <v>12.85</v>
      </c>
      <c r="G218" s="139">
        <v>9.3000000000000007</v>
      </c>
      <c r="H218" s="123"/>
      <c r="I218" s="123"/>
      <c r="J218" s="77"/>
      <c r="K218" s="127">
        <f t="shared" si="3"/>
        <v>3.5499999999999989</v>
      </c>
    </row>
    <row r="219" spans="5:11">
      <c r="E219" s="10">
        <v>45375</v>
      </c>
      <c r="F219" s="95">
        <v>56.09</v>
      </c>
      <c r="G219" s="139">
        <v>45</v>
      </c>
      <c r="H219" s="123"/>
      <c r="I219" s="123"/>
      <c r="J219" s="77"/>
      <c r="K219" s="127">
        <f t="shared" si="3"/>
        <v>11.090000000000003</v>
      </c>
    </row>
    <row r="220" spans="5:11">
      <c r="E220" s="10">
        <v>45376</v>
      </c>
      <c r="F220" s="95">
        <v>14.8</v>
      </c>
      <c r="G220" s="139">
        <v>10.199999999999999</v>
      </c>
      <c r="H220" s="123"/>
      <c r="I220" s="123"/>
      <c r="J220" s="77"/>
      <c r="K220" s="127">
        <f t="shared" si="3"/>
        <v>4.6000000000000014</v>
      </c>
    </row>
    <row r="221" spans="5:11">
      <c r="E221" s="10">
        <v>45376</v>
      </c>
      <c r="F221" s="95">
        <v>16.8</v>
      </c>
      <c r="G221" s="139">
        <v>13</v>
      </c>
      <c r="H221" s="123"/>
      <c r="I221" s="123"/>
      <c r="J221" s="77"/>
      <c r="K221" s="127">
        <f t="shared" si="3"/>
        <v>3.8000000000000007</v>
      </c>
    </row>
    <row r="222" spans="5:11">
      <c r="E222" s="10">
        <v>45376</v>
      </c>
      <c r="F222" s="95">
        <v>77.180000000000007</v>
      </c>
      <c r="G222" s="139">
        <v>50</v>
      </c>
      <c r="H222" s="123">
        <v>77.180000000000007</v>
      </c>
      <c r="I222" s="123">
        <v>50</v>
      </c>
      <c r="J222" s="77"/>
      <c r="K222" s="127">
        <f t="shared" si="3"/>
        <v>0</v>
      </c>
    </row>
    <row r="223" spans="5:11">
      <c r="E223" s="10">
        <v>45376</v>
      </c>
      <c r="F223" s="95">
        <v>17.8</v>
      </c>
      <c r="G223" s="139">
        <v>15</v>
      </c>
      <c r="H223" s="123"/>
      <c r="I223" s="123"/>
      <c r="J223" s="77"/>
      <c r="K223" s="127">
        <f t="shared" si="3"/>
        <v>2.8000000000000007</v>
      </c>
    </row>
    <row r="224" spans="5:11">
      <c r="E224" s="10">
        <v>45376</v>
      </c>
      <c r="F224" s="95">
        <v>16.8</v>
      </c>
      <c r="G224" s="139">
        <v>13</v>
      </c>
      <c r="H224" s="123"/>
      <c r="I224" s="123"/>
      <c r="J224" s="77"/>
      <c r="K224" s="127">
        <f t="shared" si="3"/>
        <v>3.8000000000000007</v>
      </c>
    </row>
    <row r="225" spans="5:11">
      <c r="E225" s="10">
        <v>45377</v>
      </c>
      <c r="F225" s="95">
        <v>88.8</v>
      </c>
      <c r="G225" s="139">
        <v>35.64</v>
      </c>
      <c r="H225" s="123"/>
      <c r="I225" s="123"/>
      <c r="J225" s="77"/>
      <c r="K225" s="127">
        <f t="shared" si="3"/>
        <v>53.16</v>
      </c>
    </row>
    <row r="226" spans="5:11">
      <c r="E226" s="10">
        <v>45377</v>
      </c>
      <c r="F226" s="95">
        <v>19.5</v>
      </c>
      <c r="G226" s="147">
        <v>15</v>
      </c>
      <c r="H226" s="123"/>
      <c r="I226" s="123"/>
      <c r="J226" s="77"/>
      <c r="K226" s="127">
        <f t="shared" si="3"/>
        <v>4.5</v>
      </c>
    </row>
    <row r="227" spans="5:11">
      <c r="E227" s="10">
        <v>45377</v>
      </c>
      <c r="F227" s="95">
        <v>240</v>
      </c>
      <c r="G227" s="139">
        <v>119</v>
      </c>
      <c r="H227" s="123"/>
      <c r="I227" s="123"/>
      <c r="J227" s="77"/>
      <c r="K227" s="127">
        <f t="shared" si="3"/>
        <v>121</v>
      </c>
    </row>
    <row r="228" spans="5:11">
      <c r="E228" s="10">
        <v>45377</v>
      </c>
      <c r="F228" s="95">
        <v>16.8</v>
      </c>
      <c r="G228" s="139">
        <v>13</v>
      </c>
      <c r="H228" s="123"/>
      <c r="I228" s="123"/>
      <c r="J228" s="77"/>
      <c r="K228" s="127">
        <f t="shared" si="3"/>
        <v>3.8000000000000007</v>
      </c>
    </row>
    <row r="229" spans="5:11">
      <c r="E229" s="10">
        <v>45377</v>
      </c>
      <c r="F229" s="95">
        <v>404</v>
      </c>
      <c r="G229" s="139">
        <v>171.2</v>
      </c>
      <c r="H229" s="123"/>
      <c r="I229" s="123"/>
      <c r="J229" s="77"/>
      <c r="K229" s="127">
        <f t="shared" si="3"/>
        <v>232.8</v>
      </c>
    </row>
    <row r="230" spans="5:11">
      <c r="E230" s="10">
        <v>45377</v>
      </c>
      <c r="F230" s="96">
        <v>70.599999999999994</v>
      </c>
      <c r="G230" s="139">
        <v>45</v>
      </c>
      <c r="H230" s="123"/>
      <c r="I230" s="123"/>
      <c r="J230" s="77"/>
      <c r="K230" s="127">
        <f t="shared" si="3"/>
        <v>25.599999999999994</v>
      </c>
    </row>
    <row r="231" spans="5:11">
      <c r="E231" s="10">
        <v>45377</v>
      </c>
      <c r="F231" s="95">
        <v>22.37</v>
      </c>
      <c r="G231" s="139">
        <v>20</v>
      </c>
      <c r="H231" s="123"/>
      <c r="I231" s="123"/>
      <c r="J231" s="77"/>
      <c r="K231" s="127">
        <f t="shared" si="3"/>
        <v>2.370000000000001</v>
      </c>
    </row>
    <row r="232" spans="5:11">
      <c r="E232" s="10">
        <v>45377</v>
      </c>
      <c r="F232" s="95">
        <v>21.5</v>
      </c>
      <c r="G232" s="139">
        <v>15</v>
      </c>
      <c r="H232" s="123"/>
      <c r="I232" s="123"/>
      <c r="J232" s="77"/>
      <c r="K232" s="127">
        <f t="shared" si="3"/>
        <v>6.5</v>
      </c>
    </row>
    <row r="233" spans="5:11">
      <c r="E233" s="10">
        <v>45377</v>
      </c>
      <c r="F233" s="95">
        <v>89</v>
      </c>
      <c r="G233" s="139">
        <v>60</v>
      </c>
      <c r="H233" s="123"/>
      <c r="I233" s="123"/>
      <c r="J233" s="77"/>
      <c r="K233" s="127">
        <f t="shared" si="3"/>
        <v>29</v>
      </c>
    </row>
    <row r="234" spans="5:11">
      <c r="E234" s="10">
        <v>45377</v>
      </c>
      <c r="F234" s="95">
        <v>34.799999999999997</v>
      </c>
      <c r="G234" s="139">
        <v>25</v>
      </c>
      <c r="H234" s="123"/>
      <c r="I234" s="123"/>
      <c r="J234" s="77"/>
      <c r="K234" s="127">
        <f t="shared" si="3"/>
        <v>9.7999999999999972</v>
      </c>
    </row>
    <row r="235" spans="5:11">
      <c r="E235" s="10">
        <v>45377</v>
      </c>
      <c r="F235" s="95">
        <v>30.21</v>
      </c>
      <c r="G235" s="139">
        <v>25</v>
      </c>
      <c r="H235" s="123"/>
      <c r="I235" s="123"/>
      <c r="J235" s="77"/>
      <c r="K235" s="127">
        <f t="shared" si="3"/>
        <v>5.2100000000000009</v>
      </c>
    </row>
    <row r="236" spans="5:11">
      <c r="E236" s="10">
        <v>45378</v>
      </c>
      <c r="F236" s="95">
        <v>29.9</v>
      </c>
      <c r="G236" s="139">
        <v>23</v>
      </c>
      <c r="H236" s="123"/>
      <c r="I236" s="123"/>
      <c r="J236" s="77"/>
      <c r="K236" s="127">
        <f t="shared" si="3"/>
        <v>6.8999999999999986</v>
      </c>
    </row>
    <row r="237" spans="5:11">
      <c r="E237" s="10">
        <v>45378</v>
      </c>
      <c r="F237" s="95">
        <v>18.8</v>
      </c>
      <c r="G237" s="139">
        <v>16</v>
      </c>
      <c r="H237" s="123"/>
      <c r="I237" s="123"/>
      <c r="J237" s="77"/>
      <c r="K237" s="127">
        <f t="shared" si="3"/>
        <v>2.8000000000000007</v>
      </c>
    </row>
    <row r="238" spans="5:11">
      <c r="E238" s="10">
        <v>45378</v>
      </c>
      <c r="F238" s="95">
        <v>32.5</v>
      </c>
      <c r="G238" s="139">
        <v>25</v>
      </c>
      <c r="H238" s="123"/>
      <c r="I238" s="123"/>
      <c r="J238" s="77"/>
      <c r="K238" s="127">
        <f t="shared" si="3"/>
        <v>7.5</v>
      </c>
    </row>
    <row r="239" spans="5:11">
      <c r="E239" s="10">
        <v>45378</v>
      </c>
      <c r="F239" s="95">
        <v>16.8</v>
      </c>
      <c r="G239" s="139">
        <v>13</v>
      </c>
      <c r="H239" s="123"/>
      <c r="I239" s="123"/>
      <c r="J239" s="77"/>
      <c r="K239" s="127">
        <f t="shared" si="3"/>
        <v>3.8000000000000007</v>
      </c>
    </row>
    <row r="240" spans="5:11">
      <c r="E240" s="10">
        <v>45378</v>
      </c>
      <c r="F240" s="95">
        <v>21.8</v>
      </c>
      <c r="G240" s="139">
        <v>17.5</v>
      </c>
      <c r="H240" s="123"/>
      <c r="I240" s="123"/>
      <c r="J240" s="77"/>
      <c r="K240" s="127">
        <f t="shared" si="3"/>
        <v>4.3000000000000007</v>
      </c>
    </row>
    <row r="241" spans="5:11">
      <c r="E241" s="10">
        <v>45378</v>
      </c>
      <c r="F241" s="95">
        <v>32.5</v>
      </c>
      <c r="G241" s="139">
        <v>25</v>
      </c>
      <c r="H241" s="123"/>
      <c r="I241" s="123"/>
      <c r="J241" s="77"/>
      <c r="K241" s="127">
        <f t="shared" si="3"/>
        <v>7.5</v>
      </c>
    </row>
    <row r="242" spans="5:11">
      <c r="E242" s="10">
        <v>45378</v>
      </c>
      <c r="F242" s="95">
        <v>288.89999999999998</v>
      </c>
      <c r="G242" s="139">
        <v>229</v>
      </c>
      <c r="H242" s="123">
        <v>288.89999999999998</v>
      </c>
      <c r="I242" s="123">
        <v>209</v>
      </c>
      <c r="J242" s="77"/>
      <c r="K242" s="127">
        <f t="shared" si="3"/>
        <v>-20</v>
      </c>
    </row>
    <row r="243" spans="5:11">
      <c r="E243" s="10">
        <v>45378</v>
      </c>
      <c r="F243" s="95">
        <v>67.2</v>
      </c>
      <c r="G243" s="139">
        <v>47</v>
      </c>
      <c r="H243" s="123"/>
      <c r="I243" s="123"/>
      <c r="J243" s="77"/>
      <c r="K243" s="127">
        <f t="shared" si="3"/>
        <v>20.200000000000003</v>
      </c>
    </row>
    <row r="244" spans="5:11">
      <c r="E244" s="10">
        <v>45378</v>
      </c>
      <c r="F244" s="95">
        <v>88.22</v>
      </c>
      <c r="G244" s="139">
        <v>66</v>
      </c>
      <c r="H244" s="123"/>
      <c r="I244" s="123"/>
      <c r="J244" s="77"/>
      <c r="K244" s="127">
        <f t="shared" si="3"/>
        <v>22.22</v>
      </c>
    </row>
    <row r="245" spans="5:11">
      <c r="E245" s="10">
        <v>45379</v>
      </c>
      <c r="F245" s="95">
        <v>21.8</v>
      </c>
      <c r="G245" s="139">
        <v>16.5</v>
      </c>
      <c r="H245" s="123"/>
      <c r="I245" s="123"/>
      <c r="J245" s="77"/>
      <c r="K245" s="127">
        <f t="shared" si="3"/>
        <v>5.3000000000000007</v>
      </c>
    </row>
    <row r="246" spans="5:11">
      <c r="E246" s="10">
        <v>45379</v>
      </c>
      <c r="F246" s="95">
        <v>148</v>
      </c>
      <c r="G246" s="139">
        <v>60.4</v>
      </c>
      <c r="H246" s="123"/>
      <c r="I246" s="123"/>
      <c r="J246" s="77"/>
      <c r="K246" s="127">
        <f t="shared" si="3"/>
        <v>87.6</v>
      </c>
    </row>
    <row r="247" spans="5:11">
      <c r="E247" s="10">
        <v>45379</v>
      </c>
      <c r="F247" s="95">
        <v>88.4</v>
      </c>
      <c r="G247" s="139">
        <v>72</v>
      </c>
      <c r="H247" s="123"/>
      <c r="I247" s="123"/>
      <c r="J247" s="77"/>
      <c r="K247" s="127">
        <f t="shared" si="3"/>
        <v>16.400000000000006</v>
      </c>
    </row>
    <row r="248" spans="5:11">
      <c r="E248" s="10">
        <v>45379</v>
      </c>
      <c r="F248" s="95">
        <v>32.5</v>
      </c>
      <c r="G248" s="139">
        <v>25</v>
      </c>
      <c r="H248" s="123"/>
      <c r="I248" s="123"/>
      <c r="J248" s="77"/>
      <c r="K248" s="127">
        <f t="shared" si="3"/>
        <v>7.5</v>
      </c>
    </row>
    <row r="249" spans="5:11">
      <c r="E249" s="10">
        <v>45379</v>
      </c>
      <c r="F249" s="95">
        <v>16.809999999999999</v>
      </c>
      <c r="G249" s="139">
        <v>16</v>
      </c>
      <c r="H249" s="123"/>
      <c r="I249" s="123"/>
      <c r="J249" s="77"/>
      <c r="K249" s="127">
        <f t="shared" si="3"/>
        <v>0.80999999999999872</v>
      </c>
    </row>
    <row r="250" spans="5:11">
      <c r="E250" s="10">
        <v>45379</v>
      </c>
      <c r="F250" s="95">
        <v>51.31</v>
      </c>
      <c r="G250" s="139">
        <v>24.76</v>
      </c>
      <c r="H250" s="123"/>
      <c r="I250" s="123"/>
      <c r="J250" s="77"/>
      <c r="K250" s="127">
        <f t="shared" si="3"/>
        <v>26.55</v>
      </c>
    </row>
    <row r="251" spans="5:11">
      <c r="E251" s="10">
        <v>45379</v>
      </c>
      <c r="F251" s="95">
        <v>19.5</v>
      </c>
      <c r="G251" s="139">
        <v>15</v>
      </c>
      <c r="H251" s="123"/>
      <c r="I251" s="123"/>
      <c r="J251" s="77"/>
      <c r="K251" s="127">
        <f t="shared" si="3"/>
        <v>4.5</v>
      </c>
    </row>
    <row r="252" spans="5:11">
      <c r="E252" s="10">
        <v>45379</v>
      </c>
      <c r="F252" s="95">
        <v>32.799999999999997</v>
      </c>
      <c r="G252" s="139">
        <v>26.8</v>
      </c>
      <c r="H252" s="123"/>
      <c r="I252" s="123"/>
      <c r="J252" s="77"/>
      <c r="K252" s="127">
        <f t="shared" si="3"/>
        <v>5.9999999999999964</v>
      </c>
    </row>
    <row r="253" spans="5:11">
      <c r="E253" s="10">
        <v>45379</v>
      </c>
      <c r="F253" s="95">
        <v>38.6</v>
      </c>
      <c r="G253" s="139">
        <v>30</v>
      </c>
      <c r="H253" s="123"/>
      <c r="I253" s="123"/>
      <c r="J253" s="77"/>
      <c r="K253" s="127">
        <f t="shared" si="3"/>
        <v>8.6000000000000014</v>
      </c>
    </row>
    <row r="254" spans="5:11">
      <c r="E254" s="10">
        <v>45379</v>
      </c>
      <c r="F254" s="97">
        <v>77.97</v>
      </c>
      <c r="G254" s="148">
        <v>38</v>
      </c>
      <c r="H254" s="124"/>
      <c r="I254" s="124"/>
      <c r="J254" s="77"/>
      <c r="K254" s="127">
        <f t="shared" si="3"/>
        <v>39.97</v>
      </c>
    </row>
    <row r="255" spans="5:11">
      <c r="E255" s="10">
        <v>45379</v>
      </c>
      <c r="F255" s="95">
        <v>258</v>
      </c>
      <c r="G255" s="139">
        <v>162</v>
      </c>
      <c r="H255" s="123"/>
      <c r="I255" s="123"/>
      <c r="J255" s="77"/>
      <c r="K255" s="127">
        <f t="shared" si="3"/>
        <v>96</v>
      </c>
    </row>
    <row r="256" spans="5:11">
      <c r="E256" s="10">
        <v>45379</v>
      </c>
      <c r="F256" s="95">
        <v>56.04</v>
      </c>
      <c r="G256" s="139">
        <v>45</v>
      </c>
      <c r="H256" s="123"/>
      <c r="I256" s="123"/>
      <c r="J256" s="77"/>
      <c r="K256" s="127">
        <f t="shared" si="3"/>
        <v>11.04</v>
      </c>
    </row>
    <row r="257" spans="5:11">
      <c r="E257" s="10">
        <v>45380</v>
      </c>
      <c r="F257" s="95">
        <v>56.14</v>
      </c>
      <c r="G257" s="139">
        <v>45</v>
      </c>
      <c r="H257" s="123"/>
      <c r="I257" s="123"/>
      <c r="J257" s="77"/>
      <c r="K257" s="127">
        <f t="shared" si="3"/>
        <v>11.14</v>
      </c>
    </row>
    <row r="258" spans="5:11">
      <c r="E258" s="10">
        <v>45380</v>
      </c>
      <c r="F258" s="95">
        <v>30.56</v>
      </c>
      <c r="G258" s="139">
        <v>25</v>
      </c>
      <c r="H258" s="123"/>
      <c r="I258" s="123"/>
      <c r="J258" s="77"/>
      <c r="K258" s="127">
        <f t="shared" ref="K258:K284" si="4">F258-G258-H258+I258-J258</f>
        <v>5.5599999999999987</v>
      </c>
    </row>
    <row r="259" spans="5:11">
      <c r="E259" s="10">
        <v>45380</v>
      </c>
      <c r="F259" s="95">
        <v>24.7</v>
      </c>
      <c r="G259" s="139">
        <v>19</v>
      </c>
      <c r="H259" s="123"/>
      <c r="I259" s="123"/>
      <c r="J259" s="77"/>
      <c r="K259" s="127">
        <f t="shared" si="4"/>
        <v>5.6999999999999993</v>
      </c>
    </row>
    <row r="260" spans="5:11">
      <c r="E260" s="10">
        <v>45380</v>
      </c>
      <c r="F260" s="95">
        <v>65</v>
      </c>
      <c r="G260" s="139">
        <v>50</v>
      </c>
      <c r="H260" s="123"/>
      <c r="I260" s="123"/>
      <c r="J260" s="77"/>
      <c r="K260" s="127">
        <f t="shared" si="4"/>
        <v>15</v>
      </c>
    </row>
    <row r="261" spans="5:11">
      <c r="E261" s="10">
        <v>45380</v>
      </c>
      <c r="F261" s="95">
        <v>28.8</v>
      </c>
      <c r="G261" s="139">
        <v>20</v>
      </c>
      <c r="H261" s="123"/>
      <c r="I261" s="123"/>
      <c r="J261" s="77"/>
      <c r="K261" s="127">
        <f t="shared" si="4"/>
        <v>8.8000000000000007</v>
      </c>
    </row>
    <row r="262" spans="5:11">
      <c r="E262" s="10">
        <v>45380</v>
      </c>
      <c r="F262" s="95">
        <v>16.8</v>
      </c>
      <c r="G262" s="139">
        <v>13</v>
      </c>
      <c r="H262" s="123"/>
      <c r="I262" s="123"/>
      <c r="J262" s="77"/>
      <c r="K262" s="127">
        <f t="shared" si="4"/>
        <v>3.8000000000000007</v>
      </c>
    </row>
    <row r="263" spans="5:11">
      <c r="E263" s="10">
        <v>45380</v>
      </c>
      <c r="F263" s="95">
        <v>32.5</v>
      </c>
      <c r="G263" s="139">
        <v>25</v>
      </c>
      <c r="H263" s="123"/>
      <c r="I263" s="123"/>
      <c r="J263" s="77"/>
      <c r="K263" s="127">
        <f t="shared" si="4"/>
        <v>7.5</v>
      </c>
    </row>
    <row r="264" spans="5:11">
      <c r="E264" s="10">
        <v>45380</v>
      </c>
      <c r="F264" s="95">
        <v>89</v>
      </c>
      <c r="G264" s="139">
        <v>60</v>
      </c>
      <c r="H264" s="123"/>
      <c r="I264" s="123"/>
      <c r="J264" s="77"/>
      <c r="K264" s="127">
        <f t="shared" si="4"/>
        <v>29</v>
      </c>
    </row>
    <row r="265" spans="5:11">
      <c r="E265" s="10">
        <v>45380</v>
      </c>
      <c r="F265" s="95">
        <v>177</v>
      </c>
      <c r="G265" s="139">
        <v>0</v>
      </c>
      <c r="H265" s="123"/>
      <c r="I265" s="123"/>
      <c r="J265" s="77"/>
      <c r="K265" s="127">
        <f t="shared" si="4"/>
        <v>177</v>
      </c>
    </row>
    <row r="266" spans="5:11">
      <c r="E266" s="10">
        <v>45380</v>
      </c>
      <c r="F266" s="95">
        <v>267</v>
      </c>
      <c r="G266" s="139">
        <v>260</v>
      </c>
      <c r="H266" s="123"/>
      <c r="I266" s="123"/>
      <c r="J266" s="77"/>
      <c r="K266" s="127">
        <f t="shared" si="4"/>
        <v>7</v>
      </c>
    </row>
    <row r="267" spans="5:11">
      <c r="E267" s="10">
        <v>45380</v>
      </c>
      <c r="F267" s="95">
        <v>27.3</v>
      </c>
      <c r="G267" s="139">
        <v>21</v>
      </c>
      <c r="H267" s="123"/>
      <c r="I267" s="123"/>
      <c r="J267" s="77"/>
      <c r="K267" s="127">
        <f t="shared" si="4"/>
        <v>6.3000000000000007</v>
      </c>
    </row>
    <row r="268" spans="5:11">
      <c r="E268" s="10">
        <v>45381</v>
      </c>
      <c r="F268" s="95">
        <v>34.799999999999997</v>
      </c>
      <c r="G268" s="139">
        <v>25</v>
      </c>
      <c r="H268" s="123"/>
      <c r="I268" s="123"/>
      <c r="J268" s="77"/>
      <c r="K268" s="127">
        <f t="shared" si="4"/>
        <v>9.7999999999999972</v>
      </c>
    </row>
    <row r="269" spans="5:11">
      <c r="E269" s="10">
        <v>45381</v>
      </c>
      <c r="F269" s="95">
        <v>24.7</v>
      </c>
      <c r="G269" s="139">
        <v>19</v>
      </c>
      <c r="H269" s="123"/>
      <c r="I269" s="123"/>
      <c r="J269" s="77"/>
      <c r="K269" s="127">
        <f t="shared" si="4"/>
        <v>5.6999999999999993</v>
      </c>
    </row>
    <row r="270" spans="5:11">
      <c r="E270" s="10">
        <v>45381</v>
      </c>
      <c r="F270" s="95">
        <v>64.8</v>
      </c>
      <c r="G270" s="139">
        <v>45</v>
      </c>
      <c r="H270" s="123"/>
      <c r="I270" s="123"/>
      <c r="J270" s="77"/>
      <c r="K270" s="127">
        <f t="shared" si="4"/>
        <v>19.799999999999997</v>
      </c>
    </row>
    <row r="271" spans="5:11">
      <c r="E271" s="10">
        <v>45381</v>
      </c>
      <c r="F271" s="95">
        <v>28.8</v>
      </c>
      <c r="G271" s="139">
        <v>16</v>
      </c>
      <c r="H271" s="123"/>
      <c r="I271" s="123"/>
      <c r="J271" s="77"/>
      <c r="K271" s="127">
        <f t="shared" si="4"/>
        <v>12.8</v>
      </c>
    </row>
    <row r="272" spans="5:11">
      <c r="E272" s="10">
        <v>45381</v>
      </c>
      <c r="F272" s="95">
        <v>14.8</v>
      </c>
      <c r="G272" s="139">
        <v>10.199999999999999</v>
      </c>
      <c r="H272" s="123"/>
      <c r="I272" s="123"/>
      <c r="J272" s="77"/>
      <c r="K272" s="127">
        <f t="shared" si="4"/>
        <v>4.6000000000000014</v>
      </c>
    </row>
    <row r="273" spans="5:11">
      <c r="E273" s="10">
        <v>45382</v>
      </c>
      <c r="F273" s="95">
        <v>56.82</v>
      </c>
      <c r="G273" s="139">
        <v>45</v>
      </c>
      <c r="H273" s="123"/>
      <c r="I273" s="123"/>
      <c r="J273" s="77">
        <v>6</v>
      </c>
      <c r="K273" s="127">
        <f t="shared" si="4"/>
        <v>5.82</v>
      </c>
    </row>
    <row r="274" spans="5:11">
      <c r="E274" s="10">
        <v>45382</v>
      </c>
      <c r="F274" s="95">
        <v>64.8</v>
      </c>
      <c r="G274" s="139">
        <v>45</v>
      </c>
      <c r="H274" s="123"/>
      <c r="I274" s="123"/>
      <c r="J274" s="77"/>
      <c r="K274" s="127">
        <f t="shared" si="4"/>
        <v>19.799999999999997</v>
      </c>
    </row>
    <row r="275" spans="5:11">
      <c r="E275" s="10">
        <v>45382</v>
      </c>
      <c r="F275" s="95">
        <v>24.7</v>
      </c>
      <c r="G275" s="139">
        <v>19</v>
      </c>
      <c r="H275" s="123"/>
      <c r="I275" s="123"/>
      <c r="J275" s="77"/>
      <c r="K275" s="127">
        <f t="shared" si="4"/>
        <v>5.6999999999999993</v>
      </c>
    </row>
    <row r="276" spans="5:11">
      <c r="E276" s="10">
        <v>45382</v>
      </c>
      <c r="F276" s="95">
        <v>32.5</v>
      </c>
      <c r="G276" s="139">
        <v>25</v>
      </c>
      <c r="H276" s="123"/>
      <c r="I276" s="123"/>
      <c r="J276" s="77"/>
      <c r="K276" s="127">
        <f t="shared" si="4"/>
        <v>7.5</v>
      </c>
    </row>
    <row r="277" spans="5:11">
      <c r="E277" s="10">
        <v>45382</v>
      </c>
      <c r="F277" s="95">
        <v>17.8</v>
      </c>
      <c r="G277" s="139">
        <v>15</v>
      </c>
      <c r="H277" s="123"/>
      <c r="I277" s="123"/>
      <c r="J277" s="77"/>
      <c r="K277" s="127">
        <f t="shared" si="4"/>
        <v>2.8000000000000007</v>
      </c>
    </row>
    <row r="278" spans="5:11">
      <c r="E278" s="10">
        <v>45382</v>
      </c>
      <c r="F278" s="95">
        <v>24.7</v>
      </c>
      <c r="G278" s="139">
        <v>19</v>
      </c>
      <c r="H278" s="123"/>
      <c r="I278" s="123"/>
      <c r="J278" s="77"/>
      <c r="K278" s="127">
        <f t="shared" si="4"/>
        <v>5.6999999999999993</v>
      </c>
    </row>
    <row r="279" spans="5:11">
      <c r="E279" s="10">
        <v>45382</v>
      </c>
      <c r="F279" s="95">
        <v>500</v>
      </c>
      <c r="G279" s="139">
        <v>361</v>
      </c>
      <c r="H279" s="123"/>
      <c r="I279" s="123"/>
      <c r="J279" s="77"/>
      <c r="K279" s="127">
        <f t="shared" si="4"/>
        <v>139</v>
      </c>
    </row>
    <row r="280" spans="5:11">
      <c r="E280" s="10">
        <v>45382</v>
      </c>
      <c r="F280" s="95">
        <v>57.18</v>
      </c>
      <c r="G280" s="139">
        <v>45</v>
      </c>
      <c r="H280" s="123"/>
      <c r="I280" s="123"/>
      <c r="J280" s="77"/>
      <c r="K280" s="127">
        <f t="shared" si="4"/>
        <v>12.18</v>
      </c>
    </row>
    <row r="281" spans="5:11">
      <c r="E281" s="10">
        <v>45382</v>
      </c>
      <c r="F281" s="95">
        <v>14.8</v>
      </c>
      <c r="G281" s="139">
        <v>10.199999999999999</v>
      </c>
      <c r="H281" s="123"/>
      <c r="I281" s="123"/>
      <c r="J281" s="77"/>
      <c r="K281" s="127">
        <f t="shared" si="4"/>
        <v>4.6000000000000014</v>
      </c>
    </row>
    <row r="282" spans="5:11">
      <c r="E282" s="10">
        <v>45382</v>
      </c>
      <c r="F282" s="95">
        <v>16.66</v>
      </c>
      <c r="G282" s="139">
        <v>16</v>
      </c>
      <c r="H282" s="123"/>
      <c r="I282" s="123"/>
      <c r="J282" s="77"/>
      <c r="K282" s="127">
        <f t="shared" si="4"/>
        <v>0.66000000000000014</v>
      </c>
    </row>
    <row r="283" spans="5:11">
      <c r="E283" s="10">
        <v>45382</v>
      </c>
      <c r="F283" s="95">
        <v>29.6</v>
      </c>
      <c r="G283" s="139">
        <v>14</v>
      </c>
      <c r="H283" s="123"/>
      <c r="I283" s="123"/>
      <c r="J283" s="77"/>
      <c r="K283" s="127">
        <f t="shared" si="4"/>
        <v>15.600000000000001</v>
      </c>
    </row>
    <row r="284" spans="5:11">
      <c r="E284" s="10">
        <v>45382</v>
      </c>
      <c r="F284" s="95">
        <v>61.71</v>
      </c>
      <c r="G284" s="139">
        <v>46</v>
      </c>
      <c r="H284" s="123"/>
      <c r="I284" s="123"/>
      <c r="J284" s="77"/>
      <c r="K284" s="127">
        <f t="shared" si="4"/>
        <v>15.71</v>
      </c>
    </row>
    <row r="285" spans="5:11">
      <c r="J285" s="77"/>
    </row>
    <row r="286" spans="5:11">
      <c r="J286" s="77"/>
    </row>
    <row r="287" spans="5:11">
      <c r="J287" s="77"/>
    </row>
    <row r="288" spans="5:11">
      <c r="J288" s="77"/>
    </row>
    <row r="289" spans="1:18">
      <c r="J289" s="77"/>
    </row>
    <row r="290" spans="1:18">
      <c r="J290" s="77"/>
    </row>
    <row r="291" spans="1:18">
      <c r="J291" s="77"/>
    </row>
    <row r="292" spans="1:18">
      <c r="J292" s="77"/>
    </row>
    <row r="293" spans="1:18" s="145" customFormat="1">
      <c r="A293"/>
      <c r="B293"/>
      <c r="C293"/>
      <c r="D293"/>
      <c r="E293" s="14"/>
      <c r="F293" s="90"/>
      <c r="G293" s="149"/>
      <c r="H293" s="161"/>
      <c r="I293" s="161"/>
      <c r="J293" s="77"/>
      <c r="L293"/>
      <c r="M293"/>
      <c r="N293"/>
      <c r="O293"/>
      <c r="P293"/>
      <c r="Q293"/>
      <c r="R293"/>
    </row>
    <row r="294" spans="1:18" s="145" customFormat="1">
      <c r="A294"/>
      <c r="B294"/>
      <c r="C294"/>
      <c r="D294"/>
      <c r="E294" s="14"/>
      <c r="F294" s="90"/>
      <c r="G294" s="149"/>
      <c r="H294" s="161"/>
      <c r="I294" s="161"/>
      <c r="J294" s="77"/>
      <c r="L294"/>
      <c r="M294"/>
      <c r="N294"/>
      <c r="O294"/>
      <c r="P294"/>
      <c r="Q294"/>
      <c r="R294"/>
    </row>
    <row r="295" spans="1:18" s="145" customFormat="1">
      <c r="A295"/>
      <c r="B295"/>
      <c r="C295"/>
      <c r="D295"/>
      <c r="E295" s="14"/>
      <c r="F295" s="90"/>
      <c r="G295" s="149"/>
      <c r="H295" s="161"/>
      <c r="I295" s="161"/>
      <c r="J295" s="77"/>
      <c r="L295"/>
      <c r="M295"/>
      <c r="N295"/>
      <c r="O295"/>
      <c r="P295"/>
      <c r="Q295"/>
      <c r="R295"/>
    </row>
    <row r="296" spans="1:18" s="145" customFormat="1">
      <c r="A296"/>
      <c r="B296"/>
      <c r="C296"/>
      <c r="D296"/>
      <c r="E296" s="14"/>
      <c r="F296" s="90"/>
      <c r="G296" s="149"/>
      <c r="H296" s="161"/>
      <c r="I296" s="161"/>
      <c r="J296" s="77"/>
      <c r="L296"/>
      <c r="M296"/>
      <c r="N296"/>
      <c r="O296"/>
      <c r="P296"/>
      <c r="Q296"/>
      <c r="R296"/>
    </row>
    <row r="297" spans="1:18" s="145" customFormat="1">
      <c r="A297"/>
      <c r="B297"/>
      <c r="C297"/>
      <c r="D297"/>
      <c r="E297" s="14"/>
      <c r="F297" s="90"/>
      <c r="G297" s="149"/>
      <c r="H297" s="161"/>
      <c r="I297" s="161"/>
      <c r="J297" s="77"/>
      <c r="L297"/>
      <c r="M297"/>
      <c r="N297"/>
      <c r="O297"/>
      <c r="P297"/>
      <c r="Q297"/>
      <c r="R297"/>
    </row>
    <row r="298" spans="1:18" s="145" customFormat="1">
      <c r="A298"/>
      <c r="B298"/>
      <c r="C298"/>
      <c r="D298"/>
      <c r="E298" s="14"/>
      <c r="F298" s="90"/>
      <c r="G298" s="149"/>
      <c r="H298" s="161"/>
      <c r="I298" s="161"/>
      <c r="J298" s="77"/>
      <c r="L298"/>
      <c r="M298"/>
      <c r="N298"/>
      <c r="O298"/>
      <c r="P298"/>
      <c r="Q298"/>
      <c r="R298"/>
    </row>
    <row r="299" spans="1:18" s="145" customFormat="1">
      <c r="A299"/>
      <c r="B299"/>
      <c r="C299"/>
      <c r="D299"/>
      <c r="E299" s="14"/>
      <c r="F299" s="90"/>
      <c r="G299" s="149"/>
      <c r="H299" s="161"/>
      <c r="I299" s="161"/>
      <c r="J299" s="77"/>
      <c r="L299"/>
      <c r="M299"/>
      <c r="N299"/>
      <c r="O299"/>
      <c r="P299"/>
      <c r="Q299"/>
      <c r="R299"/>
    </row>
    <row r="300" spans="1:18" s="145" customFormat="1">
      <c r="A300"/>
      <c r="B300"/>
      <c r="C300"/>
      <c r="D300"/>
      <c r="E300" s="14"/>
      <c r="F300" s="90"/>
      <c r="G300" s="149"/>
      <c r="H300" s="161"/>
      <c r="I300" s="161"/>
      <c r="J300" s="77"/>
      <c r="L300"/>
      <c r="M300"/>
      <c r="N300"/>
      <c r="O300"/>
      <c r="P300"/>
      <c r="Q300"/>
      <c r="R300"/>
    </row>
    <row r="301" spans="1:18" s="145" customFormat="1">
      <c r="A301"/>
      <c r="B301"/>
      <c r="C301"/>
      <c r="D301"/>
      <c r="E301" s="14"/>
      <c r="F301" s="90"/>
      <c r="G301" s="149"/>
      <c r="H301" s="161"/>
      <c r="I301" s="161"/>
      <c r="J301" s="77"/>
      <c r="L301"/>
      <c r="M301"/>
      <c r="N301"/>
      <c r="O301"/>
      <c r="P301"/>
      <c r="Q301"/>
      <c r="R301"/>
    </row>
    <row r="302" spans="1:18" s="145" customFormat="1">
      <c r="A302"/>
      <c r="B302"/>
      <c r="C302"/>
      <c r="D302"/>
      <c r="E302" s="14"/>
      <c r="F302" s="90"/>
      <c r="G302" s="149"/>
      <c r="H302" s="161"/>
      <c r="I302" s="161"/>
      <c r="J302" s="77"/>
      <c r="L302"/>
      <c r="M302"/>
      <c r="N302"/>
      <c r="O302"/>
      <c r="P302"/>
      <c r="Q302"/>
      <c r="R302"/>
    </row>
    <row r="303" spans="1:18" s="145" customFormat="1">
      <c r="A303"/>
      <c r="B303"/>
      <c r="C303"/>
      <c r="D303"/>
      <c r="E303" s="14"/>
      <c r="F303" s="90"/>
      <c r="G303" s="149"/>
      <c r="H303" s="161"/>
      <c r="I303" s="161"/>
      <c r="J303" s="77"/>
      <c r="L303"/>
      <c r="M303"/>
      <c r="N303"/>
      <c r="O303"/>
      <c r="P303"/>
      <c r="Q303"/>
      <c r="R303"/>
    </row>
    <row r="304" spans="1:18" s="145" customFormat="1">
      <c r="A304"/>
      <c r="B304"/>
      <c r="C304"/>
      <c r="D304"/>
      <c r="E304" s="14"/>
      <c r="F304" s="90"/>
      <c r="G304" s="149"/>
      <c r="H304" s="161"/>
      <c r="I304" s="161"/>
      <c r="J304" s="77"/>
      <c r="L304"/>
      <c r="M304"/>
      <c r="N304"/>
      <c r="O304"/>
      <c r="P304"/>
      <c r="Q304"/>
      <c r="R304"/>
    </row>
    <row r="305" spans="1:18" s="145" customFormat="1">
      <c r="A305"/>
      <c r="B305"/>
      <c r="C305"/>
      <c r="D305"/>
      <c r="E305" s="14"/>
      <c r="F305" s="90"/>
      <c r="G305" s="149"/>
      <c r="H305" s="161"/>
      <c r="I305" s="161"/>
      <c r="J305" s="77"/>
      <c r="L305"/>
      <c r="M305"/>
      <c r="N305"/>
      <c r="O305"/>
      <c r="P305"/>
      <c r="Q305"/>
      <c r="R305"/>
    </row>
    <row r="306" spans="1:18" s="145" customFormat="1">
      <c r="A306"/>
      <c r="B306"/>
      <c r="C306"/>
      <c r="D306"/>
      <c r="E306" s="14"/>
      <c r="F306" s="90"/>
      <c r="G306" s="149"/>
      <c r="H306" s="161"/>
      <c r="I306" s="161"/>
      <c r="J306" s="77"/>
      <c r="L306"/>
      <c r="M306"/>
      <c r="N306"/>
      <c r="O306"/>
      <c r="P306"/>
      <c r="Q306"/>
      <c r="R306"/>
    </row>
    <row r="307" spans="1:18" s="145" customFormat="1">
      <c r="A307"/>
      <c r="B307"/>
      <c r="C307"/>
      <c r="D307"/>
      <c r="E307" s="14"/>
      <c r="F307" s="90"/>
      <c r="G307" s="149"/>
      <c r="H307" s="161"/>
      <c r="I307" s="161"/>
      <c r="J307" s="77"/>
      <c r="L307"/>
      <c r="M307"/>
      <c r="N307"/>
      <c r="O307"/>
      <c r="P307"/>
      <c r="Q307"/>
      <c r="R307"/>
    </row>
    <row r="308" spans="1:18" s="145" customFormat="1">
      <c r="A308"/>
      <c r="B308"/>
      <c r="C308"/>
      <c r="D308"/>
      <c r="E308" s="14"/>
      <c r="F308" s="90"/>
      <c r="G308" s="149"/>
      <c r="H308" s="161"/>
      <c r="I308" s="161"/>
      <c r="J308" s="77"/>
      <c r="L308"/>
      <c r="M308"/>
      <c r="N308"/>
      <c r="O308"/>
      <c r="P308"/>
      <c r="Q308"/>
      <c r="R308"/>
    </row>
    <row r="309" spans="1:18" s="145" customFormat="1">
      <c r="A309"/>
      <c r="B309"/>
      <c r="C309"/>
      <c r="D309"/>
      <c r="E309" s="14"/>
      <c r="F309" s="90"/>
      <c r="G309" s="149"/>
      <c r="H309" s="161"/>
      <c r="I309" s="161"/>
      <c r="J309" s="77"/>
      <c r="L309"/>
      <c r="M309"/>
      <c r="N309"/>
      <c r="O309"/>
      <c r="P309"/>
      <c r="Q309"/>
      <c r="R309"/>
    </row>
    <row r="310" spans="1:18" s="145" customFormat="1">
      <c r="A310"/>
      <c r="B310"/>
      <c r="C310"/>
      <c r="D310"/>
      <c r="E310" s="14"/>
      <c r="F310" s="90"/>
      <c r="G310" s="149"/>
      <c r="H310" s="161"/>
      <c r="I310" s="161"/>
      <c r="J310" s="77"/>
      <c r="L310"/>
      <c r="M310"/>
      <c r="N310"/>
      <c r="O310"/>
      <c r="P310"/>
      <c r="Q310"/>
      <c r="R310"/>
    </row>
    <row r="311" spans="1:18" s="145" customFormat="1">
      <c r="A311"/>
      <c r="B311"/>
      <c r="C311"/>
      <c r="D311"/>
      <c r="E311" s="14"/>
      <c r="F311" s="90"/>
      <c r="G311" s="149"/>
      <c r="H311" s="161"/>
      <c r="I311" s="161"/>
      <c r="J311" s="77"/>
      <c r="L311"/>
      <c r="M311"/>
      <c r="N311"/>
      <c r="O311"/>
      <c r="P311"/>
      <c r="Q311"/>
      <c r="R311"/>
    </row>
    <row r="312" spans="1:18" s="145" customFormat="1">
      <c r="A312"/>
      <c r="B312"/>
      <c r="C312"/>
      <c r="D312"/>
      <c r="E312" s="14"/>
      <c r="F312" s="90"/>
      <c r="G312" s="149"/>
      <c r="H312" s="161"/>
      <c r="I312" s="161"/>
      <c r="J312" s="77"/>
      <c r="L312"/>
      <c r="M312"/>
      <c r="N312"/>
      <c r="O312"/>
      <c r="P312"/>
      <c r="Q312"/>
      <c r="R312"/>
    </row>
    <row r="313" spans="1:18" s="145" customFormat="1">
      <c r="A313"/>
      <c r="B313"/>
      <c r="C313"/>
      <c r="D313"/>
      <c r="E313" s="14"/>
      <c r="F313" s="90"/>
      <c r="G313" s="149"/>
      <c r="H313" s="161"/>
      <c r="I313" s="161"/>
      <c r="J313" s="77"/>
      <c r="L313"/>
      <c r="M313"/>
      <c r="N313"/>
      <c r="O313"/>
      <c r="P313"/>
      <c r="Q313"/>
      <c r="R313"/>
    </row>
    <row r="314" spans="1:18" s="145" customFormat="1">
      <c r="A314"/>
      <c r="B314"/>
      <c r="C314"/>
      <c r="D314"/>
      <c r="E314" s="14"/>
      <c r="F314" s="90"/>
      <c r="G314" s="149"/>
      <c r="H314" s="161"/>
      <c r="I314" s="161"/>
      <c r="J314" s="77"/>
      <c r="L314"/>
      <c r="M314"/>
      <c r="N314"/>
      <c r="O314"/>
      <c r="P314"/>
      <c r="Q314"/>
      <c r="R314"/>
    </row>
    <row r="315" spans="1:18" s="145" customFormat="1">
      <c r="A315"/>
      <c r="B315"/>
      <c r="C315"/>
      <c r="D315"/>
      <c r="E315" s="14"/>
      <c r="F315" s="90"/>
      <c r="G315" s="149"/>
      <c r="H315" s="161"/>
      <c r="I315" s="161"/>
      <c r="J315" s="77"/>
      <c r="L315"/>
      <c r="M315"/>
      <c r="N315"/>
      <c r="O315"/>
      <c r="P315"/>
      <c r="Q315"/>
      <c r="R315"/>
    </row>
    <row r="316" spans="1:18" s="145" customFormat="1">
      <c r="A316"/>
      <c r="B316"/>
      <c r="C316"/>
      <c r="D316"/>
      <c r="E316" s="14"/>
      <c r="F316" s="90"/>
      <c r="G316" s="149"/>
      <c r="H316" s="161"/>
      <c r="I316" s="161"/>
      <c r="J316" s="77"/>
      <c r="L316"/>
      <c r="M316"/>
      <c r="N316"/>
      <c r="O316"/>
      <c r="P316"/>
      <c r="Q316"/>
      <c r="R316"/>
    </row>
    <row r="317" spans="1:18" s="145" customFormat="1">
      <c r="A317"/>
      <c r="B317"/>
      <c r="C317"/>
      <c r="D317"/>
      <c r="E317" s="14"/>
      <c r="F317" s="90"/>
      <c r="G317" s="149"/>
      <c r="H317" s="161"/>
      <c r="I317" s="161"/>
      <c r="J317" s="77"/>
      <c r="L317"/>
      <c r="M317"/>
      <c r="N317"/>
      <c r="O317"/>
      <c r="P317"/>
      <c r="Q317"/>
      <c r="R317"/>
    </row>
    <row r="318" spans="1:18" s="145" customFormat="1">
      <c r="A318"/>
      <c r="B318"/>
      <c r="C318"/>
      <c r="D318"/>
      <c r="E318" s="14"/>
      <c r="F318" s="90"/>
      <c r="G318" s="149"/>
      <c r="H318" s="161"/>
      <c r="I318" s="161"/>
      <c r="J318" s="77"/>
      <c r="L318"/>
      <c r="M318"/>
      <c r="N318"/>
      <c r="O318"/>
      <c r="P318"/>
      <c r="Q318"/>
      <c r="R318"/>
    </row>
    <row r="319" spans="1:18" s="145" customFormat="1">
      <c r="A319"/>
      <c r="B319"/>
      <c r="C319"/>
      <c r="D319"/>
      <c r="E319" s="14"/>
      <c r="F319" s="90"/>
      <c r="G319" s="149"/>
      <c r="H319" s="161"/>
      <c r="I319" s="161"/>
      <c r="J319" s="77"/>
      <c r="L319"/>
      <c r="M319"/>
      <c r="N319"/>
      <c r="O319"/>
      <c r="P319"/>
      <c r="Q319"/>
      <c r="R319"/>
    </row>
    <row r="320" spans="1:18" s="145" customFormat="1">
      <c r="A320"/>
      <c r="B320"/>
      <c r="C320"/>
      <c r="D320"/>
      <c r="E320" s="14"/>
      <c r="F320" s="90"/>
      <c r="G320" s="149"/>
      <c r="H320" s="161"/>
      <c r="I320" s="161"/>
      <c r="J320" s="77"/>
      <c r="L320"/>
      <c r="M320"/>
      <c r="N320"/>
      <c r="O320"/>
      <c r="P320"/>
      <c r="Q320"/>
      <c r="R320"/>
    </row>
    <row r="321" spans="1:18" s="145" customFormat="1">
      <c r="A321"/>
      <c r="B321"/>
      <c r="C321"/>
      <c r="D321"/>
      <c r="E321" s="14"/>
      <c r="F321" s="90"/>
      <c r="G321" s="149"/>
      <c r="H321" s="161"/>
      <c r="I321" s="161"/>
      <c r="J321" s="77"/>
      <c r="L321"/>
      <c r="M321"/>
      <c r="N321"/>
      <c r="O321"/>
      <c r="P321"/>
      <c r="Q321"/>
      <c r="R321"/>
    </row>
    <row r="322" spans="1:18" s="145" customFormat="1">
      <c r="A322"/>
      <c r="B322"/>
      <c r="C322"/>
      <c r="D322"/>
      <c r="E322" s="14"/>
      <c r="F322" s="90"/>
      <c r="G322" s="149"/>
      <c r="H322" s="161"/>
      <c r="I322" s="161"/>
      <c r="J322" s="77"/>
      <c r="L322"/>
      <c r="M322"/>
      <c r="N322"/>
      <c r="O322"/>
      <c r="P322"/>
      <c r="Q322"/>
      <c r="R322"/>
    </row>
    <row r="323" spans="1:18" s="145" customFormat="1">
      <c r="A323"/>
      <c r="B323"/>
      <c r="C323"/>
      <c r="D323"/>
      <c r="E323" s="14"/>
      <c r="F323" s="90"/>
      <c r="G323" s="149"/>
      <c r="H323" s="161"/>
      <c r="I323" s="161"/>
      <c r="J323" s="77"/>
      <c r="L323"/>
      <c r="M323"/>
      <c r="N323"/>
      <c r="O323"/>
      <c r="P323"/>
      <c r="Q323"/>
      <c r="R323"/>
    </row>
    <row r="324" spans="1:18" s="145" customFormat="1">
      <c r="A324"/>
      <c r="B324"/>
      <c r="C324"/>
      <c r="D324"/>
      <c r="E324" s="14"/>
      <c r="F324" s="90"/>
      <c r="G324" s="149"/>
      <c r="H324" s="161"/>
      <c r="I324" s="161"/>
      <c r="J324" s="77"/>
      <c r="L324"/>
      <c r="M324"/>
      <c r="N324"/>
      <c r="O324"/>
      <c r="P324"/>
      <c r="Q324"/>
      <c r="R324"/>
    </row>
    <row r="325" spans="1:18" s="145" customFormat="1">
      <c r="A325"/>
      <c r="B325"/>
      <c r="C325"/>
      <c r="D325"/>
      <c r="E325" s="14"/>
      <c r="F325" s="90"/>
      <c r="G325" s="149"/>
      <c r="H325" s="161"/>
      <c r="I325" s="161"/>
      <c r="J325" s="77"/>
      <c r="L325"/>
      <c r="M325"/>
      <c r="N325"/>
      <c r="O325"/>
      <c r="P325"/>
      <c r="Q325"/>
      <c r="R325"/>
    </row>
    <row r="326" spans="1:18" s="145" customFormat="1">
      <c r="A326"/>
      <c r="B326"/>
      <c r="C326"/>
      <c r="D326"/>
      <c r="E326" s="14"/>
      <c r="F326" s="90"/>
      <c r="G326" s="149"/>
      <c r="H326" s="161"/>
      <c r="I326" s="161"/>
      <c r="J326" s="77"/>
      <c r="L326"/>
      <c r="M326"/>
      <c r="N326"/>
      <c r="O326"/>
      <c r="P326"/>
      <c r="Q326"/>
      <c r="R326"/>
    </row>
    <row r="327" spans="1:18" s="145" customFormat="1">
      <c r="A327"/>
      <c r="B327"/>
      <c r="C327"/>
      <c r="D327"/>
      <c r="E327" s="14"/>
      <c r="F327" s="90"/>
      <c r="G327" s="149"/>
      <c r="H327" s="161"/>
      <c r="I327" s="161"/>
      <c r="J327" s="77"/>
      <c r="L327"/>
      <c r="M327"/>
      <c r="N327"/>
      <c r="O327"/>
      <c r="P327"/>
      <c r="Q327"/>
      <c r="R327"/>
    </row>
    <row r="328" spans="1:18" s="145" customFormat="1">
      <c r="A328"/>
      <c r="B328"/>
      <c r="C328"/>
      <c r="D328"/>
      <c r="E328" s="14"/>
      <c r="F328" s="90"/>
      <c r="G328" s="149"/>
      <c r="H328" s="161"/>
      <c r="I328" s="161"/>
      <c r="J328" s="77"/>
      <c r="L328"/>
      <c r="M328"/>
      <c r="N328"/>
      <c r="O328"/>
      <c r="P328"/>
      <c r="Q328"/>
      <c r="R328"/>
    </row>
    <row r="329" spans="1:18" s="145" customFormat="1">
      <c r="A329"/>
      <c r="B329"/>
      <c r="C329"/>
      <c r="D329"/>
      <c r="E329" s="14"/>
      <c r="F329" s="90"/>
      <c r="G329" s="149"/>
      <c r="H329" s="161"/>
      <c r="I329" s="161"/>
      <c r="J329" s="77"/>
      <c r="L329"/>
      <c r="M329"/>
      <c r="N329"/>
      <c r="O329"/>
      <c r="P329"/>
      <c r="Q329"/>
      <c r="R329"/>
    </row>
    <row r="330" spans="1:18" s="145" customFormat="1">
      <c r="A330"/>
      <c r="B330"/>
      <c r="C330"/>
      <c r="D330"/>
      <c r="E330" s="14"/>
      <c r="F330" s="90"/>
      <c r="G330" s="149"/>
      <c r="H330" s="161"/>
      <c r="I330" s="161"/>
      <c r="J330" s="77"/>
      <c r="L330"/>
      <c r="M330"/>
      <c r="N330"/>
      <c r="O330"/>
      <c r="P330"/>
      <c r="Q330"/>
      <c r="R330"/>
    </row>
    <row r="331" spans="1:18" s="145" customFormat="1">
      <c r="A331"/>
      <c r="B331"/>
      <c r="C331"/>
      <c r="D331"/>
      <c r="E331" s="14"/>
      <c r="F331" s="90"/>
      <c r="G331" s="149"/>
      <c r="H331" s="161"/>
      <c r="I331" s="161"/>
      <c r="J331" s="77"/>
      <c r="L331"/>
      <c r="M331"/>
      <c r="N331"/>
      <c r="O331"/>
      <c r="P331"/>
      <c r="Q331"/>
      <c r="R331"/>
    </row>
    <row r="332" spans="1:18" s="145" customFormat="1">
      <c r="A332"/>
      <c r="B332"/>
      <c r="C332"/>
      <c r="D332"/>
      <c r="E332" s="14"/>
      <c r="F332" s="90"/>
      <c r="G332" s="149"/>
      <c r="H332" s="161"/>
      <c r="I332" s="161"/>
      <c r="J332" s="77"/>
      <c r="L332"/>
      <c r="M332"/>
      <c r="N332"/>
      <c r="O332"/>
      <c r="P332"/>
      <c r="Q332"/>
      <c r="R332"/>
    </row>
    <row r="333" spans="1:18" s="145" customFormat="1">
      <c r="A333"/>
      <c r="B333"/>
      <c r="C333"/>
      <c r="D333"/>
      <c r="E333" s="14"/>
      <c r="F333" s="90"/>
      <c r="G333" s="149"/>
      <c r="H333" s="161"/>
      <c r="I333" s="161"/>
      <c r="J333" s="77"/>
      <c r="L333"/>
      <c r="M333"/>
      <c r="N333"/>
      <c r="O333"/>
      <c r="P333"/>
      <c r="Q333"/>
      <c r="R333"/>
    </row>
    <row r="334" spans="1:18" s="145" customFormat="1">
      <c r="A334"/>
      <c r="B334"/>
      <c r="C334"/>
      <c r="D334"/>
      <c r="E334" s="14"/>
      <c r="F334" s="90"/>
      <c r="G334" s="149"/>
      <c r="H334" s="161"/>
      <c r="I334" s="161"/>
      <c r="J334" s="77"/>
      <c r="L334"/>
      <c r="M334"/>
      <c r="N334"/>
      <c r="O334"/>
      <c r="P334"/>
      <c r="Q334"/>
      <c r="R334"/>
    </row>
    <row r="335" spans="1:18" s="145" customFormat="1">
      <c r="A335"/>
      <c r="B335"/>
      <c r="C335"/>
      <c r="D335"/>
      <c r="E335" s="14"/>
      <c r="F335" s="90"/>
      <c r="G335" s="149"/>
      <c r="H335" s="161"/>
      <c r="I335" s="161"/>
      <c r="J335" s="77"/>
      <c r="L335"/>
      <c r="M335"/>
      <c r="N335"/>
      <c r="O335"/>
      <c r="P335"/>
      <c r="Q335"/>
      <c r="R335"/>
    </row>
    <row r="336" spans="1:18" s="145" customFormat="1">
      <c r="A336"/>
      <c r="B336"/>
      <c r="C336"/>
      <c r="D336"/>
      <c r="E336" s="14"/>
      <c r="F336" s="90"/>
      <c r="G336" s="149"/>
      <c r="H336" s="161"/>
      <c r="I336" s="161"/>
      <c r="J336" s="77"/>
      <c r="L336"/>
      <c r="M336"/>
      <c r="N336"/>
      <c r="O336"/>
      <c r="P336"/>
      <c r="Q336"/>
      <c r="R336"/>
    </row>
    <row r="337" spans="1:18" s="145" customFormat="1">
      <c r="A337"/>
      <c r="B337"/>
      <c r="C337"/>
      <c r="D337"/>
      <c r="E337" s="14"/>
      <c r="F337" s="90"/>
      <c r="G337" s="149"/>
      <c r="H337" s="161"/>
      <c r="I337" s="161"/>
      <c r="J337" s="77"/>
      <c r="L337"/>
      <c r="M337"/>
      <c r="N337"/>
      <c r="O337"/>
      <c r="P337"/>
      <c r="Q337"/>
      <c r="R337"/>
    </row>
    <row r="338" spans="1:18" s="145" customFormat="1">
      <c r="A338"/>
      <c r="B338"/>
      <c r="C338"/>
      <c r="D338"/>
      <c r="E338" s="14"/>
      <c r="F338" s="90"/>
      <c r="G338" s="149"/>
      <c r="H338" s="161"/>
      <c r="I338" s="161"/>
      <c r="J338" s="77"/>
      <c r="L338"/>
      <c r="M338"/>
      <c r="N338"/>
      <c r="O338"/>
      <c r="P338"/>
      <c r="Q338"/>
      <c r="R338"/>
    </row>
    <row r="339" spans="1:18" s="145" customFormat="1">
      <c r="A339"/>
      <c r="B339"/>
      <c r="C339"/>
      <c r="D339"/>
      <c r="E339" s="14"/>
      <c r="F339" s="90"/>
      <c r="G339" s="149"/>
      <c r="H339" s="161"/>
      <c r="I339" s="161"/>
      <c r="J339" s="77"/>
      <c r="L339"/>
      <c r="M339"/>
      <c r="N339"/>
      <c r="O339"/>
      <c r="P339"/>
      <c r="Q339"/>
      <c r="R339"/>
    </row>
    <row r="340" spans="1:18" s="145" customFormat="1">
      <c r="A340"/>
      <c r="B340"/>
      <c r="C340"/>
      <c r="D340"/>
      <c r="E340" s="14"/>
      <c r="F340" s="90"/>
      <c r="G340" s="149"/>
      <c r="H340" s="161"/>
      <c r="I340" s="161"/>
      <c r="J340" s="77"/>
      <c r="L340"/>
      <c r="M340"/>
      <c r="N340"/>
      <c r="O340"/>
      <c r="P340"/>
      <c r="Q340"/>
      <c r="R340"/>
    </row>
    <row r="341" spans="1:18" s="145" customFormat="1">
      <c r="A341"/>
      <c r="B341"/>
      <c r="C341"/>
      <c r="D341"/>
      <c r="E341" s="14"/>
      <c r="F341" s="90"/>
      <c r="G341" s="149"/>
      <c r="H341" s="161"/>
      <c r="I341" s="161"/>
      <c r="J341" s="77"/>
      <c r="L341"/>
      <c r="M341"/>
      <c r="N341"/>
      <c r="O341"/>
      <c r="P341"/>
      <c r="Q341"/>
      <c r="R341"/>
    </row>
    <row r="342" spans="1:18" s="145" customFormat="1">
      <c r="A342"/>
      <c r="B342"/>
      <c r="C342"/>
      <c r="D342"/>
      <c r="E342" s="14"/>
      <c r="F342" s="90"/>
      <c r="G342" s="149"/>
      <c r="H342" s="161"/>
      <c r="I342" s="161"/>
      <c r="J342" s="59"/>
      <c r="L342"/>
      <c r="M342"/>
      <c r="N342"/>
      <c r="O342"/>
      <c r="P342"/>
      <c r="Q342"/>
      <c r="R342"/>
    </row>
    <row r="343" spans="1:18" s="145" customFormat="1">
      <c r="A343"/>
      <c r="B343"/>
      <c r="C343"/>
      <c r="D343"/>
      <c r="E343" s="14"/>
      <c r="F343" s="90"/>
      <c r="G343" s="149"/>
      <c r="H343" s="161"/>
      <c r="I343" s="161"/>
      <c r="J343" s="77"/>
      <c r="L343"/>
      <c r="M343"/>
      <c r="N343"/>
      <c r="O343"/>
      <c r="P343"/>
      <c r="Q343"/>
      <c r="R343"/>
    </row>
    <row r="344" spans="1:18" s="145" customFormat="1">
      <c r="A344"/>
      <c r="B344"/>
      <c r="C344"/>
      <c r="D344"/>
      <c r="E344" s="14"/>
      <c r="F344" s="90"/>
      <c r="G344" s="149"/>
      <c r="H344" s="161"/>
      <c r="I344" s="161"/>
      <c r="J344" s="77"/>
      <c r="L344"/>
      <c r="M344"/>
      <c r="N344"/>
      <c r="O344"/>
      <c r="P344"/>
      <c r="Q344"/>
      <c r="R344"/>
    </row>
    <row r="345" spans="1:18" s="145" customFormat="1">
      <c r="A345"/>
      <c r="B345"/>
      <c r="C345"/>
      <c r="D345"/>
      <c r="E345" s="14"/>
      <c r="F345" s="90"/>
      <c r="G345" s="149"/>
      <c r="H345" s="161"/>
      <c r="I345" s="161"/>
      <c r="J345" s="77"/>
      <c r="L345"/>
      <c r="M345"/>
      <c r="N345"/>
      <c r="O345"/>
      <c r="P345"/>
      <c r="Q345"/>
      <c r="R345"/>
    </row>
    <row r="346" spans="1:18" s="145" customFormat="1">
      <c r="A346"/>
      <c r="B346"/>
      <c r="C346"/>
      <c r="D346"/>
      <c r="E346" s="14"/>
      <c r="F346" s="90"/>
      <c r="G346" s="149"/>
      <c r="H346" s="161"/>
      <c r="I346" s="161"/>
      <c r="J346" s="77"/>
      <c r="L346"/>
      <c r="M346"/>
      <c r="N346"/>
      <c r="O346"/>
      <c r="P346"/>
      <c r="Q346"/>
      <c r="R346"/>
    </row>
    <row r="347" spans="1:18" s="145" customFormat="1">
      <c r="A347"/>
      <c r="B347"/>
      <c r="C347"/>
      <c r="D347"/>
      <c r="E347" s="14"/>
      <c r="F347" s="90"/>
      <c r="G347" s="149"/>
      <c r="H347" s="161"/>
      <c r="I347" s="161"/>
      <c r="J347" s="77"/>
      <c r="L347"/>
      <c r="M347"/>
      <c r="N347"/>
      <c r="O347"/>
      <c r="P347"/>
      <c r="Q347"/>
      <c r="R347"/>
    </row>
    <row r="348" spans="1:18" s="145" customFormat="1">
      <c r="A348"/>
      <c r="B348"/>
      <c r="C348"/>
      <c r="D348"/>
      <c r="E348" s="14"/>
      <c r="F348" s="90"/>
      <c r="G348" s="149"/>
      <c r="H348" s="161"/>
      <c r="I348" s="161"/>
      <c r="J348" s="77"/>
      <c r="L348"/>
      <c r="M348"/>
      <c r="N348"/>
      <c r="O348"/>
      <c r="P348"/>
      <c r="Q348"/>
      <c r="R348"/>
    </row>
    <row r="349" spans="1:18" s="145" customFormat="1">
      <c r="A349"/>
      <c r="B349"/>
      <c r="C349"/>
      <c r="D349"/>
      <c r="E349" s="14"/>
      <c r="F349" s="90"/>
      <c r="G349" s="149"/>
      <c r="H349" s="161"/>
      <c r="I349" s="161"/>
      <c r="J349" s="77"/>
      <c r="L349"/>
      <c r="M349"/>
      <c r="N349"/>
      <c r="O349"/>
      <c r="P349"/>
      <c r="Q349"/>
      <c r="R349"/>
    </row>
    <row r="350" spans="1:18" s="145" customFormat="1">
      <c r="A350"/>
      <c r="B350"/>
      <c r="C350"/>
      <c r="D350"/>
      <c r="E350" s="14"/>
      <c r="F350" s="90"/>
      <c r="G350" s="149"/>
      <c r="H350" s="161"/>
      <c r="I350" s="161"/>
      <c r="J350" s="59"/>
      <c r="L350"/>
      <c r="M350"/>
      <c r="N350"/>
      <c r="O350"/>
      <c r="P350"/>
      <c r="Q350"/>
      <c r="R350"/>
    </row>
    <row r="351" spans="1:18" s="145" customFormat="1">
      <c r="A351"/>
      <c r="B351"/>
      <c r="C351"/>
      <c r="D351"/>
      <c r="E351" s="14"/>
      <c r="F351" s="90"/>
      <c r="G351" s="149"/>
      <c r="H351" s="161"/>
      <c r="I351" s="161"/>
      <c r="J351" s="77"/>
      <c r="L351"/>
      <c r="M351"/>
      <c r="N351"/>
      <c r="O351"/>
      <c r="P351"/>
      <c r="Q351"/>
      <c r="R351"/>
    </row>
    <row r="352" spans="1:18" s="145" customFormat="1">
      <c r="A352"/>
      <c r="B352"/>
      <c r="C352"/>
      <c r="D352"/>
      <c r="E352" s="14"/>
      <c r="F352" s="90"/>
      <c r="G352" s="149"/>
      <c r="H352" s="161"/>
      <c r="I352" s="161"/>
      <c r="J352" s="77"/>
      <c r="L352"/>
      <c r="M352"/>
      <c r="N352"/>
      <c r="O352"/>
      <c r="P352"/>
      <c r="Q352"/>
      <c r="R352"/>
    </row>
    <row r="353" spans="1:18" s="145" customFormat="1">
      <c r="A353"/>
      <c r="B353"/>
      <c r="C353"/>
      <c r="D353"/>
      <c r="E353" s="14"/>
      <c r="F353" s="90"/>
      <c r="G353" s="149"/>
      <c r="H353" s="161"/>
      <c r="I353" s="161"/>
      <c r="J353" s="77"/>
      <c r="L353"/>
      <c r="M353"/>
      <c r="N353"/>
      <c r="O353"/>
      <c r="P353"/>
      <c r="Q353"/>
      <c r="R353"/>
    </row>
    <row r="354" spans="1:18" s="145" customFormat="1">
      <c r="A354"/>
      <c r="B354"/>
      <c r="C354"/>
      <c r="D354"/>
      <c r="E354" s="14"/>
      <c r="F354" s="90"/>
      <c r="G354" s="149"/>
      <c r="H354" s="161"/>
      <c r="I354" s="161"/>
      <c r="J354" s="77"/>
      <c r="L354"/>
      <c r="M354"/>
      <c r="N354"/>
      <c r="O354"/>
      <c r="P354"/>
      <c r="Q354"/>
      <c r="R354"/>
    </row>
    <row r="355" spans="1:18" s="145" customFormat="1">
      <c r="A355"/>
      <c r="B355"/>
      <c r="C355"/>
      <c r="D355"/>
      <c r="E355" s="14"/>
      <c r="F355" s="90"/>
      <c r="G355" s="149"/>
      <c r="H355" s="161"/>
      <c r="I355" s="161"/>
      <c r="J355" s="77"/>
      <c r="L355"/>
      <c r="M355"/>
      <c r="N355"/>
      <c r="O355"/>
      <c r="P355"/>
      <c r="Q355"/>
      <c r="R355"/>
    </row>
    <row r="356" spans="1:18" s="145" customFormat="1">
      <c r="A356"/>
      <c r="B356"/>
      <c r="C356"/>
      <c r="D356"/>
      <c r="E356" s="14"/>
      <c r="F356" s="90"/>
      <c r="G356" s="149"/>
      <c r="H356" s="161"/>
      <c r="I356" s="161"/>
      <c r="J356" s="77"/>
      <c r="L356"/>
      <c r="M356"/>
      <c r="N356"/>
      <c r="O356"/>
      <c r="P356"/>
      <c r="Q356"/>
      <c r="R356"/>
    </row>
    <row r="357" spans="1:18" s="145" customFormat="1">
      <c r="A357"/>
      <c r="B357"/>
      <c r="C357"/>
      <c r="D357"/>
      <c r="E357" s="14"/>
      <c r="F357" s="90"/>
      <c r="G357" s="149"/>
      <c r="H357" s="161"/>
      <c r="I357" s="161"/>
      <c r="J357" s="77"/>
      <c r="L357"/>
      <c r="M357"/>
      <c r="N357"/>
      <c r="O357"/>
      <c r="P357"/>
      <c r="Q357"/>
      <c r="R357"/>
    </row>
    <row r="358" spans="1:18" s="145" customFormat="1">
      <c r="A358"/>
      <c r="B358"/>
      <c r="C358"/>
      <c r="D358"/>
      <c r="E358" s="14"/>
      <c r="F358" s="90"/>
      <c r="G358" s="149"/>
      <c r="H358" s="161"/>
      <c r="I358" s="161"/>
      <c r="J358" s="59"/>
      <c r="L358"/>
      <c r="M358"/>
      <c r="N358"/>
      <c r="O358"/>
      <c r="P358"/>
      <c r="Q358"/>
      <c r="R358"/>
    </row>
    <row r="359" spans="1:18" s="145" customFormat="1">
      <c r="A359"/>
      <c r="B359"/>
      <c r="C359"/>
      <c r="D359"/>
      <c r="E359" s="14"/>
      <c r="F359" s="90"/>
      <c r="G359" s="149"/>
      <c r="H359" s="161"/>
      <c r="I359" s="161"/>
      <c r="J359" s="77"/>
      <c r="L359"/>
      <c r="M359"/>
      <c r="N359"/>
      <c r="O359"/>
      <c r="P359"/>
      <c r="Q359"/>
      <c r="R359"/>
    </row>
    <row r="360" spans="1:18" s="145" customFormat="1">
      <c r="A360"/>
      <c r="B360"/>
      <c r="C360"/>
      <c r="D360"/>
      <c r="E360" s="14"/>
      <c r="F360" s="90"/>
      <c r="G360" s="149"/>
      <c r="H360" s="161"/>
      <c r="I360" s="161"/>
      <c r="J360" s="77"/>
      <c r="L360"/>
      <c r="M360"/>
      <c r="N360"/>
      <c r="O360"/>
      <c r="P360"/>
      <c r="Q360"/>
      <c r="R360"/>
    </row>
    <row r="361" spans="1:18" s="145" customFormat="1">
      <c r="A361"/>
      <c r="B361"/>
      <c r="C361"/>
      <c r="D361"/>
      <c r="E361" s="14"/>
      <c r="F361" s="90"/>
      <c r="G361" s="149"/>
      <c r="H361" s="161"/>
      <c r="I361" s="161"/>
      <c r="J361" s="77"/>
      <c r="L361"/>
      <c r="M361"/>
      <c r="N361"/>
      <c r="O361"/>
      <c r="P361"/>
      <c r="Q361"/>
      <c r="R361"/>
    </row>
    <row r="362" spans="1:18" s="145" customFormat="1">
      <c r="A362"/>
      <c r="B362"/>
      <c r="C362"/>
      <c r="D362"/>
      <c r="E362" s="14"/>
      <c r="F362" s="90"/>
      <c r="G362" s="149"/>
      <c r="H362" s="161"/>
      <c r="I362" s="161"/>
      <c r="J362" s="77"/>
      <c r="L362"/>
      <c r="M362"/>
      <c r="N362"/>
      <c r="O362"/>
      <c r="P362"/>
      <c r="Q362"/>
      <c r="R362"/>
    </row>
    <row r="363" spans="1:18" s="145" customFormat="1">
      <c r="A363"/>
      <c r="B363"/>
      <c r="C363"/>
      <c r="D363"/>
      <c r="E363" s="14"/>
      <c r="F363" s="90"/>
      <c r="G363" s="149"/>
      <c r="H363" s="161"/>
      <c r="I363" s="161"/>
      <c r="J363" s="59"/>
      <c r="L363"/>
      <c r="M363"/>
      <c r="N363"/>
      <c r="O363"/>
      <c r="P363"/>
      <c r="Q363"/>
      <c r="R363"/>
    </row>
    <row r="364" spans="1:18" s="145" customFormat="1">
      <c r="A364"/>
      <c r="B364"/>
      <c r="C364"/>
      <c r="D364"/>
      <c r="E364" s="14"/>
      <c r="F364" s="90"/>
      <c r="G364" s="149"/>
      <c r="H364" s="161"/>
      <c r="I364" s="161"/>
      <c r="J364" s="77"/>
      <c r="L364"/>
      <c r="M364"/>
      <c r="N364"/>
      <c r="O364"/>
      <c r="P364"/>
      <c r="Q364"/>
      <c r="R364"/>
    </row>
    <row r="365" spans="1:18" s="145" customFormat="1">
      <c r="A365"/>
      <c r="B365"/>
      <c r="C365"/>
      <c r="D365"/>
      <c r="E365" s="14"/>
      <c r="F365" s="90"/>
      <c r="G365" s="149"/>
      <c r="H365" s="161"/>
      <c r="I365" s="161"/>
      <c r="J365" s="77"/>
      <c r="L365"/>
      <c r="M365"/>
      <c r="N365"/>
      <c r="O365"/>
      <c r="P365"/>
      <c r="Q365"/>
      <c r="R365"/>
    </row>
    <row r="366" spans="1:18" s="145" customFormat="1">
      <c r="A366"/>
      <c r="B366"/>
      <c r="C366"/>
      <c r="D366"/>
      <c r="E366" s="14"/>
      <c r="F366" s="90"/>
      <c r="G366" s="149"/>
      <c r="H366" s="161"/>
      <c r="I366" s="161"/>
      <c r="J366" s="77"/>
      <c r="L366"/>
      <c r="M366"/>
      <c r="N366"/>
      <c r="O366"/>
      <c r="P366"/>
      <c r="Q366"/>
      <c r="R366"/>
    </row>
    <row r="367" spans="1:18" s="145" customFormat="1">
      <c r="A367"/>
      <c r="B367"/>
      <c r="C367"/>
      <c r="D367"/>
      <c r="E367" s="14"/>
      <c r="F367" s="90"/>
      <c r="G367" s="149"/>
      <c r="H367" s="161"/>
      <c r="I367" s="161"/>
      <c r="J367" s="77"/>
      <c r="L367"/>
      <c r="M367"/>
      <c r="N367"/>
      <c r="O367"/>
      <c r="P367"/>
      <c r="Q367"/>
      <c r="R367"/>
    </row>
    <row r="368" spans="1:18" s="145" customFormat="1">
      <c r="A368"/>
      <c r="B368"/>
      <c r="C368"/>
      <c r="D368"/>
      <c r="E368" s="14"/>
      <c r="F368" s="90"/>
      <c r="G368" s="149"/>
      <c r="H368" s="161"/>
      <c r="I368" s="161"/>
      <c r="J368" s="77"/>
      <c r="L368"/>
      <c r="M368"/>
      <c r="N368"/>
      <c r="O368"/>
      <c r="P368"/>
      <c r="Q368"/>
      <c r="R368"/>
    </row>
    <row r="369" spans="1:18" s="145" customFormat="1">
      <c r="A369"/>
      <c r="B369"/>
      <c r="C369"/>
      <c r="D369"/>
      <c r="E369" s="14"/>
      <c r="F369" s="90"/>
      <c r="G369" s="149"/>
      <c r="H369" s="161"/>
      <c r="I369" s="161"/>
      <c r="J369" s="77"/>
      <c r="L369"/>
      <c r="M369"/>
      <c r="N369"/>
      <c r="O369"/>
      <c r="P369"/>
      <c r="Q369"/>
      <c r="R369"/>
    </row>
    <row r="370" spans="1:18" s="145" customFormat="1">
      <c r="A370"/>
      <c r="B370"/>
      <c r="C370"/>
      <c r="D370"/>
      <c r="E370" s="14"/>
      <c r="F370" s="90"/>
      <c r="G370" s="149"/>
      <c r="H370" s="161"/>
      <c r="I370" s="161"/>
      <c r="J370" s="77"/>
      <c r="L370"/>
      <c r="M370"/>
      <c r="N370"/>
      <c r="O370"/>
      <c r="P370"/>
      <c r="Q370"/>
      <c r="R370"/>
    </row>
    <row r="371" spans="1:18" s="145" customFormat="1">
      <c r="A371"/>
      <c r="B371"/>
      <c r="C371"/>
      <c r="D371"/>
      <c r="E371" s="14"/>
      <c r="F371" s="90"/>
      <c r="G371" s="149"/>
      <c r="H371" s="161"/>
      <c r="I371" s="161"/>
      <c r="J371" s="59"/>
      <c r="L371"/>
      <c r="M371"/>
      <c r="N371"/>
      <c r="O371"/>
      <c r="P371"/>
      <c r="Q371"/>
      <c r="R371"/>
    </row>
    <row r="372" spans="1:18" s="145" customFormat="1">
      <c r="A372"/>
      <c r="B372"/>
      <c r="C372"/>
      <c r="D372"/>
      <c r="E372" s="14"/>
      <c r="F372" s="90"/>
      <c r="G372" s="149"/>
      <c r="H372" s="161"/>
      <c r="I372" s="161"/>
      <c r="J372" s="59"/>
      <c r="L372"/>
      <c r="M372"/>
      <c r="N372"/>
      <c r="O372"/>
      <c r="P372"/>
      <c r="Q372"/>
      <c r="R372"/>
    </row>
    <row r="373" spans="1:18" s="145" customFormat="1">
      <c r="A373"/>
      <c r="B373"/>
      <c r="C373"/>
      <c r="D373"/>
      <c r="E373" s="14"/>
      <c r="F373" s="90"/>
      <c r="G373" s="149"/>
      <c r="H373" s="161"/>
      <c r="I373" s="161"/>
      <c r="J373" s="59"/>
      <c r="L373"/>
      <c r="M373"/>
      <c r="N373"/>
      <c r="O373"/>
      <c r="P373"/>
      <c r="Q373"/>
      <c r="R373"/>
    </row>
    <row r="374" spans="1:18" s="145" customFormat="1">
      <c r="A374"/>
      <c r="B374"/>
      <c r="C374"/>
      <c r="D374"/>
      <c r="E374" s="14"/>
      <c r="F374" s="90"/>
      <c r="G374" s="149"/>
      <c r="H374" s="161"/>
      <c r="I374" s="161"/>
      <c r="J374" s="77"/>
      <c r="L374"/>
      <c r="M374"/>
      <c r="N374"/>
      <c r="O374"/>
      <c r="P374"/>
      <c r="Q374"/>
      <c r="R374"/>
    </row>
    <row r="375" spans="1:18" s="145" customFormat="1">
      <c r="A375"/>
      <c r="B375"/>
      <c r="C375"/>
      <c r="D375"/>
      <c r="E375" s="14"/>
      <c r="F375" s="90"/>
      <c r="G375" s="149"/>
      <c r="H375" s="161"/>
      <c r="I375" s="161"/>
      <c r="J375" s="77"/>
      <c r="L375"/>
      <c r="M375"/>
      <c r="N375"/>
      <c r="O375"/>
      <c r="P375"/>
      <c r="Q375"/>
      <c r="R375"/>
    </row>
    <row r="376" spans="1:18" s="145" customFormat="1">
      <c r="A376"/>
      <c r="B376"/>
      <c r="C376"/>
      <c r="D376"/>
      <c r="E376" s="14"/>
      <c r="F376" s="90"/>
      <c r="G376" s="149"/>
      <c r="H376" s="161"/>
      <c r="I376" s="161"/>
      <c r="J376" s="77"/>
      <c r="L376"/>
      <c r="M376"/>
      <c r="N376"/>
      <c r="O376"/>
      <c r="P376"/>
      <c r="Q376"/>
      <c r="R376"/>
    </row>
    <row r="377" spans="1:18" s="145" customFormat="1">
      <c r="A377"/>
      <c r="B377"/>
      <c r="C377"/>
      <c r="D377"/>
      <c r="E377" s="14"/>
      <c r="F377" s="90"/>
      <c r="G377" s="149"/>
      <c r="H377" s="161"/>
      <c r="I377" s="161"/>
      <c r="J377" s="77"/>
      <c r="L377"/>
      <c r="M377"/>
      <c r="N377"/>
      <c r="O377"/>
      <c r="P377"/>
      <c r="Q377"/>
      <c r="R377"/>
    </row>
    <row r="378" spans="1:18" s="145" customFormat="1">
      <c r="A378"/>
      <c r="B378"/>
      <c r="C378"/>
      <c r="D378"/>
      <c r="E378" s="14"/>
      <c r="F378" s="90"/>
      <c r="G378" s="149"/>
      <c r="H378" s="161"/>
      <c r="I378" s="161"/>
      <c r="J378" s="77"/>
      <c r="L378"/>
      <c r="M378"/>
      <c r="N378"/>
      <c r="O378"/>
      <c r="P378"/>
      <c r="Q378"/>
      <c r="R378"/>
    </row>
    <row r="379" spans="1:18" s="145" customFormat="1">
      <c r="A379"/>
      <c r="B379"/>
      <c r="C379"/>
      <c r="D379"/>
      <c r="E379" s="14"/>
      <c r="F379" s="90"/>
      <c r="G379" s="149"/>
      <c r="H379" s="161"/>
      <c r="I379" s="161"/>
      <c r="J379" s="59"/>
      <c r="L379"/>
      <c r="M379"/>
      <c r="N379"/>
      <c r="O379"/>
      <c r="P379"/>
      <c r="Q379"/>
      <c r="R379"/>
    </row>
    <row r="380" spans="1:18" s="145" customFormat="1">
      <c r="A380"/>
      <c r="B380"/>
      <c r="C380"/>
      <c r="D380"/>
      <c r="E380" s="14"/>
      <c r="F380" s="90"/>
      <c r="G380" s="149"/>
      <c r="H380" s="161"/>
      <c r="I380" s="161"/>
      <c r="J380" s="59"/>
      <c r="L380"/>
      <c r="M380"/>
      <c r="N380"/>
      <c r="O380"/>
      <c r="P380"/>
      <c r="Q380"/>
      <c r="R380"/>
    </row>
    <row r="381" spans="1:18" s="145" customFormat="1">
      <c r="A381"/>
      <c r="B381"/>
      <c r="C381"/>
      <c r="D381"/>
      <c r="E381" s="14"/>
      <c r="F381" s="90"/>
      <c r="G381" s="149"/>
      <c r="H381" s="161"/>
      <c r="I381" s="161"/>
      <c r="J381" s="59"/>
      <c r="L381"/>
      <c r="M381"/>
      <c r="N381"/>
      <c r="O381"/>
      <c r="P381"/>
      <c r="Q381"/>
      <c r="R381"/>
    </row>
    <row r="382" spans="1:18" s="145" customFormat="1">
      <c r="A382"/>
      <c r="B382"/>
      <c r="C382"/>
      <c r="D382"/>
      <c r="E382" s="14"/>
      <c r="F382" s="90"/>
      <c r="G382" s="149"/>
      <c r="H382" s="161"/>
      <c r="I382" s="161"/>
      <c r="J382" s="77"/>
      <c r="L382"/>
      <c r="M382"/>
      <c r="N382"/>
      <c r="O382"/>
      <c r="P382"/>
      <c r="Q382"/>
      <c r="R382"/>
    </row>
    <row r="383" spans="1:18" s="145" customFormat="1">
      <c r="A383"/>
      <c r="B383"/>
      <c r="C383"/>
      <c r="D383"/>
      <c r="E383" s="14"/>
      <c r="F383" s="90"/>
      <c r="G383" s="149"/>
      <c r="H383" s="161"/>
      <c r="I383" s="161"/>
      <c r="J383" s="77"/>
      <c r="L383"/>
      <c r="M383"/>
      <c r="N383"/>
      <c r="O383"/>
      <c r="P383"/>
      <c r="Q383"/>
      <c r="R383"/>
    </row>
    <row r="384" spans="1:18" s="145" customFormat="1">
      <c r="A384"/>
      <c r="B384"/>
      <c r="C384"/>
      <c r="D384"/>
      <c r="E384" s="14"/>
      <c r="F384" s="90"/>
      <c r="G384" s="149"/>
      <c r="H384" s="161"/>
      <c r="I384" s="161"/>
      <c r="J384" s="77"/>
      <c r="L384"/>
      <c r="M384"/>
      <c r="N384"/>
      <c r="O384"/>
      <c r="P384"/>
      <c r="Q384"/>
      <c r="R384"/>
    </row>
    <row r="385" spans="1:18" s="145" customFormat="1">
      <c r="A385"/>
      <c r="B385"/>
      <c r="C385"/>
      <c r="D385"/>
      <c r="E385" s="14"/>
      <c r="F385" s="90"/>
      <c r="G385" s="149"/>
      <c r="H385" s="161"/>
      <c r="I385" s="161"/>
      <c r="J385" s="77"/>
      <c r="L385"/>
      <c r="M385"/>
      <c r="N385"/>
      <c r="O385"/>
      <c r="P385"/>
      <c r="Q385"/>
      <c r="R385"/>
    </row>
    <row r="386" spans="1:18" s="145" customFormat="1">
      <c r="A386"/>
      <c r="B386"/>
      <c r="C386"/>
      <c r="D386"/>
      <c r="E386" s="14"/>
      <c r="F386" s="90"/>
      <c r="G386" s="149"/>
      <c r="H386" s="161"/>
      <c r="I386" s="161"/>
      <c r="J386" s="77"/>
      <c r="L386"/>
      <c r="M386"/>
      <c r="N386"/>
      <c r="O386"/>
      <c r="P386"/>
      <c r="Q386"/>
      <c r="R386"/>
    </row>
    <row r="387" spans="1:18" s="145" customFormat="1">
      <c r="A387"/>
      <c r="B387"/>
      <c r="C387"/>
      <c r="D387"/>
      <c r="E387" s="14"/>
      <c r="F387" s="90"/>
      <c r="G387" s="149"/>
      <c r="H387" s="161"/>
      <c r="I387" s="161"/>
      <c r="J387" s="77"/>
      <c r="L387"/>
      <c r="M387"/>
      <c r="N387"/>
      <c r="O387"/>
      <c r="P387"/>
      <c r="Q387"/>
      <c r="R387"/>
    </row>
    <row r="388" spans="1:18" s="145" customFormat="1">
      <c r="A388"/>
      <c r="B388"/>
      <c r="C388"/>
      <c r="D388"/>
      <c r="E388" s="14"/>
      <c r="F388" s="90"/>
      <c r="G388" s="149"/>
      <c r="H388" s="161"/>
      <c r="I388" s="161"/>
      <c r="J388" s="77"/>
      <c r="L388"/>
      <c r="M388"/>
      <c r="N388"/>
      <c r="O388"/>
      <c r="P388"/>
      <c r="Q388"/>
      <c r="R388"/>
    </row>
    <row r="389" spans="1:18" s="145" customFormat="1">
      <c r="A389"/>
      <c r="B389"/>
      <c r="C389"/>
      <c r="D389"/>
      <c r="E389" s="14"/>
      <c r="F389" s="90"/>
      <c r="G389" s="149"/>
      <c r="H389" s="161"/>
      <c r="I389" s="161"/>
      <c r="J389" s="77"/>
      <c r="L389"/>
      <c r="M389"/>
      <c r="N389"/>
      <c r="O389"/>
      <c r="P389"/>
      <c r="Q389"/>
      <c r="R389"/>
    </row>
    <row r="390" spans="1:18" s="145" customFormat="1">
      <c r="A390"/>
      <c r="B390"/>
      <c r="C390"/>
      <c r="D390"/>
      <c r="E390" s="14"/>
      <c r="F390" s="90"/>
      <c r="G390" s="149"/>
      <c r="H390" s="161"/>
      <c r="I390" s="161"/>
      <c r="J390" s="77"/>
      <c r="L390"/>
      <c r="M390"/>
      <c r="N390"/>
      <c r="O390"/>
      <c r="P390"/>
      <c r="Q390"/>
      <c r="R390"/>
    </row>
    <row r="391" spans="1:18" s="145" customFormat="1">
      <c r="A391"/>
      <c r="B391"/>
      <c r="C391"/>
      <c r="D391"/>
      <c r="E391" s="14"/>
      <c r="F391" s="90"/>
      <c r="G391" s="149"/>
      <c r="H391" s="161"/>
      <c r="I391" s="161"/>
      <c r="J391" s="77"/>
      <c r="L391"/>
      <c r="M391"/>
      <c r="N391"/>
      <c r="O391"/>
      <c r="P391"/>
      <c r="Q391"/>
      <c r="R391"/>
    </row>
    <row r="392" spans="1:18" s="145" customFormat="1">
      <c r="A392"/>
      <c r="B392"/>
      <c r="C392"/>
      <c r="D392"/>
      <c r="E392" s="14"/>
      <c r="F392" s="90"/>
      <c r="G392" s="149"/>
      <c r="H392" s="161"/>
      <c r="I392" s="161"/>
      <c r="J392" s="77"/>
      <c r="L392"/>
      <c r="M392"/>
      <c r="N392"/>
      <c r="O392"/>
      <c r="P392"/>
      <c r="Q392"/>
      <c r="R392"/>
    </row>
    <row r="393" spans="1:18" s="145" customFormat="1">
      <c r="A393"/>
      <c r="B393"/>
      <c r="C393"/>
      <c r="D393"/>
      <c r="E393" s="14"/>
      <c r="F393" s="90"/>
      <c r="G393" s="149"/>
      <c r="H393" s="161"/>
      <c r="I393" s="161"/>
      <c r="J393" s="77"/>
      <c r="L393"/>
      <c r="M393"/>
      <c r="N393"/>
      <c r="O393"/>
      <c r="P393"/>
      <c r="Q393"/>
      <c r="R393"/>
    </row>
    <row r="394" spans="1:18" s="145" customFormat="1">
      <c r="A394"/>
      <c r="B394"/>
      <c r="C394"/>
      <c r="D394"/>
      <c r="E394" s="14"/>
      <c r="F394" s="90"/>
      <c r="G394" s="149"/>
      <c r="H394" s="161"/>
      <c r="I394" s="161"/>
      <c r="J394" s="77"/>
      <c r="L394"/>
      <c r="M394"/>
      <c r="N394"/>
      <c r="O394"/>
      <c r="P394"/>
      <c r="Q394"/>
      <c r="R394"/>
    </row>
    <row r="395" spans="1:18" s="145" customFormat="1">
      <c r="A395"/>
      <c r="B395"/>
      <c r="C395"/>
      <c r="D395"/>
      <c r="E395" s="14"/>
      <c r="F395" s="90"/>
      <c r="G395" s="149"/>
      <c r="H395" s="161"/>
      <c r="I395" s="161"/>
      <c r="J395" s="77"/>
      <c r="L395"/>
      <c r="M395"/>
      <c r="N395"/>
      <c r="O395"/>
      <c r="P395"/>
      <c r="Q395"/>
      <c r="R395"/>
    </row>
    <row r="396" spans="1:18" s="145" customFormat="1">
      <c r="A396"/>
      <c r="B396"/>
      <c r="C396"/>
      <c r="D396"/>
      <c r="E396" s="14"/>
      <c r="F396" s="90"/>
      <c r="G396" s="149"/>
      <c r="H396" s="161"/>
      <c r="I396" s="161"/>
      <c r="J396" s="77"/>
      <c r="L396"/>
      <c r="M396"/>
      <c r="N396"/>
      <c r="O396"/>
      <c r="P396"/>
      <c r="Q396"/>
      <c r="R396"/>
    </row>
    <row r="397" spans="1:18" s="145" customFormat="1">
      <c r="A397"/>
      <c r="B397"/>
      <c r="C397"/>
      <c r="D397"/>
      <c r="E397" s="14"/>
      <c r="F397" s="90"/>
      <c r="G397" s="149"/>
      <c r="H397" s="161"/>
      <c r="I397" s="161"/>
      <c r="J397" s="77"/>
      <c r="L397"/>
      <c r="M397"/>
      <c r="N397"/>
      <c r="O397"/>
      <c r="P397"/>
      <c r="Q397"/>
      <c r="R397"/>
    </row>
    <row r="398" spans="1:18" s="145" customFormat="1">
      <c r="A398"/>
      <c r="B398"/>
      <c r="C398"/>
      <c r="D398"/>
      <c r="E398" s="14"/>
      <c r="F398" s="90"/>
      <c r="G398" s="149"/>
      <c r="H398" s="161"/>
      <c r="I398" s="161"/>
      <c r="J398" s="77"/>
      <c r="L398"/>
      <c r="M398"/>
      <c r="N398"/>
      <c r="O398"/>
      <c r="P398"/>
      <c r="Q398"/>
      <c r="R398"/>
    </row>
    <row r="399" spans="1:18" s="145" customFormat="1">
      <c r="A399"/>
      <c r="B399"/>
      <c r="C399"/>
      <c r="D399"/>
      <c r="E399" s="14"/>
      <c r="F399" s="90"/>
      <c r="G399" s="149"/>
      <c r="H399" s="161"/>
      <c r="I399" s="161"/>
      <c r="J399" s="77"/>
      <c r="L399"/>
      <c r="M399"/>
      <c r="N399"/>
      <c r="O399"/>
      <c r="P399"/>
      <c r="Q399"/>
      <c r="R399"/>
    </row>
    <row r="400" spans="1:18" s="145" customFormat="1">
      <c r="A400"/>
      <c r="B400"/>
      <c r="C400"/>
      <c r="D400"/>
      <c r="E400" s="14"/>
      <c r="F400" s="90"/>
      <c r="G400" s="149"/>
      <c r="H400" s="161"/>
      <c r="I400" s="161"/>
      <c r="J400" s="77"/>
      <c r="L400"/>
      <c r="M400"/>
      <c r="N400"/>
      <c r="O400"/>
      <c r="P400"/>
      <c r="Q400"/>
      <c r="R400"/>
    </row>
    <row r="401" spans="1:18" s="145" customFormat="1">
      <c r="A401"/>
      <c r="B401"/>
      <c r="C401"/>
      <c r="D401"/>
      <c r="E401" s="14"/>
      <c r="F401" s="90"/>
      <c r="G401" s="149"/>
      <c r="H401" s="161"/>
      <c r="I401" s="161"/>
      <c r="J401" s="77"/>
      <c r="L401"/>
      <c r="M401"/>
      <c r="N401"/>
      <c r="O401"/>
      <c r="P401"/>
      <c r="Q401"/>
      <c r="R401"/>
    </row>
    <row r="402" spans="1:18" s="145" customFormat="1">
      <c r="A402"/>
      <c r="B402"/>
      <c r="C402"/>
      <c r="D402"/>
      <c r="E402" s="14"/>
      <c r="F402" s="90"/>
      <c r="G402" s="149"/>
      <c r="H402" s="161"/>
      <c r="I402" s="161"/>
      <c r="J402" s="77"/>
      <c r="L402"/>
      <c r="M402"/>
      <c r="N402"/>
      <c r="O402"/>
      <c r="P402"/>
      <c r="Q402"/>
      <c r="R402"/>
    </row>
    <row r="403" spans="1:18" s="145" customFormat="1">
      <c r="A403"/>
      <c r="B403"/>
      <c r="C403"/>
      <c r="D403"/>
      <c r="E403" s="14"/>
      <c r="F403" s="90"/>
      <c r="G403" s="149"/>
      <c r="H403" s="161"/>
      <c r="I403" s="161"/>
      <c r="J403" s="77"/>
      <c r="L403"/>
      <c r="M403"/>
      <c r="N403"/>
      <c r="O403"/>
      <c r="P403"/>
      <c r="Q403"/>
      <c r="R403"/>
    </row>
    <row r="404" spans="1:18" s="145" customFormat="1">
      <c r="A404"/>
      <c r="B404"/>
      <c r="C404"/>
      <c r="D404"/>
      <c r="E404" s="14"/>
      <c r="F404" s="90"/>
      <c r="G404" s="149"/>
      <c r="H404" s="161"/>
      <c r="I404" s="161"/>
      <c r="J404" s="77"/>
      <c r="L404"/>
      <c r="M404"/>
      <c r="N404"/>
      <c r="O404"/>
      <c r="P404"/>
      <c r="Q404"/>
      <c r="R404"/>
    </row>
    <row r="405" spans="1:18" s="145" customFormat="1">
      <c r="A405"/>
      <c r="B405"/>
      <c r="C405"/>
      <c r="D405"/>
      <c r="E405" s="14"/>
      <c r="F405" s="90"/>
      <c r="G405" s="149"/>
      <c r="H405" s="161"/>
      <c r="I405" s="161"/>
      <c r="J405" s="77"/>
      <c r="L405"/>
      <c r="M405"/>
      <c r="N405"/>
      <c r="O405"/>
      <c r="P405"/>
      <c r="Q405"/>
      <c r="R405"/>
    </row>
    <row r="406" spans="1:18" s="145" customFormat="1">
      <c r="A406"/>
      <c r="B406"/>
      <c r="C406"/>
      <c r="D406"/>
      <c r="E406" s="14"/>
      <c r="F406" s="90"/>
      <c r="G406" s="149"/>
      <c r="H406" s="161"/>
      <c r="I406" s="161"/>
      <c r="J406" s="77"/>
      <c r="L406"/>
      <c r="M406"/>
      <c r="N406"/>
      <c r="O406"/>
      <c r="P406"/>
      <c r="Q406"/>
      <c r="R406"/>
    </row>
    <row r="407" spans="1:18" s="145" customFormat="1">
      <c r="A407"/>
      <c r="B407"/>
      <c r="C407"/>
      <c r="D407"/>
      <c r="E407" s="14"/>
      <c r="F407" s="90"/>
      <c r="G407" s="149"/>
      <c r="H407" s="161"/>
      <c r="I407" s="161"/>
      <c r="J407" s="77"/>
      <c r="L407"/>
      <c r="M407"/>
      <c r="N407"/>
      <c r="O407"/>
      <c r="P407"/>
      <c r="Q407"/>
      <c r="R407"/>
    </row>
    <row r="408" spans="1:18" s="145" customFormat="1">
      <c r="A408"/>
      <c r="B408"/>
      <c r="C408"/>
      <c r="D408"/>
      <c r="E408" s="14"/>
      <c r="F408" s="90"/>
      <c r="G408" s="149"/>
      <c r="H408" s="161"/>
      <c r="I408" s="161"/>
      <c r="J408" s="77"/>
      <c r="L408"/>
      <c r="M408"/>
      <c r="N408"/>
      <c r="O408"/>
      <c r="P408"/>
      <c r="Q408"/>
      <c r="R408"/>
    </row>
    <row r="409" spans="1:18" s="145" customFormat="1">
      <c r="A409"/>
      <c r="B409"/>
      <c r="C409"/>
      <c r="D409"/>
      <c r="E409" s="14"/>
      <c r="F409" s="90"/>
      <c r="G409" s="149"/>
      <c r="H409" s="161"/>
      <c r="I409" s="161"/>
      <c r="J409" s="77"/>
      <c r="L409"/>
      <c r="M409"/>
      <c r="N409"/>
      <c r="O409"/>
      <c r="P409"/>
      <c r="Q409"/>
      <c r="R409"/>
    </row>
    <row r="410" spans="1:18" s="145" customFormat="1">
      <c r="A410"/>
      <c r="B410"/>
      <c r="C410"/>
      <c r="D410"/>
      <c r="E410" s="14"/>
      <c r="F410" s="90"/>
      <c r="G410" s="149"/>
      <c r="H410" s="161"/>
      <c r="I410" s="161"/>
      <c r="J410" s="77"/>
      <c r="L410"/>
      <c r="M410"/>
      <c r="N410"/>
      <c r="O410"/>
      <c r="P410"/>
      <c r="Q410"/>
      <c r="R410"/>
    </row>
    <row r="411" spans="1:18" s="145" customFormat="1">
      <c r="A411"/>
      <c r="B411"/>
      <c r="C411"/>
      <c r="D411"/>
      <c r="E411" s="14"/>
      <c r="F411" s="90"/>
      <c r="G411" s="149"/>
      <c r="H411" s="161"/>
      <c r="I411" s="161"/>
      <c r="J411" s="77"/>
      <c r="L411"/>
      <c r="M411"/>
      <c r="N411"/>
      <c r="O411"/>
      <c r="P411"/>
      <c r="Q411"/>
      <c r="R411"/>
    </row>
    <row r="412" spans="1:18" s="145" customFormat="1">
      <c r="A412"/>
      <c r="B412"/>
      <c r="C412"/>
      <c r="D412"/>
      <c r="E412" s="14"/>
      <c r="F412" s="90"/>
      <c r="G412" s="149"/>
      <c r="H412" s="161"/>
      <c r="I412" s="161"/>
      <c r="J412" s="77"/>
      <c r="L412"/>
      <c r="M412"/>
      <c r="N412"/>
      <c r="O412"/>
      <c r="P412"/>
      <c r="Q412"/>
      <c r="R412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257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17" sqref="P17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113</v>
      </c>
      <c r="B1" s="173"/>
      <c r="C1" s="173"/>
      <c r="D1" s="174"/>
      <c r="E1" s="6" t="s">
        <v>0</v>
      </c>
      <c r="F1" s="55" t="s">
        <v>5</v>
      </c>
      <c r="G1" s="7" t="s">
        <v>1</v>
      </c>
      <c r="H1" s="120" t="s">
        <v>6</v>
      </c>
      <c r="I1" s="121" t="s">
        <v>7</v>
      </c>
      <c r="J1" s="7" t="s">
        <v>11</v>
      </c>
      <c r="K1" s="143" t="s">
        <v>8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1306.8799999999997</v>
      </c>
      <c r="E2" s="10">
        <v>45323</v>
      </c>
      <c r="F2" s="58">
        <v>16.8</v>
      </c>
      <c r="G2" s="26">
        <v>13</v>
      </c>
      <c r="H2" s="122"/>
      <c r="I2" s="122"/>
      <c r="J2" s="26"/>
      <c r="K2" s="127">
        <f t="shared" ref="K2:K65" si="0">F2-G2-H2+I2-J2</f>
        <v>3.8000000000000007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4354.9300000000012</v>
      </c>
      <c r="C3" s="157" t="s">
        <v>57</v>
      </c>
      <c r="D3" s="159">
        <f>D2/B4</f>
        <v>0.42935098641523062</v>
      </c>
      <c r="E3" s="10">
        <v>45323</v>
      </c>
      <c r="F3" s="58">
        <v>32.5</v>
      </c>
      <c r="G3" s="11">
        <v>25</v>
      </c>
      <c r="H3" s="123"/>
      <c r="I3" s="123"/>
      <c r="J3" s="26"/>
      <c r="K3" s="127">
        <f t="shared" si="0"/>
        <v>7.5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3043.85</v>
      </c>
      <c r="C4" s="4" t="s">
        <v>11</v>
      </c>
      <c r="D4" s="156">
        <f>SUM(J:J)</f>
        <v>4.2</v>
      </c>
      <c r="E4" s="10">
        <v>45323</v>
      </c>
      <c r="F4" s="58">
        <v>19.5</v>
      </c>
      <c r="G4" s="11">
        <v>15</v>
      </c>
      <c r="H4" s="123"/>
      <c r="I4" s="123"/>
      <c r="J4" s="26"/>
      <c r="K4" s="127">
        <f t="shared" si="0"/>
        <v>4.5</v>
      </c>
      <c r="L4" s="152"/>
      <c r="Q4" s="1"/>
      <c r="R4" s="1"/>
    </row>
    <row r="5" spans="1:18" ht="20.25" customHeight="1">
      <c r="A5" s="52" t="s">
        <v>91</v>
      </c>
      <c r="B5" s="156">
        <f>SUM(H:H)</f>
        <v>0</v>
      </c>
      <c r="C5" s="157" t="s">
        <v>98</v>
      </c>
      <c r="D5" s="158">
        <f>COUNT(G:G)</f>
        <v>128</v>
      </c>
      <c r="E5" s="10">
        <v>45323</v>
      </c>
      <c r="F5" s="58">
        <v>19.5</v>
      </c>
      <c r="G5" s="11">
        <v>15</v>
      </c>
      <c r="H5" s="123"/>
      <c r="I5" s="123"/>
      <c r="J5" s="26"/>
      <c r="K5" s="127">
        <f t="shared" si="0"/>
        <v>4.5</v>
      </c>
      <c r="L5" s="152"/>
    </row>
    <row r="6" spans="1:18" ht="20.25" customHeight="1">
      <c r="A6" s="52" t="s">
        <v>92</v>
      </c>
      <c r="B6" s="156">
        <f>SUM(I:I)</f>
        <v>0</v>
      </c>
      <c r="C6" s="165"/>
      <c r="D6" s="158"/>
      <c r="E6" s="10">
        <v>45323</v>
      </c>
      <c r="F6" s="58">
        <v>29.01</v>
      </c>
      <c r="G6" s="26">
        <v>23</v>
      </c>
      <c r="H6" s="122"/>
      <c r="I6" s="122"/>
      <c r="J6" s="26"/>
      <c r="K6" s="127">
        <f t="shared" si="0"/>
        <v>6.0100000000000016</v>
      </c>
      <c r="L6" s="152"/>
    </row>
    <row r="7" spans="1:18" ht="20.25" customHeight="1">
      <c r="C7" s="1"/>
      <c r="D7" s="1"/>
      <c r="E7" s="10">
        <v>45323</v>
      </c>
      <c r="F7" s="58">
        <v>51.6</v>
      </c>
      <c r="G7" s="11">
        <v>34.4</v>
      </c>
      <c r="H7" s="123"/>
      <c r="I7" s="123"/>
      <c r="J7" s="26"/>
      <c r="K7" s="127">
        <f t="shared" si="0"/>
        <v>17.200000000000003</v>
      </c>
      <c r="L7" s="152"/>
    </row>
    <row r="8" spans="1:18" ht="20.25" customHeight="1">
      <c r="A8" s="1"/>
      <c r="B8" s="1"/>
      <c r="C8" s="1"/>
      <c r="D8" s="1"/>
      <c r="E8" s="10">
        <v>45323</v>
      </c>
      <c r="F8" s="58">
        <v>29.6</v>
      </c>
      <c r="G8" s="26">
        <v>14.88</v>
      </c>
      <c r="H8" s="122"/>
      <c r="I8" s="122"/>
      <c r="J8" s="26"/>
      <c r="K8" s="127">
        <f t="shared" si="0"/>
        <v>14.72</v>
      </c>
      <c r="L8" s="152"/>
    </row>
    <row r="9" spans="1:18" ht="20.25" customHeight="1">
      <c r="A9" s="1"/>
      <c r="B9" s="1"/>
      <c r="E9" s="10">
        <v>45323</v>
      </c>
      <c r="F9" s="58">
        <v>27.3</v>
      </c>
      <c r="G9" s="11">
        <v>21</v>
      </c>
      <c r="H9" s="122"/>
      <c r="I9" s="122"/>
      <c r="J9" s="26"/>
      <c r="K9" s="127">
        <f t="shared" si="0"/>
        <v>6.3000000000000007</v>
      </c>
      <c r="L9" s="152"/>
    </row>
    <row r="10" spans="1:18" ht="20.25" customHeight="1">
      <c r="A10" s="1"/>
      <c r="B10" s="162"/>
      <c r="E10" s="10">
        <v>45323</v>
      </c>
      <c r="F10" s="58">
        <v>32.5</v>
      </c>
      <c r="G10" s="11">
        <v>25</v>
      </c>
      <c r="H10" s="123"/>
      <c r="I10" s="123"/>
      <c r="J10" s="26"/>
      <c r="K10" s="127">
        <f t="shared" si="0"/>
        <v>7.5</v>
      </c>
      <c r="L10" s="14"/>
      <c r="N10" t="s">
        <v>65</v>
      </c>
    </row>
    <row r="11" spans="1:18" ht="22.35" customHeight="1">
      <c r="A11" s="1"/>
      <c r="B11" s="1"/>
      <c r="E11" s="10">
        <v>45324</v>
      </c>
      <c r="F11" s="58">
        <v>16.8</v>
      </c>
      <c r="G11" s="11">
        <v>13</v>
      </c>
      <c r="H11" s="123"/>
      <c r="I11" s="123"/>
      <c r="J11" s="26"/>
      <c r="K11" s="127">
        <f t="shared" si="0"/>
        <v>3.8000000000000007</v>
      </c>
      <c r="L11" s="14"/>
    </row>
    <row r="12" spans="1:18">
      <c r="A12" s="1"/>
      <c r="B12" s="1"/>
      <c r="E12" s="10">
        <v>45324</v>
      </c>
      <c r="F12" s="58">
        <v>32.5</v>
      </c>
      <c r="G12" s="26">
        <v>25</v>
      </c>
      <c r="H12" s="123"/>
      <c r="I12" s="123"/>
      <c r="J12" s="26"/>
      <c r="K12" s="127">
        <f t="shared" si="0"/>
        <v>7.5</v>
      </c>
      <c r="L12" s="14"/>
    </row>
    <row r="13" spans="1:18">
      <c r="A13" s="1"/>
      <c r="B13" s="1"/>
      <c r="E13" s="10">
        <v>45324</v>
      </c>
      <c r="F13" s="58">
        <v>19.8</v>
      </c>
      <c r="G13" s="11">
        <v>14.5</v>
      </c>
      <c r="H13" s="123"/>
      <c r="I13" s="123"/>
      <c r="J13" s="26"/>
      <c r="K13" s="127">
        <f t="shared" si="0"/>
        <v>5.3000000000000007</v>
      </c>
      <c r="L13" s="14"/>
    </row>
    <row r="14" spans="1:18">
      <c r="B14" s="154"/>
      <c r="E14" s="10">
        <v>45324</v>
      </c>
      <c r="F14" s="58">
        <v>16.8</v>
      </c>
      <c r="G14" s="11">
        <v>13</v>
      </c>
      <c r="H14" s="123"/>
      <c r="I14" s="123"/>
      <c r="J14" s="26"/>
      <c r="K14" s="127">
        <f t="shared" si="0"/>
        <v>3.8000000000000007</v>
      </c>
      <c r="L14" s="14"/>
    </row>
    <row r="15" spans="1:18">
      <c r="E15" s="10">
        <v>45324</v>
      </c>
      <c r="F15" s="58">
        <v>35.799999999999997</v>
      </c>
      <c r="G15" s="11">
        <v>24</v>
      </c>
      <c r="H15" s="123"/>
      <c r="I15" s="123"/>
      <c r="J15" s="26"/>
      <c r="K15" s="127">
        <f t="shared" si="0"/>
        <v>11.799999999999997</v>
      </c>
      <c r="L15" s="14"/>
    </row>
    <row r="16" spans="1:18">
      <c r="E16" s="10">
        <v>45325</v>
      </c>
      <c r="F16" s="58">
        <v>21.44</v>
      </c>
      <c r="G16" s="11">
        <v>17</v>
      </c>
      <c r="H16" s="123"/>
      <c r="I16" s="123"/>
      <c r="J16" s="26"/>
      <c r="K16" s="127">
        <f t="shared" si="0"/>
        <v>4.4400000000000013</v>
      </c>
      <c r="L16" s="14"/>
    </row>
    <row r="17" spans="5:12">
      <c r="E17" s="10">
        <v>45325</v>
      </c>
      <c r="F17" s="58">
        <v>14.8</v>
      </c>
      <c r="G17" s="26">
        <v>10.199999999999999</v>
      </c>
      <c r="H17" s="122"/>
      <c r="I17" s="122"/>
      <c r="J17" s="26"/>
      <c r="K17" s="127">
        <f t="shared" si="0"/>
        <v>4.6000000000000014</v>
      </c>
      <c r="L17" s="14"/>
    </row>
    <row r="18" spans="5:12">
      <c r="E18" s="10">
        <v>45325</v>
      </c>
      <c r="F18" s="58">
        <v>24.7</v>
      </c>
      <c r="G18" s="26">
        <v>19</v>
      </c>
      <c r="H18" s="122"/>
      <c r="I18" s="122"/>
      <c r="J18" s="26"/>
      <c r="K18" s="127">
        <f t="shared" si="0"/>
        <v>5.6999999999999993</v>
      </c>
      <c r="L18" s="14"/>
    </row>
    <row r="19" spans="5:12">
      <c r="E19" s="10">
        <v>45325</v>
      </c>
      <c r="F19" s="58">
        <v>24.7</v>
      </c>
      <c r="G19" s="26">
        <v>19</v>
      </c>
      <c r="H19" s="122"/>
      <c r="I19" s="122"/>
      <c r="J19" s="26"/>
      <c r="K19" s="127">
        <f t="shared" si="0"/>
        <v>5.6999999999999993</v>
      </c>
      <c r="L19" s="14"/>
    </row>
    <row r="20" spans="5:12">
      <c r="E20" s="10">
        <v>45326</v>
      </c>
      <c r="F20" s="58">
        <v>19.5</v>
      </c>
      <c r="G20" s="11">
        <v>15</v>
      </c>
      <c r="H20" s="123"/>
      <c r="I20" s="123"/>
      <c r="J20" s="26"/>
      <c r="K20" s="127">
        <f t="shared" si="0"/>
        <v>4.5</v>
      </c>
      <c r="L20" s="14"/>
    </row>
    <row r="21" spans="5:12">
      <c r="E21" s="10">
        <v>45326</v>
      </c>
      <c r="F21" s="58">
        <v>18.920000000000002</v>
      </c>
      <c r="G21" s="26">
        <v>15</v>
      </c>
      <c r="H21" s="123"/>
      <c r="I21" s="123"/>
      <c r="J21" s="26"/>
      <c r="K21" s="127">
        <f t="shared" si="0"/>
        <v>3.9200000000000017</v>
      </c>
      <c r="L21" s="14"/>
    </row>
    <row r="22" spans="5:12">
      <c r="E22" s="10">
        <v>45328</v>
      </c>
      <c r="F22" s="58">
        <v>32.5</v>
      </c>
      <c r="G22" s="11">
        <v>25</v>
      </c>
      <c r="H22" s="122"/>
      <c r="I22" s="122"/>
      <c r="J22" s="26"/>
      <c r="K22" s="127">
        <f t="shared" si="0"/>
        <v>7.5</v>
      </c>
      <c r="L22" s="14"/>
    </row>
    <row r="23" spans="5:12">
      <c r="E23" s="10">
        <v>45329</v>
      </c>
      <c r="F23" s="60">
        <v>16.8</v>
      </c>
      <c r="G23" s="11">
        <v>13</v>
      </c>
      <c r="H23" s="123"/>
      <c r="I23" s="123"/>
      <c r="J23" s="26"/>
      <c r="K23" s="127">
        <f t="shared" si="0"/>
        <v>3.8000000000000007</v>
      </c>
      <c r="L23" s="14"/>
    </row>
    <row r="24" spans="5:12">
      <c r="E24" s="10">
        <v>45329</v>
      </c>
      <c r="F24" s="58">
        <v>16.8</v>
      </c>
      <c r="G24" s="11">
        <v>13</v>
      </c>
      <c r="H24" s="123"/>
      <c r="I24" s="123"/>
      <c r="J24" s="26"/>
      <c r="K24" s="127">
        <f t="shared" si="0"/>
        <v>3.8000000000000007</v>
      </c>
      <c r="L24" s="14"/>
    </row>
    <row r="25" spans="5:12">
      <c r="E25" s="10">
        <v>45330</v>
      </c>
      <c r="F25" s="138">
        <v>44.2</v>
      </c>
      <c r="G25" s="139">
        <v>34</v>
      </c>
      <c r="H25" s="139"/>
      <c r="I25" s="139"/>
      <c r="J25" s="141"/>
      <c r="K25" s="127">
        <f t="shared" si="0"/>
        <v>10.200000000000003</v>
      </c>
      <c r="L25" s="14"/>
    </row>
    <row r="26" spans="5:12">
      <c r="E26" s="10">
        <v>45330</v>
      </c>
      <c r="F26" s="138">
        <v>27.3</v>
      </c>
      <c r="G26" s="139">
        <v>21</v>
      </c>
      <c r="H26" s="139"/>
      <c r="I26" s="139"/>
      <c r="J26" s="141"/>
      <c r="K26" s="127">
        <f t="shared" si="0"/>
        <v>6.3000000000000007</v>
      </c>
      <c r="L26" s="14"/>
    </row>
    <row r="27" spans="5:12">
      <c r="E27" s="10">
        <v>45331</v>
      </c>
      <c r="F27" s="135">
        <v>23.96</v>
      </c>
      <c r="G27" s="136">
        <v>19</v>
      </c>
      <c r="H27" s="136"/>
      <c r="I27" s="136"/>
      <c r="J27" s="130"/>
      <c r="K27" s="127">
        <f t="shared" si="0"/>
        <v>4.9600000000000009</v>
      </c>
      <c r="L27" s="14"/>
    </row>
    <row r="28" spans="5:12">
      <c r="E28" s="10">
        <v>45331</v>
      </c>
      <c r="F28" s="60">
        <v>16.8</v>
      </c>
      <c r="G28" s="27">
        <v>13</v>
      </c>
      <c r="H28" s="123"/>
      <c r="I28" s="123"/>
      <c r="J28" s="77"/>
      <c r="K28" s="127">
        <f t="shared" si="0"/>
        <v>3.8000000000000007</v>
      </c>
      <c r="L28" s="14"/>
    </row>
    <row r="29" spans="5:12">
      <c r="E29" s="10">
        <v>45332</v>
      </c>
      <c r="F29" s="60">
        <v>34.729999999999997</v>
      </c>
      <c r="G29" s="27">
        <v>24</v>
      </c>
      <c r="H29" s="123"/>
      <c r="I29" s="123"/>
      <c r="J29" s="77"/>
      <c r="K29" s="127">
        <f t="shared" si="0"/>
        <v>10.729999999999997</v>
      </c>
      <c r="L29" s="14"/>
    </row>
    <row r="30" spans="5:12">
      <c r="E30" s="10">
        <v>45333</v>
      </c>
      <c r="F30" s="60">
        <v>35.799999999999997</v>
      </c>
      <c r="G30" s="27">
        <v>24</v>
      </c>
      <c r="H30" s="123"/>
      <c r="I30" s="123"/>
      <c r="J30" s="77"/>
      <c r="K30" s="127">
        <f t="shared" si="0"/>
        <v>11.799999999999997</v>
      </c>
      <c r="L30" s="14"/>
    </row>
    <row r="31" spans="5:12">
      <c r="E31" s="10">
        <v>45335</v>
      </c>
      <c r="F31" s="60">
        <v>29.01</v>
      </c>
      <c r="G31" s="27">
        <v>23</v>
      </c>
      <c r="H31" s="123"/>
      <c r="I31" s="123"/>
      <c r="J31" s="77"/>
      <c r="K31" s="127">
        <f t="shared" si="0"/>
        <v>6.0100000000000016</v>
      </c>
      <c r="L31" s="14"/>
    </row>
    <row r="32" spans="5:12">
      <c r="E32" s="10">
        <v>45336</v>
      </c>
      <c r="F32" s="60">
        <v>81.900000000000006</v>
      </c>
      <c r="G32" s="27">
        <v>58.5</v>
      </c>
      <c r="H32" s="123"/>
      <c r="I32" s="123"/>
      <c r="J32" s="77"/>
      <c r="K32" s="127">
        <f t="shared" si="0"/>
        <v>23.400000000000006</v>
      </c>
    </row>
    <row r="33" spans="3:11">
      <c r="E33" s="10">
        <v>45336</v>
      </c>
      <c r="F33" s="60">
        <v>29.6</v>
      </c>
      <c r="G33" s="27">
        <v>15</v>
      </c>
      <c r="H33" s="123"/>
      <c r="I33" s="123"/>
      <c r="J33" s="77"/>
      <c r="K33" s="127">
        <f t="shared" si="0"/>
        <v>14.600000000000001</v>
      </c>
    </row>
    <row r="34" spans="3:11">
      <c r="E34" s="10">
        <v>45336</v>
      </c>
      <c r="F34" s="60">
        <v>16.8</v>
      </c>
      <c r="G34" s="27">
        <v>13</v>
      </c>
      <c r="H34" s="123"/>
      <c r="I34" s="123"/>
      <c r="J34" s="77"/>
      <c r="K34" s="127">
        <f t="shared" si="0"/>
        <v>3.8000000000000007</v>
      </c>
    </row>
    <row r="35" spans="3:11">
      <c r="E35" s="10">
        <v>45336</v>
      </c>
      <c r="F35" s="60">
        <v>26.49</v>
      </c>
      <c r="G35" s="139">
        <v>21</v>
      </c>
      <c r="H35" s="122"/>
      <c r="I35" s="122"/>
      <c r="J35" s="77"/>
      <c r="K35" s="127">
        <f t="shared" si="0"/>
        <v>5.4899999999999984</v>
      </c>
    </row>
    <row r="36" spans="3:11">
      <c r="E36" s="10">
        <v>45336</v>
      </c>
      <c r="F36" s="60">
        <v>27.3</v>
      </c>
      <c r="G36" s="139">
        <v>21</v>
      </c>
      <c r="H36" s="122"/>
      <c r="I36" s="122"/>
      <c r="J36" s="77"/>
      <c r="K36" s="127">
        <f t="shared" si="0"/>
        <v>6.3000000000000007</v>
      </c>
    </row>
    <row r="37" spans="3:11">
      <c r="E37" s="10">
        <v>45337</v>
      </c>
      <c r="F37" s="60">
        <v>96.62</v>
      </c>
      <c r="G37" s="27">
        <v>66</v>
      </c>
      <c r="H37" s="123"/>
      <c r="I37" s="123"/>
      <c r="J37" s="77"/>
      <c r="K37" s="127">
        <f t="shared" si="0"/>
        <v>30.620000000000005</v>
      </c>
    </row>
    <row r="38" spans="3:11">
      <c r="E38" s="10">
        <v>45337</v>
      </c>
      <c r="F38" s="60">
        <v>24.7</v>
      </c>
      <c r="G38" s="136">
        <v>19</v>
      </c>
      <c r="H38" s="123"/>
      <c r="I38" s="123"/>
      <c r="J38" s="77"/>
      <c r="K38" s="127">
        <f t="shared" si="0"/>
        <v>5.6999999999999993</v>
      </c>
    </row>
    <row r="39" spans="3:11">
      <c r="E39" s="10">
        <v>45337</v>
      </c>
      <c r="F39" s="60">
        <v>23.96</v>
      </c>
      <c r="G39" s="136">
        <v>19</v>
      </c>
      <c r="H39" s="123"/>
      <c r="I39" s="123"/>
      <c r="J39" s="77"/>
      <c r="K39" s="127">
        <f t="shared" si="0"/>
        <v>4.9600000000000009</v>
      </c>
    </row>
    <row r="40" spans="3:11">
      <c r="E40" s="10">
        <v>45338</v>
      </c>
      <c r="F40" s="129">
        <v>19.5</v>
      </c>
      <c r="G40" s="123">
        <v>15</v>
      </c>
      <c r="H40" s="123"/>
      <c r="I40" s="123"/>
      <c r="J40" s="130"/>
      <c r="K40" s="127">
        <f t="shared" si="0"/>
        <v>4.5</v>
      </c>
    </row>
    <row r="41" spans="3:11">
      <c r="E41" s="10">
        <v>45338</v>
      </c>
      <c r="F41" s="60">
        <v>18.920000000000002</v>
      </c>
      <c r="G41" s="27">
        <v>15</v>
      </c>
      <c r="H41" s="123"/>
      <c r="I41" s="123"/>
      <c r="J41" s="77"/>
      <c r="K41" s="127">
        <f t="shared" si="0"/>
        <v>3.9200000000000017</v>
      </c>
    </row>
    <row r="42" spans="3:11">
      <c r="E42" s="10">
        <v>45338</v>
      </c>
      <c r="F42" s="60">
        <v>29.6</v>
      </c>
      <c r="G42" s="27">
        <v>15</v>
      </c>
      <c r="H42" s="123"/>
      <c r="I42" s="123"/>
      <c r="J42" s="77"/>
      <c r="K42" s="127">
        <f t="shared" si="0"/>
        <v>14.600000000000001</v>
      </c>
    </row>
    <row r="43" spans="3:11">
      <c r="E43" s="10">
        <v>45338</v>
      </c>
      <c r="F43" s="60">
        <v>26.49</v>
      </c>
      <c r="G43" s="33">
        <v>21</v>
      </c>
      <c r="H43" s="123"/>
      <c r="I43" s="123"/>
      <c r="J43" s="77"/>
      <c r="K43" s="127">
        <f t="shared" si="0"/>
        <v>5.4899999999999984</v>
      </c>
    </row>
    <row r="44" spans="3:11">
      <c r="E44" s="10">
        <v>45339</v>
      </c>
      <c r="F44" s="60">
        <v>24.7</v>
      </c>
      <c r="G44" s="33">
        <v>21</v>
      </c>
      <c r="H44" s="123"/>
      <c r="I44" s="123"/>
      <c r="J44" s="77"/>
      <c r="K44" s="127">
        <f t="shared" si="0"/>
        <v>3.6999999999999993</v>
      </c>
    </row>
    <row r="45" spans="3:11">
      <c r="E45" s="10">
        <v>45339</v>
      </c>
      <c r="F45" s="60">
        <v>39.6</v>
      </c>
      <c r="G45" s="27">
        <v>29</v>
      </c>
      <c r="H45" s="123"/>
      <c r="I45" s="123"/>
      <c r="J45" s="77"/>
      <c r="K45" s="127">
        <f t="shared" si="0"/>
        <v>10.600000000000001</v>
      </c>
    </row>
    <row r="46" spans="3:11">
      <c r="C46" s="79"/>
      <c r="D46" s="79"/>
      <c r="E46" s="10">
        <v>45339</v>
      </c>
      <c r="F46" s="60">
        <v>16.79</v>
      </c>
      <c r="G46" s="33">
        <v>13</v>
      </c>
      <c r="H46" s="123"/>
      <c r="I46" s="123"/>
      <c r="J46" s="77"/>
      <c r="K46" s="127">
        <f t="shared" si="0"/>
        <v>3.7899999999999991</v>
      </c>
    </row>
    <row r="47" spans="3:11">
      <c r="E47" s="10">
        <v>45339</v>
      </c>
      <c r="F47" s="60">
        <v>16.8</v>
      </c>
      <c r="G47" s="33">
        <v>13</v>
      </c>
      <c r="H47" s="123"/>
      <c r="I47" s="123"/>
      <c r="J47" s="77"/>
      <c r="K47" s="127">
        <f t="shared" si="0"/>
        <v>3.8000000000000007</v>
      </c>
    </row>
    <row r="48" spans="3:11">
      <c r="E48" s="10">
        <v>45339</v>
      </c>
      <c r="F48" s="60">
        <v>27.15</v>
      </c>
      <c r="G48" s="27">
        <v>21</v>
      </c>
      <c r="H48" s="123"/>
      <c r="I48" s="123"/>
      <c r="J48" s="77"/>
      <c r="K48" s="127">
        <f t="shared" si="0"/>
        <v>6.1499999999999986</v>
      </c>
    </row>
    <row r="49" spans="1:13">
      <c r="C49" s="79"/>
      <c r="D49" s="79"/>
      <c r="E49" s="10">
        <v>45339</v>
      </c>
      <c r="F49" s="60">
        <v>16.3</v>
      </c>
      <c r="G49" s="27">
        <v>13</v>
      </c>
      <c r="H49" s="123"/>
      <c r="I49" s="123"/>
      <c r="J49" s="77"/>
      <c r="K49" s="127">
        <f t="shared" si="0"/>
        <v>3.3000000000000007</v>
      </c>
    </row>
    <row r="50" spans="1:13">
      <c r="A50" s="79"/>
      <c r="B50" s="79"/>
      <c r="E50" s="10">
        <v>45339</v>
      </c>
      <c r="F50" s="60">
        <v>27.3</v>
      </c>
      <c r="G50" s="33">
        <v>21</v>
      </c>
      <c r="H50" s="123"/>
      <c r="I50" s="123"/>
      <c r="J50" s="77"/>
      <c r="K50" s="127">
        <f t="shared" si="0"/>
        <v>6.3000000000000007</v>
      </c>
      <c r="M50" t="s">
        <v>65</v>
      </c>
    </row>
    <row r="51" spans="1:13">
      <c r="E51" s="10">
        <v>45339</v>
      </c>
      <c r="F51" s="60">
        <v>29.01</v>
      </c>
      <c r="G51" s="33">
        <v>23</v>
      </c>
      <c r="H51" s="123"/>
      <c r="I51" s="123"/>
      <c r="J51" s="77"/>
      <c r="K51" s="127">
        <f t="shared" si="0"/>
        <v>6.0100000000000016</v>
      </c>
    </row>
    <row r="52" spans="1:13">
      <c r="E52" s="10">
        <v>45339</v>
      </c>
      <c r="F52" s="60">
        <v>16.8</v>
      </c>
      <c r="G52" s="33">
        <v>13</v>
      </c>
      <c r="H52" s="123"/>
      <c r="I52" s="123"/>
      <c r="J52" s="77"/>
      <c r="K52" s="127">
        <f t="shared" si="0"/>
        <v>3.8000000000000007</v>
      </c>
    </row>
    <row r="53" spans="1:13">
      <c r="A53" s="79"/>
      <c r="B53" s="79"/>
      <c r="E53" s="10">
        <v>45339</v>
      </c>
      <c r="F53" s="95">
        <v>16.8</v>
      </c>
      <c r="G53" s="33">
        <v>13</v>
      </c>
      <c r="H53" s="123"/>
      <c r="I53" s="123"/>
      <c r="J53" s="77"/>
      <c r="K53" s="127">
        <f t="shared" si="0"/>
        <v>3.8000000000000007</v>
      </c>
    </row>
    <row r="54" spans="1:13" s="79" customFormat="1">
      <c r="A54"/>
      <c r="B54"/>
      <c r="C54"/>
      <c r="D54"/>
      <c r="E54" s="10">
        <v>45340</v>
      </c>
      <c r="F54" s="95">
        <v>31.53</v>
      </c>
      <c r="G54" s="33">
        <v>25</v>
      </c>
      <c r="H54" s="123"/>
      <c r="I54" s="123"/>
      <c r="J54" s="77"/>
      <c r="K54" s="127">
        <f t="shared" si="0"/>
        <v>6.5300000000000011</v>
      </c>
    </row>
    <row r="55" spans="1:13">
      <c r="E55" s="10">
        <v>45340</v>
      </c>
      <c r="F55" s="95">
        <v>16.8</v>
      </c>
      <c r="G55" s="33">
        <v>13</v>
      </c>
      <c r="H55" s="123"/>
      <c r="I55" s="123"/>
      <c r="J55" s="77"/>
      <c r="K55" s="127">
        <f t="shared" si="0"/>
        <v>3.8000000000000007</v>
      </c>
      <c r="M55" t="s">
        <v>65</v>
      </c>
    </row>
    <row r="56" spans="1:13">
      <c r="E56" s="10">
        <v>45340</v>
      </c>
      <c r="F56" s="95">
        <v>29.6</v>
      </c>
      <c r="G56" s="33">
        <v>15</v>
      </c>
      <c r="H56" s="123"/>
      <c r="I56" s="123"/>
      <c r="J56" s="77"/>
      <c r="K56" s="127">
        <f t="shared" si="0"/>
        <v>14.600000000000001</v>
      </c>
    </row>
    <row r="57" spans="1:13" s="79" customFormat="1">
      <c r="A57"/>
      <c r="B57"/>
      <c r="C57"/>
      <c r="D57"/>
      <c r="E57" s="10">
        <v>45340</v>
      </c>
      <c r="F57" s="95">
        <v>19.5</v>
      </c>
      <c r="G57" s="33">
        <v>15</v>
      </c>
      <c r="H57" s="123"/>
      <c r="I57" s="123"/>
      <c r="J57" s="77"/>
      <c r="K57" s="127">
        <f t="shared" si="0"/>
        <v>4.5</v>
      </c>
    </row>
    <row r="58" spans="1:13">
      <c r="E58" s="10">
        <v>45340</v>
      </c>
      <c r="F58" s="95">
        <v>32.5</v>
      </c>
      <c r="G58" s="33">
        <v>25</v>
      </c>
      <c r="H58" s="123"/>
      <c r="I58" s="123"/>
      <c r="J58" s="77"/>
      <c r="K58" s="127">
        <f t="shared" si="0"/>
        <v>7.5</v>
      </c>
    </row>
    <row r="59" spans="1:13">
      <c r="E59" s="10">
        <v>45340</v>
      </c>
      <c r="F59" s="95">
        <v>16.3</v>
      </c>
      <c r="G59" s="33">
        <v>13</v>
      </c>
      <c r="H59" s="123"/>
      <c r="I59" s="123"/>
      <c r="J59" s="77"/>
      <c r="K59" s="127">
        <f t="shared" si="0"/>
        <v>3.3000000000000007</v>
      </c>
    </row>
    <row r="60" spans="1:13">
      <c r="E60" s="10">
        <v>45340</v>
      </c>
      <c r="F60" s="95">
        <v>29.9</v>
      </c>
      <c r="G60" s="33">
        <v>23</v>
      </c>
      <c r="H60" s="123"/>
      <c r="I60" s="123"/>
      <c r="J60" s="77"/>
      <c r="K60" s="127">
        <f t="shared" si="0"/>
        <v>6.8999999999999986</v>
      </c>
    </row>
    <row r="61" spans="1:13">
      <c r="E61" s="10">
        <v>45340</v>
      </c>
      <c r="F61" s="95">
        <v>16.3</v>
      </c>
      <c r="G61" s="33">
        <v>13</v>
      </c>
      <c r="H61" s="123"/>
      <c r="I61" s="123"/>
      <c r="J61" s="77"/>
      <c r="K61" s="127">
        <f t="shared" si="0"/>
        <v>3.3000000000000007</v>
      </c>
    </row>
    <row r="62" spans="1:13">
      <c r="E62" s="10">
        <v>45340</v>
      </c>
      <c r="F62" s="95">
        <v>63.83</v>
      </c>
      <c r="G62" s="33">
        <v>45</v>
      </c>
      <c r="H62" s="123"/>
      <c r="I62" s="123"/>
      <c r="J62" s="77"/>
      <c r="K62" s="127">
        <f t="shared" si="0"/>
        <v>18.829999999999998</v>
      </c>
      <c r="L62" t="s">
        <v>99</v>
      </c>
    </row>
    <row r="63" spans="1:13">
      <c r="E63" s="10">
        <v>45341</v>
      </c>
      <c r="F63" s="95">
        <v>99.6</v>
      </c>
      <c r="G63" s="33">
        <v>66</v>
      </c>
      <c r="H63" s="123"/>
      <c r="I63" s="123"/>
      <c r="J63" s="77"/>
      <c r="K63" s="127">
        <f t="shared" si="0"/>
        <v>33.599999999999994</v>
      </c>
    </row>
    <row r="64" spans="1:13">
      <c r="E64" s="10">
        <v>45341</v>
      </c>
      <c r="F64" s="95">
        <v>29.9</v>
      </c>
      <c r="G64" s="33">
        <v>23</v>
      </c>
      <c r="H64" s="123"/>
      <c r="I64" s="123"/>
      <c r="J64" s="77"/>
      <c r="K64" s="127">
        <f t="shared" si="0"/>
        <v>6.8999999999999986</v>
      </c>
    </row>
    <row r="65" spans="5:11">
      <c r="E65" s="10">
        <v>45341</v>
      </c>
      <c r="F65" s="95">
        <v>29.9</v>
      </c>
      <c r="G65" s="33">
        <v>23</v>
      </c>
      <c r="H65" s="123"/>
      <c r="I65" s="123"/>
      <c r="J65" s="77"/>
      <c r="K65" s="127">
        <f t="shared" si="0"/>
        <v>6.8999999999999986</v>
      </c>
    </row>
    <row r="66" spans="5:11">
      <c r="E66" s="10">
        <v>45341</v>
      </c>
      <c r="F66" s="95">
        <v>26.49</v>
      </c>
      <c r="G66" s="33">
        <v>21</v>
      </c>
      <c r="H66" s="123"/>
      <c r="I66" s="123"/>
      <c r="J66" s="77"/>
      <c r="K66" s="127">
        <f t="shared" ref="K66:K129" si="1">F66-G66-H66+I66-J66</f>
        <v>5.4899999999999984</v>
      </c>
    </row>
    <row r="67" spans="5:11">
      <c r="E67" s="10">
        <v>45342</v>
      </c>
      <c r="F67" s="95">
        <v>19.5</v>
      </c>
      <c r="G67" s="33">
        <v>15</v>
      </c>
      <c r="H67" s="123"/>
      <c r="I67" s="123"/>
      <c r="J67" s="77"/>
      <c r="K67" s="127">
        <f t="shared" si="1"/>
        <v>4.5</v>
      </c>
    </row>
    <row r="68" spans="5:11">
      <c r="E68" s="10">
        <v>45342</v>
      </c>
      <c r="F68" s="95">
        <v>23.96</v>
      </c>
      <c r="G68" s="33">
        <v>19</v>
      </c>
      <c r="H68" s="123"/>
      <c r="I68" s="123"/>
      <c r="J68" s="77"/>
      <c r="K68" s="127">
        <f t="shared" si="1"/>
        <v>4.9600000000000009</v>
      </c>
    </row>
    <row r="69" spans="5:11">
      <c r="E69" s="10">
        <v>45342</v>
      </c>
      <c r="F69" s="95">
        <v>19.8</v>
      </c>
      <c r="G69" s="33">
        <v>16</v>
      </c>
      <c r="H69" s="123"/>
      <c r="I69" s="123"/>
      <c r="J69" s="77"/>
      <c r="K69" s="127">
        <f t="shared" si="1"/>
        <v>3.8000000000000007</v>
      </c>
    </row>
    <row r="70" spans="5:11">
      <c r="E70" s="10">
        <v>45343</v>
      </c>
      <c r="F70" s="95">
        <v>14.8</v>
      </c>
      <c r="G70" s="33">
        <v>10.199999999999999</v>
      </c>
      <c r="H70" s="123"/>
      <c r="I70" s="123"/>
      <c r="J70" s="77"/>
      <c r="K70" s="127">
        <f t="shared" si="1"/>
        <v>4.6000000000000014</v>
      </c>
    </row>
    <row r="71" spans="5:11">
      <c r="E71" s="10">
        <v>45323</v>
      </c>
      <c r="F71" s="95">
        <v>32.5</v>
      </c>
      <c r="G71" s="122">
        <v>25</v>
      </c>
      <c r="H71" s="123"/>
      <c r="I71" s="123"/>
      <c r="J71" s="77"/>
      <c r="K71" s="127">
        <f t="shared" si="1"/>
        <v>7.5</v>
      </c>
    </row>
    <row r="72" spans="5:11">
      <c r="E72" s="10">
        <v>45323</v>
      </c>
      <c r="F72" s="95">
        <v>22.1</v>
      </c>
      <c r="G72" s="122">
        <v>17</v>
      </c>
      <c r="H72" s="123"/>
      <c r="I72" s="123"/>
      <c r="J72" s="77"/>
      <c r="K72" s="127">
        <f t="shared" si="1"/>
        <v>5.1000000000000014</v>
      </c>
    </row>
    <row r="73" spans="5:11">
      <c r="E73" s="10">
        <v>45323</v>
      </c>
      <c r="F73" s="95">
        <v>21.44</v>
      </c>
      <c r="G73" s="122">
        <v>17</v>
      </c>
      <c r="H73" s="123"/>
      <c r="I73" s="123"/>
      <c r="J73" s="77"/>
      <c r="K73" s="127">
        <f t="shared" si="1"/>
        <v>4.4400000000000013</v>
      </c>
    </row>
    <row r="74" spans="5:11">
      <c r="E74" s="10">
        <v>45323</v>
      </c>
      <c r="F74" s="95">
        <v>32.5</v>
      </c>
      <c r="G74" s="122">
        <v>25</v>
      </c>
      <c r="H74" s="123"/>
      <c r="I74" s="123"/>
      <c r="J74" s="77"/>
      <c r="K74" s="127">
        <f t="shared" si="1"/>
        <v>7.5</v>
      </c>
    </row>
    <row r="75" spans="5:11">
      <c r="E75" s="10">
        <v>45323</v>
      </c>
      <c r="F75" s="95">
        <v>31.53</v>
      </c>
      <c r="G75" s="122">
        <v>25</v>
      </c>
      <c r="H75" s="123"/>
      <c r="I75" s="123"/>
      <c r="J75" s="77"/>
      <c r="K75" s="127">
        <f t="shared" si="1"/>
        <v>6.5300000000000011</v>
      </c>
    </row>
    <row r="76" spans="5:11">
      <c r="E76" s="10">
        <v>45343</v>
      </c>
      <c r="F76" s="134">
        <v>32.5</v>
      </c>
      <c r="G76" s="122">
        <v>25</v>
      </c>
      <c r="H76" s="123"/>
      <c r="I76" s="123"/>
      <c r="J76" s="77"/>
      <c r="K76" s="127">
        <f t="shared" si="1"/>
        <v>7.5</v>
      </c>
    </row>
    <row r="77" spans="5:11">
      <c r="E77" s="10">
        <v>45343</v>
      </c>
      <c r="F77" s="95">
        <v>19.5</v>
      </c>
      <c r="G77" s="33">
        <v>15</v>
      </c>
      <c r="H77" s="123"/>
      <c r="I77" s="123"/>
      <c r="J77" s="77"/>
      <c r="K77" s="127">
        <f t="shared" si="1"/>
        <v>4.5</v>
      </c>
    </row>
    <row r="78" spans="5:11">
      <c r="E78" s="10">
        <v>45343</v>
      </c>
      <c r="F78" s="95">
        <v>21.43</v>
      </c>
      <c r="G78" s="33">
        <v>19</v>
      </c>
      <c r="H78" s="123"/>
      <c r="I78" s="123"/>
      <c r="J78" s="77"/>
      <c r="K78" s="127">
        <f t="shared" si="1"/>
        <v>2.4299999999999997</v>
      </c>
    </row>
    <row r="79" spans="5:11">
      <c r="E79" s="10">
        <v>45344</v>
      </c>
      <c r="F79" s="95">
        <v>39.6</v>
      </c>
      <c r="G79" s="33">
        <v>21.72</v>
      </c>
      <c r="H79" s="123"/>
      <c r="I79" s="123"/>
      <c r="J79" s="77"/>
      <c r="K79" s="127">
        <f t="shared" si="1"/>
        <v>17.880000000000003</v>
      </c>
    </row>
    <row r="80" spans="5:11">
      <c r="E80" s="10">
        <v>45344</v>
      </c>
      <c r="F80" s="142">
        <v>39.6</v>
      </c>
      <c r="G80" s="127">
        <v>28</v>
      </c>
      <c r="H80" s="123"/>
      <c r="I80" s="123"/>
      <c r="J80" s="130"/>
      <c r="K80" s="127">
        <f t="shared" si="1"/>
        <v>11.600000000000001</v>
      </c>
    </row>
    <row r="81" spans="5:13">
      <c r="E81" s="10">
        <v>45344</v>
      </c>
      <c r="F81" s="142">
        <v>57.08</v>
      </c>
      <c r="G81" s="127">
        <v>45</v>
      </c>
      <c r="H81" s="123"/>
      <c r="I81" s="123"/>
      <c r="J81" s="130"/>
      <c r="K81" s="127">
        <f t="shared" si="1"/>
        <v>12.079999999999998</v>
      </c>
    </row>
    <row r="82" spans="5:13">
      <c r="E82" s="10">
        <v>45344</v>
      </c>
      <c r="F82" s="142">
        <v>404</v>
      </c>
      <c r="G82" s="127">
        <v>159.19999999999999</v>
      </c>
      <c r="H82" s="122"/>
      <c r="I82" s="123"/>
      <c r="J82" s="77"/>
      <c r="K82" s="127">
        <f t="shared" si="1"/>
        <v>244.8</v>
      </c>
    </row>
    <row r="83" spans="5:13">
      <c r="E83" s="10">
        <v>45344</v>
      </c>
      <c r="F83" s="95">
        <v>24.7</v>
      </c>
      <c r="G83" s="33">
        <v>19</v>
      </c>
      <c r="H83" s="123"/>
      <c r="I83" s="123"/>
      <c r="J83" s="77"/>
      <c r="K83" s="127">
        <f t="shared" si="1"/>
        <v>5.6999999999999993</v>
      </c>
    </row>
    <row r="84" spans="5:13">
      <c r="E84" s="10">
        <v>45344</v>
      </c>
      <c r="F84" s="95">
        <v>27.3</v>
      </c>
      <c r="G84" s="33">
        <v>21</v>
      </c>
      <c r="H84" s="123"/>
      <c r="I84" s="123"/>
      <c r="J84" s="77">
        <v>4.2</v>
      </c>
      <c r="K84" s="127">
        <f t="shared" si="1"/>
        <v>2.1000000000000005</v>
      </c>
    </row>
    <row r="85" spans="5:13">
      <c r="E85" s="10">
        <v>45344</v>
      </c>
      <c r="F85" s="95">
        <v>18.8</v>
      </c>
      <c r="G85" s="33">
        <v>11.5</v>
      </c>
      <c r="H85" s="123"/>
      <c r="I85" s="123"/>
      <c r="J85" s="77"/>
      <c r="K85" s="127">
        <f t="shared" si="1"/>
        <v>7.3000000000000007</v>
      </c>
    </row>
    <row r="86" spans="5:13">
      <c r="E86" s="10">
        <v>45344</v>
      </c>
      <c r="F86" s="95">
        <v>19.5</v>
      </c>
      <c r="G86" s="33">
        <v>15</v>
      </c>
      <c r="H86" s="123"/>
      <c r="I86" s="123"/>
      <c r="J86" s="77"/>
      <c r="K86" s="127">
        <f t="shared" si="1"/>
        <v>4.5</v>
      </c>
    </row>
    <row r="87" spans="5:13">
      <c r="E87" s="10">
        <v>45344</v>
      </c>
      <c r="F87" s="95">
        <v>19.5</v>
      </c>
      <c r="G87" s="33">
        <v>15</v>
      </c>
      <c r="H87" s="123"/>
      <c r="I87" s="123"/>
      <c r="J87" s="77"/>
      <c r="K87" s="127">
        <f t="shared" si="1"/>
        <v>4.5</v>
      </c>
    </row>
    <row r="88" spans="5:13">
      <c r="E88" s="10">
        <v>45344</v>
      </c>
      <c r="F88" s="95">
        <v>65.8</v>
      </c>
      <c r="G88" s="33">
        <v>22.3</v>
      </c>
      <c r="H88" s="123"/>
      <c r="I88" s="123"/>
      <c r="J88" s="77"/>
      <c r="K88" s="127">
        <f t="shared" si="1"/>
        <v>43.5</v>
      </c>
    </row>
    <row r="89" spans="5:13">
      <c r="E89" s="10">
        <v>45344</v>
      </c>
      <c r="F89" s="95">
        <v>17</v>
      </c>
      <c r="G89" s="33">
        <v>15</v>
      </c>
      <c r="H89" s="123"/>
      <c r="I89" s="123"/>
      <c r="J89" s="77"/>
      <c r="K89" s="127">
        <f t="shared" si="1"/>
        <v>2</v>
      </c>
    </row>
    <row r="90" spans="5:13">
      <c r="E90" s="10">
        <v>45344</v>
      </c>
      <c r="F90" s="95">
        <v>31.67</v>
      </c>
      <c r="G90" s="33">
        <v>24</v>
      </c>
      <c r="H90" s="123"/>
      <c r="I90" s="123"/>
      <c r="J90" s="77"/>
      <c r="K90" s="127">
        <f t="shared" si="1"/>
        <v>7.6700000000000017</v>
      </c>
    </row>
    <row r="91" spans="5:13">
      <c r="E91" s="10">
        <v>45344</v>
      </c>
      <c r="F91" s="95">
        <v>14.56</v>
      </c>
      <c r="G91" s="33">
        <v>13</v>
      </c>
      <c r="H91" s="123"/>
      <c r="I91" s="123"/>
      <c r="J91" s="77"/>
      <c r="K91" s="127">
        <f t="shared" si="1"/>
        <v>1.5600000000000005</v>
      </c>
    </row>
    <row r="92" spans="5:13">
      <c r="E92" s="10">
        <v>45345</v>
      </c>
      <c r="F92" s="95">
        <v>18.920000000000002</v>
      </c>
      <c r="G92" s="33">
        <v>4</v>
      </c>
      <c r="H92" s="123"/>
      <c r="I92" s="123"/>
      <c r="J92" s="77"/>
      <c r="K92" s="127">
        <f t="shared" si="1"/>
        <v>14.920000000000002</v>
      </c>
    </row>
    <row r="93" spans="5:13">
      <c r="E93" s="10">
        <v>45345</v>
      </c>
      <c r="F93" s="95">
        <v>23.92</v>
      </c>
      <c r="G93" s="33">
        <v>19.2</v>
      </c>
      <c r="H93" s="123"/>
      <c r="I93" s="123"/>
      <c r="J93" s="77"/>
      <c r="K93" s="127">
        <f t="shared" si="1"/>
        <v>4.7200000000000024</v>
      </c>
      <c r="M93" t="s">
        <v>102</v>
      </c>
    </row>
    <row r="94" spans="5:13">
      <c r="E94" s="10">
        <v>45346</v>
      </c>
      <c r="F94" s="95">
        <v>22.1</v>
      </c>
      <c r="G94" s="33">
        <v>17</v>
      </c>
      <c r="H94" s="123"/>
      <c r="I94" s="123"/>
      <c r="J94" s="77"/>
      <c r="K94" s="127">
        <f t="shared" si="1"/>
        <v>5.1000000000000014</v>
      </c>
    </row>
    <row r="95" spans="5:13">
      <c r="E95" s="10">
        <v>45346</v>
      </c>
      <c r="F95" s="95">
        <v>32.5</v>
      </c>
      <c r="G95" s="33">
        <v>25</v>
      </c>
      <c r="H95" s="123"/>
      <c r="I95" s="123"/>
      <c r="J95" s="77"/>
      <c r="K95" s="127">
        <f t="shared" si="1"/>
        <v>7.5</v>
      </c>
    </row>
    <row r="96" spans="5:13">
      <c r="E96" s="10">
        <v>45346</v>
      </c>
      <c r="F96" s="95">
        <v>12.84</v>
      </c>
      <c r="G96" s="33">
        <v>10.199999999999999</v>
      </c>
      <c r="H96" s="122"/>
      <c r="I96" s="122"/>
      <c r="J96" s="77"/>
      <c r="K96" s="127">
        <f t="shared" si="1"/>
        <v>2.6400000000000006</v>
      </c>
    </row>
    <row r="97" spans="5:11">
      <c r="E97" s="10">
        <v>45347</v>
      </c>
      <c r="F97" s="95">
        <v>32.5</v>
      </c>
      <c r="G97" s="33">
        <v>25</v>
      </c>
      <c r="H97" s="123"/>
      <c r="I97" s="123"/>
      <c r="J97" s="77"/>
      <c r="K97" s="127">
        <f t="shared" si="1"/>
        <v>7.5</v>
      </c>
    </row>
    <row r="98" spans="5:11">
      <c r="E98" s="10">
        <v>45347</v>
      </c>
      <c r="F98" s="95">
        <v>14.5</v>
      </c>
      <c r="G98" s="33">
        <v>14.2</v>
      </c>
      <c r="H98" s="123"/>
      <c r="I98" s="123"/>
      <c r="J98" s="77"/>
      <c r="K98" s="127">
        <f t="shared" si="1"/>
        <v>0.30000000000000071</v>
      </c>
    </row>
    <row r="99" spans="5:11">
      <c r="E99" s="10">
        <v>45347</v>
      </c>
      <c r="F99" s="95">
        <v>61.4</v>
      </c>
      <c r="G99" s="33">
        <v>40.1</v>
      </c>
      <c r="H99" s="123"/>
      <c r="I99" s="123"/>
      <c r="J99" s="77"/>
      <c r="K99" s="127">
        <f t="shared" si="1"/>
        <v>21.299999999999997</v>
      </c>
    </row>
    <row r="100" spans="5:11">
      <c r="E100" s="10">
        <v>45347</v>
      </c>
      <c r="F100" s="95">
        <v>29.9</v>
      </c>
      <c r="G100" s="33">
        <v>23</v>
      </c>
      <c r="H100" s="123"/>
      <c r="I100" s="123"/>
      <c r="J100" s="77"/>
      <c r="K100" s="127">
        <f t="shared" si="1"/>
        <v>6.8999999999999986</v>
      </c>
    </row>
    <row r="101" spans="5:11">
      <c r="E101" s="10">
        <v>45347</v>
      </c>
      <c r="F101" s="95">
        <v>24.7</v>
      </c>
      <c r="G101" s="33">
        <v>19</v>
      </c>
      <c r="H101" s="123"/>
      <c r="I101" s="123"/>
      <c r="J101" s="77"/>
      <c r="K101" s="127">
        <f t="shared" si="1"/>
        <v>5.6999999999999993</v>
      </c>
    </row>
    <row r="102" spans="5:11">
      <c r="E102" s="10">
        <v>45348</v>
      </c>
      <c r="F102" s="95">
        <v>32.6</v>
      </c>
      <c r="G102" s="33">
        <v>21.7</v>
      </c>
      <c r="H102" s="123"/>
      <c r="I102" s="123"/>
      <c r="J102" s="77"/>
      <c r="K102" s="127">
        <f t="shared" si="1"/>
        <v>10.900000000000002</v>
      </c>
    </row>
    <row r="103" spans="5:11">
      <c r="E103" s="10">
        <v>45348</v>
      </c>
      <c r="F103" s="95">
        <v>29.9</v>
      </c>
      <c r="G103" s="33">
        <v>23</v>
      </c>
      <c r="H103" s="123"/>
      <c r="I103" s="123"/>
      <c r="J103" s="77"/>
      <c r="K103" s="127">
        <f t="shared" si="1"/>
        <v>6.8999999999999986</v>
      </c>
    </row>
    <row r="104" spans="5:11">
      <c r="E104" s="10">
        <v>45348</v>
      </c>
      <c r="F104" s="95">
        <v>32.5</v>
      </c>
      <c r="G104" s="33">
        <v>25</v>
      </c>
      <c r="H104" s="123"/>
      <c r="I104" s="123"/>
      <c r="J104" s="77"/>
      <c r="K104" s="127">
        <f t="shared" si="1"/>
        <v>7.5</v>
      </c>
    </row>
    <row r="105" spans="5:11">
      <c r="E105" s="10">
        <v>45348</v>
      </c>
      <c r="F105" s="95">
        <v>16.8</v>
      </c>
      <c r="G105" s="33">
        <v>13</v>
      </c>
      <c r="H105" s="123"/>
      <c r="I105" s="123"/>
      <c r="J105" s="77"/>
      <c r="K105" s="127">
        <f t="shared" si="1"/>
        <v>3.8000000000000007</v>
      </c>
    </row>
    <row r="106" spans="5:11">
      <c r="E106" s="10">
        <v>45348</v>
      </c>
      <c r="F106" s="95">
        <v>29.9</v>
      </c>
      <c r="G106" s="33">
        <v>23</v>
      </c>
      <c r="H106" s="123"/>
      <c r="I106" s="123"/>
      <c r="J106" s="77"/>
      <c r="K106" s="127">
        <f t="shared" si="1"/>
        <v>6.8999999999999986</v>
      </c>
    </row>
    <row r="107" spans="5:11">
      <c r="E107" s="10">
        <v>45348</v>
      </c>
      <c r="F107" s="95">
        <v>22.1</v>
      </c>
      <c r="G107" s="33">
        <v>17</v>
      </c>
      <c r="H107" s="122"/>
      <c r="I107" s="122"/>
      <c r="J107" s="77"/>
      <c r="K107" s="127">
        <f t="shared" si="1"/>
        <v>5.1000000000000014</v>
      </c>
    </row>
    <row r="108" spans="5:11">
      <c r="E108" s="10">
        <v>45348</v>
      </c>
      <c r="F108" s="95">
        <v>21.8</v>
      </c>
      <c r="G108" s="27">
        <v>17.3</v>
      </c>
      <c r="H108" s="123"/>
      <c r="I108" s="123"/>
      <c r="J108" s="77"/>
      <c r="K108" s="127">
        <f t="shared" si="1"/>
        <v>4.5</v>
      </c>
    </row>
    <row r="109" spans="5:11">
      <c r="E109" s="10">
        <v>45349</v>
      </c>
      <c r="F109" s="95">
        <v>16.8</v>
      </c>
      <c r="G109" s="33">
        <v>13</v>
      </c>
      <c r="H109" s="123"/>
      <c r="I109" s="123"/>
      <c r="J109" s="77"/>
      <c r="K109" s="127">
        <f t="shared" si="1"/>
        <v>3.8000000000000007</v>
      </c>
    </row>
    <row r="110" spans="5:11">
      <c r="E110" s="10">
        <v>45349</v>
      </c>
      <c r="F110" s="95">
        <v>74.099999999999994</v>
      </c>
      <c r="G110" s="33">
        <v>51</v>
      </c>
      <c r="H110" s="123"/>
      <c r="I110" s="123"/>
      <c r="J110" s="77"/>
      <c r="K110" s="127">
        <f t="shared" si="1"/>
        <v>23.099999999999994</v>
      </c>
    </row>
    <row r="111" spans="5:11">
      <c r="E111" s="10">
        <v>45349</v>
      </c>
      <c r="F111" s="95">
        <v>16.8</v>
      </c>
      <c r="G111" s="27">
        <v>13</v>
      </c>
      <c r="H111" s="123"/>
      <c r="I111" s="123"/>
      <c r="J111" s="77"/>
      <c r="K111" s="127">
        <f t="shared" si="1"/>
        <v>3.8000000000000007</v>
      </c>
    </row>
    <row r="112" spans="5:11">
      <c r="E112" s="10">
        <v>45349</v>
      </c>
      <c r="F112" s="95">
        <v>17.8</v>
      </c>
      <c r="G112" s="27">
        <v>14.45</v>
      </c>
      <c r="H112" s="123"/>
      <c r="I112" s="123"/>
      <c r="J112" s="77"/>
      <c r="K112" s="127">
        <f t="shared" si="1"/>
        <v>3.3500000000000014</v>
      </c>
    </row>
    <row r="113" spans="5:13">
      <c r="E113" s="10">
        <v>45349</v>
      </c>
      <c r="F113" s="95">
        <v>32.799999999999997</v>
      </c>
      <c r="G113" s="27">
        <v>26.8</v>
      </c>
      <c r="H113" s="123"/>
      <c r="I113" s="123"/>
      <c r="J113" s="77"/>
      <c r="K113" s="127">
        <f t="shared" si="1"/>
        <v>5.9999999999999964</v>
      </c>
    </row>
    <row r="114" spans="5:13">
      <c r="E114" s="10">
        <v>45349</v>
      </c>
      <c r="F114" s="95">
        <v>9.8000000000000007</v>
      </c>
      <c r="G114" s="33">
        <v>9</v>
      </c>
      <c r="H114" s="123"/>
      <c r="I114" s="123"/>
      <c r="J114" s="77"/>
      <c r="K114" s="127">
        <f t="shared" si="1"/>
        <v>0.80000000000000071</v>
      </c>
    </row>
    <row r="115" spans="5:13">
      <c r="E115" s="10">
        <v>45350</v>
      </c>
      <c r="F115" s="95">
        <v>65.8</v>
      </c>
      <c r="G115" s="27">
        <v>45</v>
      </c>
      <c r="H115" s="123"/>
      <c r="I115" s="123"/>
      <c r="J115" s="77"/>
      <c r="K115" s="127">
        <f t="shared" si="1"/>
        <v>20.799999999999997</v>
      </c>
      <c r="M115" t="s">
        <v>102</v>
      </c>
    </row>
    <row r="116" spans="5:13">
      <c r="E116" s="10">
        <v>45350</v>
      </c>
      <c r="F116" s="95">
        <v>24.7</v>
      </c>
      <c r="G116" s="27">
        <v>19</v>
      </c>
      <c r="H116" s="123"/>
      <c r="I116" s="123"/>
      <c r="J116" s="77"/>
      <c r="K116" s="127">
        <f t="shared" si="1"/>
        <v>5.6999999999999993</v>
      </c>
    </row>
    <row r="117" spans="5:13">
      <c r="E117" s="10">
        <v>45350</v>
      </c>
      <c r="F117" s="95">
        <v>19.5</v>
      </c>
      <c r="G117" s="27">
        <v>15</v>
      </c>
      <c r="H117" s="123"/>
      <c r="I117" s="123"/>
      <c r="J117" s="77"/>
      <c r="K117" s="127">
        <f t="shared" si="1"/>
        <v>4.5</v>
      </c>
    </row>
    <row r="118" spans="5:13">
      <c r="E118" s="10">
        <v>45350</v>
      </c>
      <c r="F118" s="95">
        <v>19.5</v>
      </c>
      <c r="G118" s="27">
        <v>15</v>
      </c>
      <c r="H118" s="123"/>
      <c r="I118" s="123"/>
      <c r="J118" s="77"/>
      <c r="K118" s="127">
        <f t="shared" si="1"/>
        <v>4.5</v>
      </c>
    </row>
    <row r="119" spans="5:13">
      <c r="E119" s="10">
        <v>45350</v>
      </c>
      <c r="F119" s="95">
        <v>32.5</v>
      </c>
      <c r="G119" s="27">
        <v>25</v>
      </c>
      <c r="H119" s="123"/>
      <c r="I119" s="123"/>
      <c r="J119" s="77"/>
      <c r="K119" s="127">
        <f t="shared" si="1"/>
        <v>7.5</v>
      </c>
    </row>
    <row r="120" spans="5:13">
      <c r="E120" s="10">
        <v>45350</v>
      </c>
      <c r="F120" s="95">
        <v>260</v>
      </c>
      <c r="G120" s="27">
        <v>178</v>
      </c>
      <c r="H120" s="123"/>
      <c r="I120" s="123"/>
      <c r="J120" s="77"/>
      <c r="K120" s="127">
        <f t="shared" si="1"/>
        <v>82</v>
      </c>
      <c r="M120" t="s">
        <v>102</v>
      </c>
    </row>
    <row r="121" spans="5:13">
      <c r="E121" s="10">
        <v>45350</v>
      </c>
      <c r="F121" s="95">
        <v>17.8</v>
      </c>
      <c r="G121" s="33">
        <v>14.5</v>
      </c>
      <c r="H121" s="123"/>
      <c r="I121" s="123"/>
      <c r="J121" s="77"/>
      <c r="K121" s="127">
        <f t="shared" si="1"/>
        <v>3.3000000000000007</v>
      </c>
    </row>
    <row r="122" spans="5:13">
      <c r="E122" s="10">
        <v>45350</v>
      </c>
      <c r="F122" s="134">
        <v>32.5</v>
      </c>
      <c r="G122" s="122">
        <v>25</v>
      </c>
      <c r="H122" s="123"/>
      <c r="I122" s="123"/>
      <c r="J122" s="130"/>
      <c r="K122" s="127">
        <f t="shared" si="1"/>
        <v>7.5</v>
      </c>
    </row>
    <row r="123" spans="5:13">
      <c r="E123" s="10">
        <v>45351</v>
      </c>
      <c r="F123" s="95">
        <v>19.5</v>
      </c>
      <c r="G123" s="27">
        <v>15</v>
      </c>
      <c r="H123" s="123"/>
      <c r="I123" s="123"/>
      <c r="J123" s="77"/>
      <c r="K123" s="127">
        <f t="shared" si="1"/>
        <v>4.5</v>
      </c>
    </row>
    <row r="124" spans="5:13">
      <c r="E124" s="10">
        <v>45351</v>
      </c>
      <c r="F124" s="95">
        <v>16.8</v>
      </c>
      <c r="G124" s="27">
        <v>13</v>
      </c>
      <c r="H124" s="123"/>
      <c r="I124" s="123"/>
      <c r="J124" s="77"/>
      <c r="K124" s="127">
        <f t="shared" si="1"/>
        <v>3.8000000000000007</v>
      </c>
    </row>
    <row r="125" spans="5:13">
      <c r="E125" s="10">
        <v>45351</v>
      </c>
      <c r="F125" s="95">
        <v>36</v>
      </c>
      <c r="G125" s="27">
        <v>29</v>
      </c>
      <c r="H125" s="123"/>
      <c r="I125" s="123"/>
      <c r="J125" s="77"/>
      <c r="K125" s="127">
        <f t="shared" si="1"/>
        <v>7</v>
      </c>
    </row>
    <row r="126" spans="5:13">
      <c r="E126" s="10">
        <v>45351</v>
      </c>
      <c r="F126" s="95">
        <v>110.5</v>
      </c>
      <c r="G126" s="33">
        <v>78</v>
      </c>
      <c r="H126" s="123"/>
      <c r="I126" s="123"/>
      <c r="J126" s="77"/>
      <c r="K126" s="127">
        <f t="shared" si="1"/>
        <v>32.5</v>
      </c>
    </row>
    <row r="127" spans="5:13">
      <c r="E127" s="10">
        <v>45351</v>
      </c>
      <c r="F127" s="95">
        <v>32.799999999999997</v>
      </c>
      <c r="G127" s="33">
        <v>26.8</v>
      </c>
      <c r="H127" s="123"/>
      <c r="I127" s="123"/>
      <c r="J127" s="77"/>
      <c r="K127" s="127">
        <f t="shared" si="1"/>
        <v>5.9999999999999964</v>
      </c>
    </row>
    <row r="128" spans="5:13">
      <c r="E128" s="10">
        <v>45351</v>
      </c>
      <c r="F128" s="95">
        <v>34.729999999999997</v>
      </c>
      <c r="G128" s="27">
        <v>24</v>
      </c>
      <c r="H128" s="123"/>
      <c r="I128" s="123"/>
      <c r="J128" s="77"/>
      <c r="K128" s="127">
        <f t="shared" si="1"/>
        <v>10.729999999999997</v>
      </c>
    </row>
    <row r="129" spans="1:18">
      <c r="E129" s="10">
        <v>45351</v>
      </c>
      <c r="F129" s="95">
        <v>57.4</v>
      </c>
      <c r="G129" s="27">
        <v>41.2</v>
      </c>
      <c r="H129" s="123"/>
      <c r="I129" s="123"/>
      <c r="J129" s="77"/>
      <c r="K129" s="127">
        <f t="shared" si="1"/>
        <v>16.199999999999996</v>
      </c>
    </row>
    <row r="130" spans="1:18">
      <c r="J130" s="77"/>
    </row>
    <row r="131" spans="1:18">
      <c r="J131" s="77"/>
    </row>
    <row r="132" spans="1:18">
      <c r="J132" s="77"/>
    </row>
    <row r="133" spans="1:18">
      <c r="J133" s="77"/>
    </row>
    <row r="134" spans="1:18">
      <c r="J134" s="77"/>
    </row>
    <row r="135" spans="1:18">
      <c r="J135" s="77"/>
    </row>
    <row r="136" spans="1:18">
      <c r="J136" s="77"/>
    </row>
    <row r="137" spans="1:18">
      <c r="J137" s="77"/>
    </row>
    <row r="138" spans="1:18" s="145" customFormat="1">
      <c r="A138"/>
      <c r="B138"/>
      <c r="C138"/>
      <c r="D138"/>
      <c r="E138" s="14"/>
      <c r="F138" s="90"/>
      <c r="G138" s="149"/>
      <c r="H138" s="161"/>
      <c r="I138" s="161"/>
      <c r="J138" s="77"/>
      <c r="L138"/>
      <c r="M138"/>
      <c r="N138"/>
      <c r="O138"/>
      <c r="P138"/>
      <c r="Q138"/>
      <c r="R138"/>
    </row>
    <row r="139" spans="1:18" s="145" customFormat="1">
      <c r="A139"/>
      <c r="B139"/>
      <c r="C139"/>
      <c r="D139"/>
      <c r="E139" s="14"/>
      <c r="F139" s="90"/>
      <c r="G139" s="149"/>
      <c r="H139" s="161"/>
      <c r="I139" s="161"/>
      <c r="J139" s="77"/>
      <c r="L139"/>
      <c r="M139"/>
      <c r="N139"/>
      <c r="O139"/>
      <c r="P139"/>
      <c r="Q139"/>
      <c r="R139"/>
    </row>
    <row r="140" spans="1:18" s="145" customFormat="1">
      <c r="A140"/>
      <c r="B140"/>
      <c r="C140"/>
      <c r="D140"/>
      <c r="E140" s="14"/>
      <c r="F140" s="90"/>
      <c r="G140" s="149"/>
      <c r="H140" s="161"/>
      <c r="I140" s="161"/>
      <c r="J140" s="77"/>
      <c r="L140"/>
      <c r="M140"/>
      <c r="N140"/>
      <c r="O140"/>
      <c r="P140"/>
      <c r="Q140"/>
      <c r="R140"/>
    </row>
    <row r="141" spans="1:18" s="145" customFormat="1">
      <c r="A141"/>
      <c r="B141"/>
      <c r="C141"/>
      <c r="D141"/>
      <c r="E141" s="14"/>
      <c r="F141" s="90"/>
      <c r="G141" s="149"/>
      <c r="H141" s="161"/>
      <c r="I141" s="161"/>
      <c r="J141" s="77"/>
      <c r="L141"/>
      <c r="M141"/>
      <c r="N141"/>
      <c r="O141"/>
      <c r="P141"/>
      <c r="Q141"/>
      <c r="R141"/>
    </row>
    <row r="142" spans="1:18" s="145" customFormat="1">
      <c r="A142"/>
      <c r="B142"/>
      <c r="C142"/>
      <c r="D142"/>
      <c r="E142" s="14"/>
      <c r="F142" s="90"/>
      <c r="G142" s="149"/>
      <c r="H142" s="161"/>
      <c r="I142" s="161"/>
      <c r="J142" s="77"/>
      <c r="L142"/>
      <c r="M142"/>
      <c r="N142"/>
      <c r="O142"/>
      <c r="P142"/>
      <c r="Q142"/>
      <c r="R142"/>
    </row>
    <row r="143" spans="1:18" s="145" customFormat="1">
      <c r="A143"/>
      <c r="B143"/>
      <c r="C143"/>
      <c r="D143"/>
      <c r="E143" s="14"/>
      <c r="F143" s="90"/>
      <c r="G143" s="149"/>
      <c r="H143" s="161"/>
      <c r="I143" s="161"/>
      <c r="J143" s="77"/>
      <c r="L143"/>
      <c r="M143"/>
      <c r="N143"/>
      <c r="O143"/>
      <c r="P143"/>
      <c r="Q143"/>
      <c r="R143"/>
    </row>
    <row r="144" spans="1:18" s="145" customFormat="1">
      <c r="A144"/>
      <c r="B144"/>
      <c r="C144"/>
      <c r="D144"/>
      <c r="E144" s="14"/>
      <c r="F144" s="90"/>
      <c r="G144" s="149"/>
      <c r="H144" s="161"/>
      <c r="I144" s="161"/>
      <c r="J144" s="77"/>
      <c r="L144"/>
      <c r="M144"/>
      <c r="N144"/>
      <c r="O144"/>
      <c r="P144"/>
      <c r="Q144"/>
      <c r="R144"/>
    </row>
    <row r="145" spans="1:18" s="145" customFormat="1">
      <c r="A145"/>
      <c r="B145"/>
      <c r="C145"/>
      <c r="D145"/>
      <c r="E145" s="14"/>
      <c r="F145" s="90"/>
      <c r="G145" s="149"/>
      <c r="H145" s="161"/>
      <c r="I145" s="161"/>
      <c r="J145" s="77"/>
      <c r="L145"/>
      <c r="M145"/>
      <c r="N145"/>
      <c r="O145"/>
      <c r="P145"/>
      <c r="Q145"/>
      <c r="R145"/>
    </row>
    <row r="146" spans="1:18" s="145" customFormat="1">
      <c r="A146"/>
      <c r="B146"/>
      <c r="C146"/>
      <c r="D146"/>
      <c r="E146" s="14"/>
      <c r="F146" s="90"/>
      <c r="G146" s="149"/>
      <c r="H146" s="161"/>
      <c r="I146" s="161"/>
      <c r="J146" s="77"/>
      <c r="L146"/>
      <c r="M146"/>
      <c r="N146"/>
      <c r="O146"/>
      <c r="P146"/>
      <c r="Q146"/>
      <c r="R146"/>
    </row>
    <row r="147" spans="1:18" s="145" customFormat="1">
      <c r="A147"/>
      <c r="B147"/>
      <c r="C147"/>
      <c r="D147"/>
      <c r="E147" s="14"/>
      <c r="F147" s="90"/>
      <c r="G147" s="149"/>
      <c r="H147" s="161"/>
      <c r="I147" s="161"/>
      <c r="J147" s="77"/>
      <c r="L147"/>
      <c r="M147"/>
      <c r="N147"/>
      <c r="O147"/>
      <c r="P147"/>
      <c r="Q147"/>
      <c r="R147"/>
    </row>
    <row r="148" spans="1:18" s="145" customFormat="1">
      <c r="A148"/>
      <c r="B148"/>
      <c r="C148"/>
      <c r="D148"/>
      <c r="E148" s="14"/>
      <c r="F148" s="90"/>
      <c r="G148" s="149"/>
      <c r="H148" s="161"/>
      <c r="I148" s="161"/>
      <c r="J148" s="77"/>
      <c r="L148"/>
      <c r="M148"/>
      <c r="N148"/>
      <c r="O148"/>
      <c r="P148"/>
      <c r="Q148"/>
      <c r="R148"/>
    </row>
    <row r="149" spans="1:18" s="145" customFormat="1">
      <c r="A149"/>
      <c r="B149"/>
      <c r="C149"/>
      <c r="D149"/>
      <c r="E149" s="14"/>
      <c r="F149" s="90"/>
      <c r="G149" s="149"/>
      <c r="H149" s="161"/>
      <c r="I149" s="161"/>
      <c r="J149" s="77"/>
      <c r="L149"/>
      <c r="M149"/>
      <c r="N149"/>
      <c r="O149"/>
      <c r="P149"/>
      <c r="Q149"/>
      <c r="R149"/>
    </row>
    <row r="150" spans="1:18" s="145" customFormat="1">
      <c r="A150"/>
      <c r="B150"/>
      <c r="C150"/>
      <c r="D150"/>
      <c r="E150" s="14"/>
      <c r="F150" s="90"/>
      <c r="G150" s="149"/>
      <c r="H150" s="161"/>
      <c r="I150" s="161"/>
      <c r="J150" s="77"/>
      <c r="L150"/>
      <c r="M150"/>
      <c r="N150"/>
      <c r="O150"/>
      <c r="P150"/>
      <c r="Q150"/>
      <c r="R150"/>
    </row>
    <row r="151" spans="1:18" s="145" customFormat="1">
      <c r="A151"/>
      <c r="B151"/>
      <c r="C151"/>
      <c r="D151"/>
      <c r="E151" s="14"/>
      <c r="F151" s="90"/>
      <c r="G151" s="149"/>
      <c r="H151" s="161"/>
      <c r="I151" s="161"/>
      <c r="J151" s="77"/>
      <c r="L151"/>
      <c r="M151"/>
      <c r="N151"/>
      <c r="O151"/>
      <c r="P151"/>
      <c r="Q151"/>
      <c r="R151"/>
    </row>
    <row r="152" spans="1:18" s="145" customFormat="1">
      <c r="A152"/>
      <c r="B152"/>
      <c r="C152"/>
      <c r="D152"/>
      <c r="E152" s="14"/>
      <c r="F152" s="90"/>
      <c r="G152" s="149"/>
      <c r="H152" s="161"/>
      <c r="I152" s="161"/>
      <c r="J152" s="77"/>
      <c r="L152"/>
      <c r="M152"/>
      <c r="N152"/>
      <c r="O152"/>
      <c r="P152"/>
      <c r="Q152"/>
      <c r="R152"/>
    </row>
    <row r="153" spans="1:18" s="145" customFormat="1">
      <c r="A153"/>
      <c r="B153"/>
      <c r="C153"/>
      <c r="D153"/>
      <c r="E153" s="14"/>
      <c r="F153" s="90"/>
      <c r="G153" s="149"/>
      <c r="H153" s="161"/>
      <c r="I153" s="161"/>
      <c r="J153" s="77"/>
      <c r="L153"/>
      <c r="M153"/>
      <c r="N153"/>
      <c r="O153"/>
      <c r="P153"/>
      <c r="Q153"/>
      <c r="R153"/>
    </row>
    <row r="154" spans="1:18" s="145" customFormat="1">
      <c r="A154"/>
      <c r="B154"/>
      <c r="C154"/>
      <c r="D154"/>
      <c r="E154" s="14"/>
      <c r="F154" s="90"/>
      <c r="G154" s="149"/>
      <c r="H154" s="161"/>
      <c r="I154" s="161"/>
      <c r="J154" s="77"/>
      <c r="L154"/>
      <c r="M154"/>
      <c r="N154"/>
      <c r="O154"/>
      <c r="P154"/>
      <c r="Q154"/>
      <c r="R154"/>
    </row>
    <row r="155" spans="1:18" s="145" customFormat="1">
      <c r="A155"/>
      <c r="B155"/>
      <c r="C155"/>
      <c r="D155"/>
      <c r="E155" s="14"/>
      <c r="F155" s="90"/>
      <c r="G155" s="149"/>
      <c r="H155" s="161"/>
      <c r="I155" s="161"/>
      <c r="J155" s="77"/>
      <c r="L155"/>
      <c r="M155"/>
      <c r="N155"/>
      <c r="O155"/>
      <c r="P155"/>
      <c r="Q155"/>
      <c r="R155"/>
    </row>
    <row r="156" spans="1:18" s="145" customFormat="1">
      <c r="A156"/>
      <c r="B156"/>
      <c r="C156"/>
      <c r="D156"/>
      <c r="E156" s="14"/>
      <c r="F156" s="90"/>
      <c r="G156" s="149"/>
      <c r="H156" s="161"/>
      <c r="I156" s="161"/>
      <c r="J156" s="77"/>
      <c r="L156"/>
      <c r="M156"/>
      <c r="N156"/>
      <c r="O156"/>
      <c r="P156"/>
      <c r="Q156"/>
      <c r="R156"/>
    </row>
    <row r="157" spans="1:18" s="145" customFormat="1">
      <c r="A157"/>
      <c r="B157"/>
      <c r="C157"/>
      <c r="D157"/>
      <c r="E157" s="14"/>
      <c r="F157" s="90"/>
      <c r="G157" s="149"/>
      <c r="H157" s="161"/>
      <c r="I157" s="161"/>
      <c r="J157" s="77"/>
      <c r="L157"/>
      <c r="M157"/>
      <c r="N157"/>
      <c r="O157"/>
      <c r="P157"/>
      <c r="Q157"/>
      <c r="R157"/>
    </row>
    <row r="158" spans="1:18" s="145" customFormat="1">
      <c r="A158"/>
      <c r="B158"/>
      <c r="C158"/>
      <c r="D158"/>
      <c r="E158" s="14"/>
      <c r="F158" s="90"/>
      <c r="G158" s="149"/>
      <c r="H158" s="161"/>
      <c r="I158" s="161"/>
      <c r="J158" s="77"/>
      <c r="L158"/>
      <c r="M158"/>
      <c r="N158"/>
      <c r="O158"/>
      <c r="P158"/>
      <c r="Q158"/>
      <c r="R158"/>
    </row>
    <row r="159" spans="1:18" s="145" customFormat="1">
      <c r="A159"/>
      <c r="B159"/>
      <c r="C159"/>
      <c r="D159"/>
      <c r="E159" s="14"/>
      <c r="F159" s="90"/>
      <c r="G159" s="149"/>
      <c r="H159" s="161"/>
      <c r="I159" s="161"/>
      <c r="J159" s="77"/>
      <c r="L159"/>
      <c r="M159"/>
      <c r="N159"/>
      <c r="O159"/>
      <c r="P159"/>
      <c r="Q159"/>
      <c r="R159"/>
    </row>
    <row r="160" spans="1:18" s="145" customFormat="1">
      <c r="A160"/>
      <c r="B160"/>
      <c r="C160"/>
      <c r="D160"/>
      <c r="E160" s="14"/>
      <c r="F160" s="90"/>
      <c r="G160" s="149"/>
      <c r="H160" s="161"/>
      <c r="I160" s="161"/>
      <c r="J160" s="77"/>
      <c r="L160"/>
      <c r="M160"/>
      <c r="N160"/>
      <c r="O160"/>
      <c r="P160"/>
      <c r="Q160"/>
      <c r="R160"/>
    </row>
    <row r="161" spans="1:18" s="145" customFormat="1">
      <c r="A161"/>
      <c r="B161"/>
      <c r="C161"/>
      <c r="D161"/>
      <c r="E161" s="14"/>
      <c r="F161" s="90"/>
      <c r="G161" s="149"/>
      <c r="H161" s="161"/>
      <c r="I161" s="161"/>
      <c r="J161" s="77"/>
      <c r="L161"/>
      <c r="M161"/>
      <c r="N161"/>
      <c r="O161"/>
      <c r="P161"/>
      <c r="Q161"/>
      <c r="R161"/>
    </row>
    <row r="162" spans="1:18" s="145" customFormat="1">
      <c r="A162"/>
      <c r="B162"/>
      <c r="C162"/>
      <c r="D162"/>
      <c r="E162" s="14"/>
      <c r="F162" s="90"/>
      <c r="G162" s="149"/>
      <c r="H162" s="161"/>
      <c r="I162" s="161"/>
      <c r="J162" s="77"/>
      <c r="L162"/>
      <c r="M162"/>
      <c r="N162"/>
      <c r="O162"/>
      <c r="P162"/>
      <c r="Q162"/>
      <c r="R162"/>
    </row>
    <row r="163" spans="1:18" s="145" customFormat="1">
      <c r="A163"/>
      <c r="B163"/>
      <c r="C163"/>
      <c r="D163"/>
      <c r="E163" s="14"/>
      <c r="F163" s="90"/>
      <c r="G163" s="149"/>
      <c r="H163" s="161"/>
      <c r="I163" s="161"/>
      <c r="J163" s="77"/>
      <c r="L163"/>
      <c r="M163"/>
      <c r="N163"/>
      <c r="O163"/>
      <c r="P163"/>
      <c r="Q163"/>
      <c r="R163"/>
    </row>
    <row r="164" spans="1:18" s="145" customFormat="1">
      <c r="A164"/>
      <c r="B164"/>
      <c r="C164"/>
      <c r="D164"/>
      <c r="E164" s="14"/>
      <c r="F164" s="90"/>
      <c r="G164" s="149"/>
      <c r="H164" s="161"/>
      <c r="I164" s="161"/>
      <c r="J164" s="77"/>
      <c r="L164"/>
      <c r="M164"/>
      <c r="N164"/>
      <c r="O164"/>
      <c r="P164"/>
      <c r="Q164"/>
      <c r="R164"/>
    </row>
    <row r="165" spans="1:18" s="145" customFormat="1">
      <c r="A165"/>
      <c r="B165"/>
      <c r="C165"/>
      <c r="D165"/>
      <c r="E165" s="14"/>
      <c r="F165" s="90"/>
      <c r="G165" s="149"/>
      <c r="H165" s="161"/>
      <c r="I165" s="161"/>
      <c r="J165" s="77"/>
      <c r="L165"/>
      <c r="M165"/>
      <c r="N165"/>
      <c r="O165"/>
      <c r="P165"/>
      <c r="Q165"/>
      <c r="R165"/>
    </row>
    <row r="166" spans="1:18" s="145" customFormat="1">
      <c r="A166"/>
      <c r="B166"/>
      <c r="C166"/>
      <c r="D166"/>
      <c r="E166" s="14"/>
      <c r="F166" s="90"/>
      <c r="G166" s="149"/>
      <c r="H166" s="161"/>
      <c r="I166" s="161"/>
      <c r="J166" s="77"/>
      <c r="L166"/>
      <c r="M166"/>
      <c r="N166"/>
      <c r="O166"/>
      <c r="P166"/>
      <c r="Q166"/>
      <c r="R166"/>
    </row>
    <row r="167" spans="1:18" s="145" customFormat="1">
      <c r="A167"/>
      <c r="B167"/>
      <c r="C167"/>
      <c r="D167"/>
      <c r="E167" s="14"/>
      <c r="F167" s="90"/>
      <c r="G167" s="149"/>
      <c r="H167" s="161"/>
      <c r="I167" s="161"/>
      <c r="J167" s="77"/>
      <c r="L167"/>
      <c r="M167"/>
      <c r="N167"/>
      <c r="O167"/>
      <c r="P167"/>
      <c r="Q167"/>
      <c r="R167"/>
    </row>
    <row r="168" spans="1:18" s="145" customFormat="1">
      <c r="A168"/>
      <c r="B168"/>
      <c r="C168"/>
      <c r="D168"/>
      <c r="E168" s="14"/>
      <c r="F168" s="90"/>
      <c r="G168" s="149"/>
      <c r="H168" s="161"/>
      <c r="I168" s="161"/>
      <c r="J168" s="77"/>
      <c r="L168"/>
      <c r="M168"/>
      <c r="N168"/>
      <c r="O168"/>
      <c r="P168"/>
      <c r="Q168"/>
      <c r="R168"/>
    </row>
    <row r="169" spans="1:18" s="145" customFormat="1">
      <c r="A169"/>
      <c r="B169"/>
      <c r="C169"/>
      <c r="D169"/>
      <c r="E169" s="14"/>
      <c r="F169" s="90"/>
      <c r="G169" s="149"/>
      <c r="H169" s="161"/>
      <c r="I169" s="161"/>
      <c r="J169" s="77"/>
      <c r="L169"/>
      <c r="M169"/>
      <c r="N169"/>
      <c r="O169"/>
      <c r="P169"/>
      <c r="Q169"/>
      <c r="R169"/>
    </row>
    <row r="170" spans="1:18" s="145" customFormat="1">
      <c r="A170"/>
      <c r="B170"/>
      <c r="C170"/>
      <c r="D170"/>
      <c r="E170" s="14"/>
      <c r="F170" s="90"/>
      <c r="G170" s="149"/>
      <c r="H170" s="161"/>
      <c r="I170" s="161"/>
      <c r="J170" s="77"/>
      <c r="L170"/>
      <c r="M170"/>
      <c r="N170"/>
      <c r="O170"/>
      <c r="P170"/>
      <c r="Q170"/>
      <c r="R170"/>
    </row>
    <row r="171" spans="1:18" s="145" customFormat="1">
      <c r="A171"/>
      <c r="B171"/>
      <c r="C171"/>
      <c r="D171"/>
      <c r="E171" s="14"/>
      <c r="F171" s="90"/>
      <c r="G171" s="149"/>
      <c r="H171" s="161"/>
      <c r="I171" s="161"/>
      <c r="J171" s="77"/>
      <c r="L171"/>
      <c r="M171"/>
      <c r="N171"/>
      <c r="O171"/>
      <c r="P171"/>
      <c r="Q171"/>
      <c r="R171"/>
    </row>
    <row r="172" spans="1:18" s="145" customFormat="1">
      <c r="A172"/>
      <c r="B172"/>
      <c r="C172"/>
      <c r="D172"/>
      <c r="E172" s="14"/>
      <c r="F172" s="90"/>
      <c r="G172" s="149"/>
      <c r="H172" s="161"/>
      <c r="I172" s="161"/>
      <c r="J172" s="77"/>
      <c r="L172"/>
      <c r="M172"/>
      <c r="N172"/>
      <c r="O172"/>
      <c r="P172"/>
      <c r="Q172"/>
      <c r="R172"/>
    </row>
    <row r="173" spans="1:18" s="145" customFormat="1">
      <c r="A173"/>
      <c r="B173"/>
      <c r="C173"/>
      <c r="D173"/>
      <c r="E173" s="14"/>
      <c r="F173" s="90"/>
      <c r="G173" s="149"/>
      <c r="H173" s="161"/>
      <c r="I173" s="161"/>
      <c r="J173" s="77"/>
      <c r="L173"/>
      <c r="M173"/>
      <c r="N173"/>
      <c r="O173"/>
      <c r="P173"/>
      <c r="Q173"/>
      <c r="R173"/>
    </row>
    <row r="174" spans="1:18" s="145" customFormat="1">
      <c r="A174"/>
      <c r="B174"/>
      <c r="C174"/>
      <c r="D174"/>
      <c r="E174" s="14"/>
      <c r="F174" s="90"/>
      <c r="G174" s="149"/>
      <c r="H174" s="161"/>
      <c r="I174" s="161"/>
      <c r="J174" s="77"/>
      <c r="L174"/>
      <c r="M174"/>
      <c r="N174"/>
      <c r="O174"/>
      <c r="P174"/>
      <c r="Q174"/>
      <c r="R174"/>
    </row>
    <row r="175" spans="1:18" s="145" customFormat="1">
      <c r="A175"/>
      <c r="B175"/>
      <c r="C175"/>
      <c r="D175"/>
      <c r="E175" s="14"/>
      <c r="F175" s="90"/>
      <c r="G175" s="149"/>
      <c r="H175" s="161"/>
      <c r="I175" s="161"/>
      <c r="J175" s="77"/>
      <c r="L175"/>
      <c r="M175"/>
      <c r="N175"/>
      <c r="O175"/>
      <c r="P175"/>
      <c r="Q175"/>
      <c r="R175"/>
    </row>
    <row r="176" spans="1:18" s="145" customFormat="1">
      <c r="A176"/>
      <c r="B176"/>
      <c r="C176"/>
      <c r="D176"/>
      <c r="E176" s="14"/>
      <c r="F176" s="90"/>
      <c r="G176" s="149"/>
      <c r="H176" s="161"/>
      <c r="I176" s="161"/>
      <c r="J176" s="77"/>
      <c r="L176"/>
      <c r="M176"/>
      <c r="N176"/>
      <c r="O176"/>
      <c r="P176"/>
      <c r="Q176"/>
      <c r="R176"/>
    </row>
    <row r="177" spans="1:18" s="145" customFormat="1">
      <c r="A177"/>
      <c r="B177"/>
      <c r="C177"/>
      <c r="D177"/>
      <c r="E177" s="14"/>
      <c r="F177" s="90"/>
      <c r="G177" s="149"/>
      <c r="H177" s="161"/>
      <c r="I177" s="161"/>
      <c r="J177" s="77"/>
      <c r="L177"/>
      <c r="M177"/>
      <c r="N177"/>
      <c r="O177"/>
      <c r="P177"/>
      <c r="Q177"/>
      <c r="R177"/>
    </row>
    <row r="178" spans="1:18" s="145" customFormat="1">
      <c r="A178"/>
      <c r="B178"/>
      <c r="C178"/>
      <c r="D178"/>
      <c r="E178" s="14"/>
      <c r="F178" s="90"/>
      <c r="G178" s="149"/>
      <c r="H178" s="161"/>
      <c r="I178" s="161"/>
      <c r="J178" s="77"/>
      <c r="L178"/>
      <c r="M178"/>
      <c r="N178"/>
      <c r="O178"/>
      <c r="P178"/>
      <c r="Q178"/>
      <c r="R178"/>
    </row>
    <row r="179" spans="1:18" s="145" customFormat="1">
      <c r="A179"/>
      <c r="B179"/>
      <c r="C179"/>
      <c r="D179"/>
      <c r="E179" s="14"/>
      <c r="F179" s="90"/>
      <c r="G179" s="149"/>
      <c r="H179" s="161"/>
      <c r="I179" s="161"/>
      <c r="J179" s="77"/>
      <c r="L179"/>
      <c r="M179"/>
      <c r="N179"/>
      <c r="O179"/>
      <c r="P179"/>
      <c r="Q179"/>
      <c r="R179"/>
    </row>
    <row r="180" spans="1:18" s="145" customFormat="1">
      <c r="A180"/>
      <c r="B180"/>
      <c r="C180"/>
      <c r="D180"/>
      <c r="E180" s="14"/>
      <c r="F180" s="90"/>
      <c r="G180" s="149"/>
      <c r="H180" s="161"/>
      <c r="I180" s="161"/>
      <c r="J180" s="77"/>
      <c r="L180"/>
      <c r="M180"/>
      <c r="N180"/>
      <c r="O180"/>
      <c r="P180"/>
      <c r="Q180"/>
      <c r="R180"/>
    </row>
    <row r="181" spans="1:18" s="145" customFormat="1">
      <c r="A181"/>
      <c r="B181"/>
      <c r="C181"/>
      <c r="D181"/>
      <c r="E181" s="14"/>
      <c r="F181" s="90"/>
      <c r="G181" s="149"/>
      <c r="H181" s="161"/>
      <c r="I181" s="161"/>
      <c r="J181" s="77"/>
      <c r="L181"/>
      <c r="M181"/>
      <c r="N181"/>
      <c r="O181"/>
      <c r="P181"/>
      <c r="Q181"/>
      <c r="R181"/>
    </row>
    <row r="182" spans="1:18" s="145" customFormat="1">
      <c r="A182"/>
      <c r="B182"/>
      <c r="C182"/>
      <c r="D182"/>
      <c r="E182" s="14"/>
      <c r="F182" s="90"/>
      <c r="G182" s="149"/>
      <c r="H182" s="161"/>
      <c r="I182" s="161"/>
      <c r="J182" s="77"/>
      <c r="L182"/>
      <c r="M182"/>
      <c r="N182"/>
      <c r="O182"/>
      <c r="P182"/>
      <c r="Q182"/>
      <c r="R182"/>
    </row>
    <row r="183" spans="1:18" s="145" customFormat="1">
      <c r="A183"/>
      <c r="B183"/>
      <c r="C183"/>
      <c r="D183"/>
      <c r="E183" s="14"/>
      <c r="F183" s="90"/>
      <c r="G183" s="149"/>
      <c r="H183" s="161"/>
      <c r="I183" s="161"/>
      <c r="J183" s="77"/>
      <c r="L183"/>
      <c r="M183"/>
      <c r="N183"/>
      <c r="O183"/>
      <c r="P183"/>
      <c r="Q183"/>
      <c r="R183"/>
    </row>
    <row r="184" spans="1:18" s="145" customFormat="1">
      <c r="A184"/>
      <c r="B184"/>
      <c r="C184"/>
      <c r="D184"/>
      <c r="E184" s="14"/>
      <c r="F184" s="90"/>
      <c r="G184" s="149"/>
      <c r="H184" s="161"/>
      <c r="I184" s="161"/>
      <c r="J184" s="77"/>
      <c r="L184"/>
      <c r="M184"/>
      <c r="N184"/>
      <c r="O184"/>
      <c r="P184"/>
      <c r="Q184"/>
      <c r="R184"/>
    </row>
    <row r="185" spans="1:18" s="145" customFormat="1">
      <c r="A185"/>
      <c r="B185"/>
      <c r="C185"/>
      <c r="D185"/>
      <c r="E185" s="14"/>
      <c r="F185" s="90"/>
      <c r="G185" s="149"/>
      <c r="H185" s="161"/>
      <c r="I185" s="161"/>
      <c r="J185" s="77"/>
      <c r="L185"/>
      <c r="M185"/>
      <c r="N185"/>
      <c r="O185"/>
      <c r="P185"/>
      <c r="Q185"/>
      <c r="R185"/>
    </row>
    <row r="186" spans="1:18" s="145" customFormat="1">
      <c r="A186"/>
      <c r="B186"/>
      <c r="C186"/>
      <c r="D186"/>
      <c r="E186" s="14"/>
      <c r="F186" s="90"/>
      <c r="G186" s="149"/>
      <c r="H186" s="161"/>
      <c r="I186" s="161"/>
      <c r="J186" s="77"/>
      <c r="L186"/>
      <c r="M186"/>
      <c r="N186"/>
      <c r="O186"/>
      <c r="P186"/>
      <c r="Q186"/>
      <c r="R186"/>
    </row>
    <row r="187" spans="1:18" s="145" customFormat="1">
      <c r="A187"/>
      <c r="B187"/>
      <c r="C187"/>
      <c r="D187"/>
      <c r="E187" s="14"/>
      <c r="F187" s="90"/>
      <c r="G187" s="149"/>
      <c r="H187" s="161"/>
      <c r="I187" s="161"/>
      <c r="J187" s="59"/>
      <c r="L187"/>
      <c r="M187"/>
      <c r="N187"/>
      <c r="O187"/>
      <c r="P187"/>
      <c r="Q187"/>
      <c r="R187"/>
    </row>
    <row r="188" spans="1:18" s="145" customFormat="1">
      <c r="A188"/>
      <c r="B188"/>
      <c r="C188"/>
      <c r="D188"/>
      <c r="E188" s="14"/>
      <c r="F188" s="90"/>
      <c r="G188" s="149"/>
      <c r="H188" s="161"/>
      <c r="I188" s="161"/>
      <c r="J188" s="77"/>
      <c r="L188"/>
      <c r="M188"/>
      <c r="N188"/>
      <c r="O188"/>
      <c r="P188"/>
      <c r="Q188"/>
      <c r="R188"/>
    </row>
    <row r="189" spans="1:18" s="145" customFormat="1">
      <c r="A189"/>
      <c r="B189"/>
      <c r="C189"/>
      <c r="D189"/>
      <c r="E189" s="14"/>
      <c r="F189" s="90"/>
      <c r="G189" s="149"/>
      <c r="H189" s="161"/>
      <c r="I189" s="161"/>
      <c r="J189" s="77"/>
      <c r="L189"/>
      <c r="M189"/>
      <c r="N189"/>
      <c r="O189"/>
      <c r="P189"/>
      <c r="Q189"/>
      <c r="R189"/>
    </row>
    <row r="190" spans="1:18" s="145" customFormat="1">
      <c r="A190"/>
      <c r="B190"/>
      <c r="C190"/>
      <c r="D190"/>
      <c r="E190" s="14"/>
      <c r="F190" s="90"/>
      <c r="G190" s="149"/>
      <c r="H190" s="161"/>
      <c r="I190" s="161"/>
      <c r="J190" s="77"/>
      <c r="L190"/>
      <c r="M190"/>
      <c r="N190"/>
      <c r="O190"/>
      <c r="P190"/>
      <c r="Q190"/>
      <c r="R190"/>
    </row>
    <row r="191" spans="1:18" s="145" customFormat="1">
      <c r="A191"/>
      <c r="B191"/>
      <c r="C191"/>
      <c r="D191"/>
      <c r="E191" s="14"/>
      <c r="F191" s="90"/>
      <c r="G191" s="149"/>
      <c r="H191" s="161"/>
      <c r="I191" s="161"/>
      <c r="J191" s="77"/>
      <c r="L191"/>
      <c r="M191"/>
      <c r="N191"/>
      <c r="O191"/>
      <c r="P191"/>
      <c r="Q191"/>
      <c r="R191"/>
    </row>
    <row r="192" spans="1:18" s="145" customFormat="1">
      <c r="A192"/>
      <c r="B192"/>
      <c r="C192"/>
      <c r="D192"/>
      <c r="E192" s="14"/>
      <c r="F192" s="90"/>
      <c r="G192" s="149"/>
      <c r="H192" s="161"/>
      <c r="I192" s="161"/>
      <c r="J192" s="77"/>
      <c r="L192"/>
      <c r="M192"/>
      <c r="N192"/>
      <c r="O192"/>
      <c r="P192"/>
      <c r="Q192"/>
      <c r="R192"/>
    </row>
    <row r="193" spans="1:18" s="145" customFormat="1">
      <c r="A193"/>
      <c r="B193"/>
      <c r="C193"/>
      <c r="D193"/>
      <c r="E193" s="14"/>
      <c r="F193" s="90"/>
      <c r="G193" s="149"/>
      <c r="H193" s="161"/>
      <c r="I193" s="161"/>
      <c r="J193" s="77"/>
      <c r="L193"/>
      <c r="M193"/>
      <c r="N193"/>
      <c r="O193"/>
      <c r="P193"/>
      <c r="Q193"/>
      <c r="R193"/>
    </row>
    <row r="194" spans="1:18" s="145" customFormat="1">
      <c r="A194"/>
      <c r="B194"/>
      <c r="C194"/>
      <c r="D194"/>
      <c r="E194" s="14"/>
      <c r="F194" s="90"/>
      <c r="G194" s="149"/>
      <c r="H194" s="161"/>
      <c r="I194" s="161"/>
      <c r="J194" s="77"/>
      <c r="L194"/>
      <c r="M194"/>
      <c r="N194"/>
      <c r="O194"/>
      <c r="P194"/>
      <c r="Q194"/>
      <c r="R194"/>
    </row>
    <row r="195" spans="1:18" s="145" customFormat="1">
      <c r="A195"/>
      <c r="B195"/>
      <c r="C195"/>
      <c r="D195"/>
      <c r="E195" s="14"/>
      <c r="F195" s="90"/>
      <c r="G195" s="149"/>
      <c r="H195" s="161"/>
      <c r="I195" s="161"/>
      <c r="J195" s="59"/>
      <c r="L195"/>
      <c r="M195"/>
      <c r="N195"/>
      <c r="O195"/>
      <c r="P195"/>
      <c r="Q195"/>
      <c r="R195"/>
    </row>
    <row r="196" spans="1:18" s="145" customFormat="1">
      <c r="A196"/>
      <c r="B196"/>
      <c r="C196"/>
      <c r="D196"/>
      <c r="E196" s="14"/>
      <c r="F196" s="90"/>
      <c r="G196" s="149"/>
      <c r="H196" s="161"/>
      <c r="I196" s="161"/>
      <c r="J196" s="77"/>
      <c r="L196"/>
      <c r="M196"/>
      <c r="N196"/>
      <c r="O196"/>
      <c r="P196"/>
      <c r="Q196"/>
      <c r="R196"/>
    </row>
    <row r="197" spans="1:18" s="145" customFormat="1">
      <c r="A197"/>
      <c r="B197"/>
      <c r="C197"/>
      <c r="D197"/>
      <c r="E197" s="14"/>
      <c r="F197" s="90"/>
      <c r="G197" s="149"/>
      <c r="H197" s="161"/>
      <c r="I197" s="161"/>
      <c r="J197" s="77"/>
      <c r="L197"/>
      <c r="M197"/>
      <c r="N197"/>
      <c r="O197"/>
      <c r="P197"/>
      <c r="Q197"/>
      <c r="R197"/>
    </row>
    <row r="198" spans="1:18" s="145" customFormat="1">
      <c r="A198"/>
      <c r="B198"/>
      <c r="C198"/>
      <c r="D198"/>
      <c r="E198" s="14"/>
      <c r="F198" s="90"/>
      <c r="G198" s="149"/>
      <c r="H198" s="161"/>
      <c r="I198" s="161"/>
      <c r="J198" s="77"/>
      <c r="L198"/>
      <c r="M198"/>
      <c r="N198"/>
      <c r="O198"/>
      <c r="P198"/>
      <c r="Q198"/>
      <c r="R198"/>
    </row>
    <row r="199" spans="1:18" s="145" customFormat="1">
      <c r="A199"/>
      <c r="B199"/>
      <c r="C199"/>
      <c r="D199"/>
      <c r="E199" s="14"/>
      <c r="F199" s="90"/>
      <c r="G199" s="149"/>
      <c r="H199" s="161"/>
      <c r="I199" s="161"/>
      <c r="J199" s="77"/>
      <c r="L199"/>
      <c r="M199"/>
      <c r="N199"/>
      <c r="O199"/>
      <c r="P199"/>
      <c r="Q199"/>
      <c r="R199"/>
    </row>
    <row r="200" spans="1:18" s="145" customFormat="1">
      <c r="A200"/>
      <c r="B200"/>
      <c r="C200"/>
      <c r="D200"/>
      <c r="E200" s="14"/>
      <c r="F200" s="90"/>
      <c r="G200" s="149"/>
      <c r="H200" s="161"/>
      <c r="I200" s="161"/>
      <c r="J200" s="77"/>
      <c r="L200"/>
      <c r="M200"/>
      <c r="N200"/>
      <c r="O200"/>
      <c r="P200"/>
      <c r="Q200"/>
      <c r="R200"/>
    </row>
    <row r="201" spans="1:18" s="145" customFormat="1">
      <c r="A201"/>
      <c r="B201"/>
      <c r="C201"/>
      <c r="D201"/>
      <c r="E201" s="14"/>
      <c r="F201" s="90"/>
      <c r="G201" s="149"/>
      <c r="H201" s="161"/>
      <c r="I201" s="161"/>
      <c r="J201" s="77"/>
      <c r="L201"/>
      <c r="M201"/>
      <c r="N201"/>
      <c r="O201"/>
      <c r="P201"/>
      <c r="Q201"/>
      <c r="R201"/>
    </row>
    <row r="202" spans="1:18" s="145" customFormat="1">
      <c r="A202"/>
      <c r="B202"/>
      <c r="C202"/>
      <c r="D202"/>
      <c r="E202" s="14"/>
      <c r="F202" s="90"/>
      <c r="G202" s="149"/>
      <c r="H202" s="161"/>
      <c r="I202" s="161"/>
      <c r="J202" s="77"/>
      <c r="L202"/>
      <c r="M202"/>
      <c r="N202"/>
      <c r="O202"/>
      <c r="P202"/>
      <c r="Q202"/>
      <c r="R202"/>
    </row>
    <row r="203" spans="1:18" s="145" customFormat="1">
      <c r="A203"/>
      <c r="B203"/>
      <c r="C203"/>
      <c r="D203"/>
      <c r="E203" s="14"/>
      <c r="F203" s="90"/>
      <c r="G203" s="149"/>
      <c r="H203" s="161"/>
      <c r="I203" s="161"/>
      <c r="J203" s="59"/>
      <c r="L203"/>
      <c r="M203"/>
      <c r="N203"/>
      <c r="O203"/>
      <c r="P203"/>
      <c r="Q203"/>
      <c r="R203"/>
    </row>
    <row r="204" spans="1:18" s="145" customFormat="1">
      <c r="A204"/>
      <c r="B204"/>
      <c r="C204"/>
      <c r="D204"/>
      <c r="E204" s="14"/>
      <c r="F204" s="90"/>
      <c r="G204" s="149"/>
      <c r="H204" s="161"/>
      <c r="I204" s="161"/>
      <c r="J204" s="77"/>
      <c r="L204"/>
      <c r="M204"/>
      <c r="N204"/>
      <c r="O204"/>
      <c r="P204"/>
      <c r="Q204"/>
      <c r="R204"/>
    </row>
    <row r="205" spans="1:18" s="145" customFormat="1">
      <c r="A205"/>
      <c r="B205"/>
      <c r="C205"/>
      <c r="D205"/>
      <c r="E205" s="14"/>
      <c r="F205" s="90"/>
      <c r="G205" s="149"/>
      <c r="H205" s="161"/>
      <c r="I205" s="161"/>
      <c r="J205" s="77"/>
      <c r="L205"/>
      <c r="M205"/>
      <c r="N205"/>
      <c r="O205"/>
      <c r="P205"/>
      <c r="Q205"/>
      <c r="R205"/>
    </row>
    <row r="206" spans="1:18" s="145" customFormat="1">
      <c r="A206"/>
      <c r="B206"/>
      <c r="C206"/>
      <c r="D206"/>
      <c r="E206" s="14"/>
      <c r="F206" s="90"/>
      <c r="G206" s="149"/>
      <c r="H206" s="161"/>
      <c r="I206" s="161"/>
      <c r="J206" s="77"/>
      <c r="L206"/>
      <c r="M206"/>
      <c r="N206"/>
      <c r="O206"/>
      <c r="P206"/>
      <c r="Q206"/>
      <c r="R206"/>
    </row>
    <row r="207" spans="1:18" s="145" customFormat="1">
      <c r="A207"/>
      <c r="B207"/>
      <c r="C207"/>
      <c r="D207"/>
      <c r="E207" s="14"/>
      <c r="F207" s="90"/>
      <c r="G207" s="149"/>
      <c r="H207" s="161"/>
      <c r="I207" s="161"/>
      <c r="J207" s="77"/>
      <c r="L207"/>
      <c r="M207"/>
      <c r="N207"/>
      <c r="O207"/>
      <c r="P207"/>
      <c r="Q207"/>
      <c r="R207"/>
    </row>
    <row r="208" spans="1:18" s="145" customFormat="1">
      <c r="A208"/>
      <c r="B208"/>
      <c r="C208"/>
      <c r="D208"/>
      <c r="E208" s="14"/>
      <c r="F208" s="90"/>
      <c r="G208" s="149"/>
      <c r="H208" s="161"/>
      <c r="I208" s="161"/>
      <c r="J208" s="59"/>
      <c r="L208"/>
      <c r="M208"/>
      <c r="N208"/>
      <c r="O208"/>
      <c r="P208"/>
      <c r="Q208"/>
      <c r="R208"/>
    </row>
    <row r="209" spans="1:18" s="145" customFormat="1">
      <c r="A209"/>
      <c r="B209"/>
      <c r="C209"/>
      <c r="D209"/>
      <c r="E209" s="14"/>
      <c r="F209" s="90"/>
      <c r="G209" s="149"/>
      <c r="H209" s="161"/>
      <c r="I209" s="161"/>
      <c r="J209" s="77"/>
      <c r="L209"/>
      <c r="M209"/>
      <c r="N209"/>
      <c r="O209"/>
      <c r="P209"/>
      <c r="Q209"/>
      <c r="R209"/>
    </row>
    <row r="210" spans="1:18" s="145" customFormat="1">
      <c r="A210"/>
      <c r="B210"/>
      <c r="C210"/>
      <c r="D210"/>
      <c r="E210" s="14"/>
      <c r="F210" s="90"/>
      <c r="G210" s="149"/>
      <c r="H210" s="161"/>
      <c r="I210" s="161"/>
      <c r="J210" s="77"/>
      <c r="L210"/>
      <c r="M210"/>
      <c r="N210"/>
      <c r="O210"/>
      <c r="P210"/>
      <c r="Q210"/>
      <c r="R210"/>
    </row>
    <row r="211" spans="1:18" s="145" customFormat="1">
      <c r="A211"/>
      <c r="B211"/>
      <c r="C211"/>
      <c r="D211"/>
      <c r="E211" s="14"/>
      <c r="F211" s="90"/>
      <c r="G211" s="149"/>
      <c r="H211" s="161"/>
      <c r="I211" s="161"/>
      <c r="J211" s="77"/>
      <c r="L211"/>
      <c r="M211"/>
      <c r="N211"/>
      <c r="O211"/>
      <c r="P211"/>
      <c r="Q211"/>
      <c r="R211"/>
    </row>
    <row r="212" spans="1:18" s="145" customFormat="1">
      <c r="A212"/>
      <c r="B212"/>
      <c r="C212"/>
      <c r="D212"/>
      <c r="E212" s="14"/>
      <c r="F212" s="90"/>
      <c r="G212" s="149"/>
      <c r="H212" s="161"/>
      <c r="I212" s="161"/>
      <c r="J212" s="77"/>
      <c r="L212"/>
      <c r="M212"/>
      <c r="N212"/>
      <c r="O212"/>
      <c r="P212"/>
      <c r="Q212"/>
      <c r="R212"/>
    </row>
    <row r="213" spans="1:18" s="145" customFormat="1">
      <c r="A213"/>
      <c r="B213"/>
      <c r="C213"/>
      <c r="D213"/>
      <c r="E213" s="14"/>
      <c r="F213" s="90"/>
      <c r="G213" s="149"/>
      <c r="H213" s="161"/>
      <c r="I213" s="161"/>
      <c r="J213" s="77"/>
      <c r="L213"/>
      <c r="M213"/>
      <c r="N213"/>
      <c r="O213"/>
      <c r="P213"/>
      <c r="Q213"/>
      <c r="R213"/>
    </row>
    <row r="214" spans="1:18" s="145" customFormat="1">
      <c r="A214"/>
      <c r="B214"/>
      <c r="C214"/>
      <c r="D214"/>
      <c r="E214" s="14"/>
      <c r="F214" s="90"/>
      <c r="G214" s="149"/>
      <c r="H214" s="161"/>
      <c r="I214" s="161"/>
      <c r="J214" s="77"/>
      <c r="L214"/>
      <c r="M214"/>
      <c r="N214"/>
      <c r="O214"/>
      <c r="P214"/>
      <c r="Q214"/>
      <c r="R214"/>
    </row>
    <row r="215" spans="1:18" s="145" customFormat="1">
      <c r="A215"/>
      <c r="B215"/>
      <c r="C215"/>
      <c r="D215"/>
      <c r="E215" s="14"/>
      <c r="F215" s="90"/>
      <c r="G215" s="149"/>
      <c r="H215" s="161"/>
      <c r="I215" s="161"/>
      <c r="J215" s="77"/>
      <c r="L215"/>
      <c r="M215"/>
      <c r="N215"/>
      <c r="O215"/>
      <c r="P215"/>
      <c r="Q215"/>
      <c r="R215"/>
    </row>
    <row r="216" spans="1:18" s="145" customFormat="1">
      <c r="A216"/>
      <c r="B216"/>
      <c r="C216"/>
      <c r="D216"/>
      <c r="E216" s="14"/>
      <c r="F216" s="90"/>
      <c r="G216" s="149"/>
      <c r="H216" s="161"/>
      <c r="I216" s="161"/>
      <c r="J216" s="59"/>
      <c r="L216"/>
      <c r="M216"/>
      <c r="N216"/>
      <c r="O216"/>
      <c r="P216"/>
      <c r="Q216"/>
      <c r="R216"/>
    </row>
    <row r="217" spans="1:18" s="145" customFormat="1">
      <c r="A217"/>
      <c r="B217"/>
      <c r="C217"/>
      <c r="D217"/>
      <c r="E217" s="14"/>
      <c r="F217" s="90"/>
      <c r="G217" s="149"/>
      <c r="H217" s="161"/>
      <c r="I217" s="161"/>
      <c r="J217" s="59"/>
      <c r="L217"/>
      <c r="M217"/>
      <c r="N217"/>
      <c r="O217"/>
      <c r="P217"/>
      <c r="Q217"/>
      <c r="R217"/>
    </row>
    <row r="218" spans="1:18" s="145" customFormat="1">
      <c r="A218"/>
      <c r="B218"/>
      <c r="C218"/>
      <c r="D218"/>
      <c r="E218" s="14"/>
      <c r="F218" s="90"/>
      <c r="G218" s="149"/>
      <c r="H218" s="161"/>
      <c r="I218" s="161"/>
      <c r="J218" s="59"/>
      <c r="L218"/>
      <c r="M218"/>
      <c r="N218"/>
      <c r="O218"/>
      <c r="P218"/>
      <c r="Q218"/>
      <c r="R218"/>
    </row>
    <row r="219" spans="1:18" s="145" customFormat="1">
      <c r="A219"/>
      <c r="B219"/>
      <c r="C219"/>
      <c r="D219"/>
      <c r="E219" s="14"/>
      <c r="F219" s="90"/>
      <c r="G219" s="149"/>
      <c r="H219" s="161"/>
      <c r="I219" s="161"/>
      <c r="J219" s="77"/>
      <c r="L219"/>
      <c r="M219"/>
      <c r="N219"/>
      <c r="O219"/>
      <c r="P219"/>
      <c r="Q219"/>
      <c r="R219"/>
    </row>
    <row r="220" spans="1:18" s="145" customFormat="1">
      <c r="A220"/>
      <c r="B220"/>
      <c r="C220"/>
      <c r="D220"/>
      <c r="E220" s="14"/>
      <c r="F220" s="90"/>
      <c r="G220" s="149"/>
      <c r="H220" s="161"/>
      <c r="I220" s="161"/>
      <c r="J220" s="77"/>
      <c r="L220"/>
      <c r="M220"/>
      <c r="N220"/>
      <c r="O220"/>
      <c r="P220"/>
      <c r="Q220"/>
      <c r="R220"/>
    </row>
    <row r="221" spans="1:18" s="145" customFormat="1">
      <c r="A221"/>
      <c r="B221"/>
      <c r="C221"/>
      <c r="D221"/>
      <c r="E221" s="14"/>
      <c r="F221" s="90"/>
      <c r="G221" s="149"/>
      <c r="H221" s="161"/>
      <c r="I221" s="161"/>
      <c r="J221" s="77"/>
      <c r="L221"/>
      <c r="M221"/>
      <c r="N221"/>
      <c r="O221"/>
      <c r="P221"/>
      <c r="Q221"/>
      <c r="R221"/>
    </row>
    <row r="222" spans="1:18" s="145" customFormat="1">
      <c r="A222"/>
      <c r="B222"/>
      <c r="C222"/>
      <c r="D222"/>
      <c r="E222" s="14"/>
      <c r="F222" s="90"/>
      <c r="G222" s="149"/>
      <c r="H222" s="161"/>
      <c r="I222" s="161"/>
      <c r="J222" s="77"/>
      <c r="L222"/>
      <c r="M222"/>
      <c r="N222"/>
      <c r="O222"/>
      <c r="P222"/>
      <c r="Q222"/>
      <c r="R222"/>
    </row>
    <row r="223" spans="1:18" s="145" customFormat="1">
      <c r="A223"/>
      <c r="B223"/>
      <c r="C223"/>
      <c r="D223"/>
      <c r="E223" s="14"/>
      <c r="F223" s="90"/>
      <c r="G223" s="149"/>
      <c r="H223" s="161"/>
      <c r="I223" s="161"/>
      <c r="J223" s="77"/>
      <c r="L223"/>
      <c r="M223"/>
      <c r="N223"/>
      <c r="O223"/>
      <c r="P223"/>
      <c r="Q223"/>
      <c r="R223"/>
    </row>
    <row r="224" spans="1:18" s="145" customFormat="1">
      <c r="A224"/>
      <c r="B224"/>
      <c r="C224"/>
      <c r="D224"/>
      <c r="E224" s="14"/>
      <c r="F224" s="90"/>
      <c r="G224" s="149"/>
      <c r="H224" s="161"/>
      <c r="I224" s="161"/>
      <c r="J224" s="59"/>
      <c r="L224"/>
      <c r="M224"/>
      <c r="N224"/>
      <c r="O224"/>
      <c r="P224"/>
      <c r="Q224"/>
      <c r="R224"/>
    </row>
    <row r="225" spans="1:18" s="145" customFormat="1">
      <c r="A225"/>
      <c r="B225"/>
      <c r="C225"/>
      <c r="D225"/>
      <c r="E225" s="14"/>
      <c r="F225" s="90"/>
      <c r="G225" s="149"/>
      <c r="H225" s="161"/>
      <c r="I225" s="161"/>
      <c r="J225" s="59"/>
      <c r="L225"/>
      <c r="M225"/>
      <c r="N225"/>
      <c r="O225"/>
      <c r="P225"/>
      <c r="Q225"/>
      <c r="R225"/>
    </row>
    <row r="226" spans="1:18" s="145" customFormat="1">
      <c r="A226"/>
      <c r="B226"/>
      <c r="C226"/>
      <c r="D226"/>
      <c r="E226" s="14"/>
      <c r="F226" s="90"/>
      <c r="G226" s="149"/>
      <c r="H226" s="161"/>
      <c r="I226" s="161"/>
      <c r="J226" s="59"/>
      <c r="L226"/>
      <c r="M226"/>
      <c r="N226"/>
      <c r="O226"/>
      <c r="P226"/>
      <c r="Q226"/>
      <c r="R226"/>
    </row>
    <row r="227" spans="1:18" s="145" customFormat="1">
      <c r="A227"/>
      <c r="B227"/>
      <c r="C227"/>
      <c r="D227"/>
      <c r="E227" s="14"/>
      <c r="F227" s="90"/>
      <c r="G227" s="149"/>
      <c r="H227" s="161"/>
      <c r="I227" s="161"/>
      <c r="J227" s="77"/>
      <c r="L227"/>
      <c r="M227"/>
      <c r="N227"/>
      <c r="O227"/>
      <c r="P227"/>
      <c r="Q227"/>
      <c r="R227"/>
    </row>
    <row r="228" spans="1:18" s="145" customFormat="1">
      <c r="A228"/>
      <c r="B228"/>
      <c r="C228"/>
      <c r="D228"/>
      <c r="E228" s="14"/>
      <c r="F228" s="90"/>
      <c r="G228" s="149"/>
      <c r="H228" s="161"/>
      <c r="I228" s="161"/>
      <c r="J228" s="77"/>
      <c r="L228"/>
      <c r="M228"/>
      <c r="N228"/>
      <c r="O228"/>
      <c r="P228"/>
      <c r="Q228"/>
      <c r="R228"/>
    </row>
    <row r="229" spans="1:18" s="145" customFormat="1">
      <c r="A229"/>
      <c r="B229"/>
      <c r="C229"/>
      <c r="D229"/>
      <c r="E229" s="14"/>
      <c r="F229" s="90"/>
      <c r="G229" s="149"/>
      <c r="H229" s="161"/>
      <c r="I229" s="161"/>
      <c r="J229" s="77"/>
      <c r="L229"/>
      <c r="M229"/>
      <c r="N229"/>
      <c r="O229"/>
      <c r="P229"/>
      <c r="Q229"/>
      <c r="R229"/>
    </row>
    <row r="230" spans="1:18" s="145" customFormat="1">
      <c r="A230"/>
      <c r="B230"/>
      <c r="C230"/>
      <c r="D230"/>
      <c r="E230" s="14"/>
      <c r="F230" s="90"/>
      <c r="G230" s="149"/>
      <c r="H230" s="161"/>
      <c r="I230" s="161"/>
      <c r="J230" s="77"/>
      <c r="L230"/>
      <c r="M230"/>
      <c r="N230"/>
      <c r="O230"/>
      <c r="P230"/>
      <c r="Q230"/>
      <c r="R230"/>
    </row>
    <row r="231" spans="1:18" s="145" customFormat="1">
      <c r="A231"/>
      <c r="B231"/>
      <c r="C231"/>
      <c r="D231"/>
      <c r="E231" s="14"/>
      <c r="F231" s="90"/>
      <c r="G231" s="149"/>
      <c r="H231" s="161"/>
      <c r="I231" s="161"/>
      <c r="J231" s="77"/>
      <c r="L231"/>
      <c r="M231"/>
      <c r="N231"/>
      <c r="O231"/>
      <c r="P231"/>
      <c r="Q231"/>
      <c r="R231"/>
    </row>
    <row r="232" spans="1:18" s="145" customFormat="1">
      <c r="A232"/>
      <c r="B232"/>
      <c r="C232"/>
      <c r="D232"/>
      <c r="E232" s="14"/>
      <c r="F232" s="90"/>
      <c r="G232" s="149"/>
      <c r="H232" s="161"/>
      <c r="I232" s="161"/>
      <c r="J232" s="77"/>
      <c r="L232"/>
      <c r="M232"/>
      <c r="N232"/>
      <c r="O232"/>
      <c r="P232"/>
      <c r="Q232"/>
      <c r="R232"/>
    </row>
    <row r="233" spans="1:18" s="145" customFormat="1">
      <c r="A233"/>
      <c r="B233"/>
      <c r="C233"/>
      <c r="D233"/>
      <c r="E233" s="14"/>
      <c r="F233" s="90"/>
      <c r="G233" s="149"/>
      <c r="H233" s="161"/>
      <c r="I233" s="161"/>
      <c r="J233" s="77"/>
      <c r="L233"/>
      <c r="M233"/>
      <c r="N233"/>
      <c r="O233"/>
      <c r="P233"/>
      <c r="Q233"/>
      <c r="R233"/>
    </row>
    <row r="234" spans="1:18" s="145" customFormat="1">
      <c r="A234"/>
      <c r="B234"/>
      <c r="C234"/>
      <c r="D234"/>
      <c r="E234" s="14"/>
      <c r="F234" s="90"/>
      <c r="G234" s="149"/>
      <c r="H234" s="161"/>
      <c r="I234" s="161"/>
      <c r="J234" s="77"/>
      <c r="L234"/>
      <c r="M234"/>
      <c r="N234"/>
      <c r="O234"/>
      <c r="P234"/>
      <c r="Q234"/>
      <c r="R234"/>
    </row>
    <row r="235" spans="1:18" s="145" customFormat="1">
      <c r="A235"/>
      <c r="B235"/>
      <c r="C235"/>
      <c r="D235"/>
      <c r="E235" s="14"/>
      <c r="F235" s="90"/>
      <c r="G235" s="149"/>
      <c r="H235" s="161"/>
      <c r="I235" s="161"/>
      <c r="J235" s="77"/>
      <c r="L235"/>
      <c r="M235"/>
      <c r="N235"/>
      <c r="O235"/>
      <c r="P235"/>
      <c r="Q235"/>
      <c r="R235"/>
    </row>
    <row r="236" spans="1:18" s="145" customFormat="1">
      <c r="A236"/>
      <c r="B236"/>
      <c r="C236"/>
      <c r="D236"/>
      <c r="E236" s="14"/>
      <c r="F236" s="90"/>
      <c r="G236" s="149"/>
      <c r="H236" s="161"/>
      <c r="I236" s="161"/>
      <c r="J236" s="77"/>
      <c r="L236"/>
      <c r="M236"/>
      <c r="N236"/>
      <c r="O236"/>
      <c r="P236"/>
      <c r="Q236"/>
      <c r="R236"/>
    </row>
    <row r="237" spans="1:18" s="145" customFormat="1">
      <c r="A237"/>
      <c r="B237"/>
      <c r="C237"/>
      <c r="D237"/>
      <c r="E237" s="14"/>
      <c r="F237" s="90"/>
      <c r="G237" s="149"/>
      <c r="H237" s="161"/>
      <c r="I237" s="161"/>
      <c r="J237" s="77"/>
      <c r="L237"/>
      <c r="M237"/>
      <c r="N237"/>
      <c r="O237"/>
      <c r="P237"/>
      <c r="Q237"/>
      <c r="R237"/>
    </row>
    <row r="238" spans="1:18" s="145" customFormat="1">
      <c r="A238"/>
      <c r="B238"/>
      <c r="C238"/>
      <c r="D238"/>
      <c r="E238" s="14"/>
      <c r="F238" s="90"/>
      <c r="G238" s="149"/>
      <c r="H238" s="161"/>
      <c r="I238" s="161"/>
      <c r="J238" s="77"/>
      <c r="L238"/>
      <c r="M238"/>
      <c r="N238"/>
      <c r="O238"/>
      <c r="P238"/>
      <c r="Q238"/>
      <c r="R238"/>
    </row>
    <row r="239" spans="1:18" s="145" customFormat="1">
      <c r="A239"/>
      <c r="B239"/>
      <c r="C239"/>
      <c r="D239"/>
      <c r="E239" s="14"/>
      <c r="F239" s="90"/>
      <c r="G239" s="149"/>
      <c r="H239" s="161"/>
      <c r="I239" s="161"/>
      <c r="J239" s="77"/>
      <c r="L239"/>
      <c r="M239"/>
      <c r="N239"/>
      <c r="O239"/>
      <c r="P239"/>
      <c r="Q239"/>
      <c r="R239"/>
    </row>
    <row r="240" spans="1:18" s="145" customFormat="1">
      <c r="A240"/>
      <c r="B240"/>
      <c r="C240"/>
      <c r="D240"/>
      <c r="E240" s="14"/>
      <c r="F240" s="90"/>
      <c r="G240" s="149"/>
      <c r="H240" s="161"/>
      <c r="I240" s="161"/>
      <c r="J240" s="77"/>
      <c r="L240"/>
      <c r="M240"/>
      <c r="N240"/>
      <c r="O240"/>
      <c r="P240"/>
      <c r="Q240"/>
      <c r="R240"/>
    </row>
    <row r="241" spans="1:18" s="145" customFormat="1">
      <c r="A241"/>
      <c r="B241"/>
      <c r="C241"/>
      <c r="D241"/>
      <c r="E241" s="14"/>
      <c r="F241" s="90"/>
      <c r="G241" s="149"/>
      <c r="H241" s="161"/>
      <c r="I241" s="161"/>
      <c r="J241" s="77"/>
      <c r="L241"/>
      <c r="M241"/>
      <c r="N241"/>
      <c r="O241"/>
      <c r="P241"/>
      <c r="Q241"/>
      <c r="R241"/>
    </row>
    <row r="242" spans="1:18" s="145" customFormat="1">
      <c r="A242"/>
      <c r="B242"/>
      <c r="C242"/>
      <c r="D242"/>
      <c r="E242" s="14"/>
      <c r="F242" s="90"/>
      <c r="G242" s="149"/>
      <c r="H242" s="161"/>
      <c r="I242" s="161"/>
      <c r="J242" s="77"/>
      <c r="L242"/>
      <c r="M242"/>
      <c r="N242"/>
      <c r="O242"/>
      <c r="P242"/>
      <c r="Q242"/>
      <c r="R242"/>
    </row>
    <row r="243" spans="1:18" s="145" customFormat="1">
      <c r="A243"/>
      <c r="B243"/>
      <c r="C243"/>
      <c r="D243"/>
      <c r="E243" s="14"/>
      <c r="F243" s="90"/>
      <c r="G243" s="149"/>
      <c r="H243" s="161"/>
      <c r="I243" s="161"/>
      <c r="J243" s="77"/>
      <c r="L243"/>
      <c r="M243"/>
      <c r="N243"/>
      <c r="O243"/>
      <c r="P243"/>
      <c r="Q243"/>
      <c r="R243"/>
    </row>
    <row r="244" spans="1:18" s="145" customFormat="1">
      <c r="A244"/>
      <c r="B244"/>
      <c r="C244"/>
      <c r="D244"/>
      <c r="E244" s="14"/>
      <c r="F244" s="90"/>
      <c r="G244" s="149"/>
      <c r="H244" s="161"/>
      <c r="I244" s="161"/>
      <c r="J244" s="77"/>
      <c r="L244"/>
      <c r="M244"/>
      <c r="N244"/>
      <c r="O244"/>
      <c r="P244"/>
      <c r="Q244"/>
      <c r="R244"/>
    </row>
    <row r="245" spans="1:18" s="145" customFormat="1">
      <c r="A245"/>
      <c r="B245"/>
      <c r="C245"/>
      <c r="D245"/>
      <c r="E245" s="14"/>
      <c r="F245" s="90"/>
      <c r="G245" s="149"/>
      <c r="H245" s="161"/>
      <c r="I245" s="161"/>
      <c r="J245" s="77"/>
      <c r="L245"/>
      <c r="M245"/>
      <c r="N245"/>
      <c r="O245"/>
      <c r="P245"/>
      <c r="Q245"/>
      <c r="R245"/>
    </row>
    <row r="246" spans="1:18" s="145" customFormat="1">
      <c r="A246"/>
      <c r="B246"/>
      <c r="C246"/>
      <c r="D246"/>
      <c r="E246" s="14"/>
      <c r="F246" s="90"/>
      <c r="G246" s="149"/>
      <c r="H246" s="161"/>
      <c r="I246" s="161"/>
      <c r="J246" s="77"/>
      <c r="L246"/>
      <c r="M246"/>
      <c r="N246"/>
      <c r="O246"/>
      <c r="P246"/>
      <c r="Q246"/>
      <c r="R246"/>
    </row>
    <row r="247" spans="1:18" s="145" customFormat="1">
      <c r="A247"/>
      <c r="B247"/>
      <c r="C247"/>
      <c r="D247"/>
      <c r="E247" s="14"/>
      <c r="F247" s="90"/>
      <c r="G247" s="149"/>
      <c r="H247" s="161"/>
      <c r="I247" s="161"/>
      <c r="J247" s="77"/>
      <c r="L247"/>
      <c r="M247"/>
      <c r="N247"/>
      <c r="O247"/>
      <c r="P247"/>
      <c r="Q247"/>
      <c r="R247"/>
    </row>
    <row r="248" spans="1:18" s="145" customFormat="1">
      <c r="A248"/>
      <c r="B248"/>
      <c r="C248"/>
      <c r="D248"/>
      <c r="E248" s="14"/>
      <c r="F248" s="90"/>
      <c r="G248" s="149"/>
      <c r="H248" s="161"/>
      <c r="I248" s="161"/>
      <c r="J248" s="77"/>
      <c r="L248"/>
      <c r="M248"/>
      <c r="N248"/>
      <c r="O248"/>
      <c r="P248"/>
      <c r="Q248"/>
      <c r="R248"/>
    </row>
    <row r="249" spans="1:18" s="145" customFormat="1">
      <c r="A249"/>
      <c r="B249"/>
      <c r="C249"/>
      <c r="D249"/>
      <c r="E249" s="14"/>
      <c r="F249" s="90"/>
      <c r="G249" s="149"/>
      <c r="H249" s="161"/>
      <c r="I249" s="161"/>
      <c r="J249" s="77"/>
      <c r="L249"/>
      <c r="M249"/>
      <c r="N249"/>
      <c r="O249"/>
      <c r="P249"/>
      <c r="Q249"/>
      <c r="R249"/>
    </row>
    <row r="250" spans="1:18" s="145" customFormat="1">
      <c r="A250"/>
      <c r="B250"/>
      <c r="C250"/>
      <c r="D250"/>
      <c r="E250" s="14"/>
      <c r="F250" s="90"/>
      <c r="G250" s="149"/>
      <c r="H250" s="161"/>
      <c r="I250" s="161"/>
      <c r="J250" s="77"/>
      <c r="L250"/>
      <c r="M250"/>
      <c r="N250"/>
      <c r="O250"/>
      <c r="P250"/>
      <c r="Q250"/>
      <c r="R250"/>
    </row>
    <row r="251" spans="1:18" s="145" customFormat="1">
      <c r="A251"/>
      <c r="B251"/>
      <c r="C251"/>
      <c r="D251"/>
      <c r="E251" s="14"/>
      <c r="F251" s="90"/>
      <c r="G251" s="149"/>
      <c r="H251" s="161"/>
      <c r="I251" s="161"/>
      <c r="J251" s="77"/>
      <c r="L251"/>
      <c r="M251"/>
      <c r="N251"/>
      <c r="O251"/>
      <c r="P251"/>
      <c r="Q251"/>
      <c r="R251"/>
    </row>
    <row r="252" spans="1:18" s="145" customFormat="1">
      <c r="A252"/>
      <c r="B252"/>
      <c r="C252"/>
      <c r="D252"/>
      <c r="E252" s="14"/>
      <c r="F252" s="90"/>
      <c r="G252" s="149"/>
      <c r="H252" s="161"/>
      <c r="I252" s="161"/>
      <c r="J252" s="77"/>
      <c r="L252"/>
      <c r="M252"/>
      <c r="N252"/>
      <c r="O252"/>
      <c r="P252"/>
      <c r="Q252"/>
      <c r="R252"/>
    </row>
    <row r="253" spans="1:18" s="145" customFormat="1">
      <c r="A253"/>
      <c r="B253"/>
      <c r="C253"/>
      <c r="D253"/>
      <c r="E253" s="14"/>
      <c r="F253" s="90"/>
      <c r="G253" s="149"/>
      <c r="H253" s="161"/>
      <c r="I253" s="161"/>
      <c r="J253" s="77"/>
      <c r="L253"/>
      <c r="M253"/>
      <c r="N253"/>
      <c r="O253"/>
      <c r="P253"/>
      <c r="Q253"/>
      <c r="R253"/>
    </row>
    <row r="254" spans="1:18" s="145" customFormat="1">
      <c r="A254"/>
      <c r="B254"/>
      <c r="C254"/>
      <c r="D254"/>
      <c r="E254" s="14"/>
      <c r="F254" s="90"/>
      <c r="G254" s="149"/>
      <c r="H254" s="161"/>
      <c r="I254" s="161"/>
      <c r="J254" s="77"/>
      <c r="L254"/>
      <c r="M254"/>
      <c r="N254"/>
      <c r="O254"/>
      <c r="P254"/>
      <c r="Q254"/>
      <c r="R254"/>
    </row>
    <row r="255" spans="1:18" s="145" customFormat="1">
      <c r="A255"/>
      <c r="B255"/>
      <c r="C255"/>
      <c r="D255"/>
      <c r="E255" s="14"/>
      <c r="F255" s="90"/>
      <c r="G255" s="149"/>
      <c r="H255" s="161"/>
      <c r="I255" s="161"/>
      <c r="J255" s="77"/>
      <c r="L255"/>
      <c r="M255"/>
      <c r="N255"/>
      <c r="O255"/>
      <c r="P255"/>
      <c r="Q255"/>
      <c r="R255"/>
    </row>
    <row r="256" spans="1:18" s="145" customFormat="1">
      <c r="A256"/>
      <c r="B256"/>
      <c r="C256"/>
      <c r="D256"/>
      <c r="E256" s="14"/>
      <c r="F256" s="90"/>
      <c r="G256" s="149"/>
      <c r="H256" s="161"/>
      <c r="I256" s="161"/>
      <c r="J256" s="77"/>
      <c r="L256"/>
      <c r="M256"/>
      <c r="N256"/>
      <c r="O256"/>
      <c r="P256"/>
      <c r="Q256"/>
      <c r="R256"/>
    </row>
    <row r="257" spans="1:18" s="145" customFormat="1">
      <c r="A257"/>
      <c r="B257"/>
      <c r="C257"/>
      <c r="D257"/>
      <c r="E257" s="14"/>
      <c r="F257" s="90"/>
      <c r="G257" s="149"/>
      <c r="H257" s="161"/>
      <c r="I257" s="161"/>
      <c r="J257" s="77"/>
      <c r="L257"/>
      <c r="M257"/>
      <c r="N257"/>
      <c r="O257"/>
      <c r="P257"/>
      <c r="Q257"/>
      <c r="R25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361"/>
  <sheetViews>
    <sheetView workbookViewId="0">
      <pane xSplit="4" ySplit="6" topLeftCell="E120" activePane="bottomRight" state="frozen"/>
      <selection pane="topRight" activeCell="E1" sqref="E1"/>
      <selection pane="bottomLeft" activeCell="A7" sqref="A7"/>
      <selection pane="bottomRight" activeCell="I142" sqref="I142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114</v>
      </c>
      <c r="B1" s="173"/>
      <c r="C1" s="173"/>
      <c r="D1" s="174"/>
      <c r="E1" s="6" t="s">
        <v>0</v>
      </c>
      <c r="F1" s="55" t="s">
        <v>5</v>
      </c>
      <c r="G1" s="7" t="s">
        <v>1</v>
      </c>
      <c r="H1" s="120" t="s">
        <v>6</v>
      </c>
      <c r="I1" s="121" t="s">
        <v>7</v>
      </c>
      <c r="J1" s="7" t="s">
        <v>11</v>
      </c>
      <c r="K1" s="7" t="s">
        <v>8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3024.5900000000024</v>
      </c>
      <c r="E2" s="10">
        <v>45292</v>
      </c>
      <c r="F2" s="58">
        <v>27.3</v>
      </c>
      <c r="G2" s="26">
        <v>21</v>
      </c>
      <c r="H2" s="122"/>
      <c r="I2" s="122"/>
      <c r="J2" s="26"/>
      <c r="K2" s="26">
        <f t="shared" ref="K2:K65" si="0">F2-G2-H2+I2-J2</f>
        <v>6.3000000000000007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16700.24999999996</v>
      </c>
      <c r="C3" s="157" t="s">
        <v>57</v>
      </c>
      <c r="D3" s="159">
        <f>D2/B4</f>
        <v>0.2245166855212018</v>
      </c>
      <c r="E3" s="10">
        <v>45292</v>
      </c>
      <c r="F3" s="58">
        <v>27.3</v>
      </c>
      <c r="G3" s="11">
        <v>21</v>
      </c>
      <c r="H3" s="123"/>
      <c r="I3" s="123"/>
      <c r="J3" s="26"/>
      <c r="K3" s="26">
        <f t="shared" si="0"/>
        <v>6.3000000000000007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13471.560000000005</v>
      </c>
      <c r="C4" s="4" t="s">
        <v>11</v>
      </c>
      <c r="D4" s="156">
        <f>SUM(J:J)</f>
        <v>147.5</v>
      </c>
      <c r="E4" s="10">
        <v>45292</v>
      </c>
      <c r="F4" s="58">
        <v>185.53</v>
      </c>
      <c r="G4" s="11">
        <v>88.1</v>
      </c>
      <c r="H4" s="123"/>
      <c r="I4" s="123"/>
      <c r="J4" s="26"/>
      <c r="K4" s="26">
        <f t="shared" si="0"/>
        <v>97.43</v>
      </c>
      <c r="L4" s="152"/>
      <c r="Q4" s="1"/>
      <c r="R4" s="1"/>
    </row>
    <row r="5" spans="1:18" ht="20.25" customHeight="1">
      <c r="A5" s="52" t="s">
        <v>91</v>
      </c>
      <c r="B5" s="156">
        <f>SUM(H:H)</f>
        <v>191</v>
      </c>
      <c r="C5" s="157" t="s">
        <v>98</v>
      </c>
      <c r="D5" s="158">
        <f>COUNT(G:G)</f>
        <v>360</v>
      </c>
      <c r="E5" s="10">
        <v>45292</v>
      </c>
      <c r="F5" s="58">
        <v>21.43</v>
      </c>
      <c r="G5" s="11">
        <v>19</v>
      </c>
      <c r="H5" s="123"/>
      <c r="I5" s="123"/>
      <c r="J5" s="26"/>
      <c r="K5" s="26">
        <f t="shared" si="0"/>
        <v>2.4299999999999997</v>
      </c>
      <c r="L5" s="152"/>
    </row>
    <row r="6" spans="1:18" ht="20.25" customHeight="1">
      <c r="A6" s="52" t="s">
        <v>92</v>
      </c>
      <c r="B6" s="156">
        <f>SUM(I:I)</f>
        <v>134.39999999999998</v>
      </c>
      <c r="C6" s="165" t="s">
        <v>108</v>
      </c>
      <c r="D6" s="158">
        <f>COUNT(I:I)</f>
        <v>6</v>
      </c>
      <c r="E6" s="10">
        <v>45292</v>
      </c>
      <c r="F6" s="58">
        <v>32.5</v>
      </c>
      <c r="G6" s="26">
        <v>25</v>
      </c>
      <c r="H6" s="122"/>
      <c r="I6" s="122"/>
      <c r="J6" s="26"/>
      <c r="K6" s="26">
        <f t="shared" si="0"/>
        <v>7.5</v>
      </c>
      <c r="L6" s="152"/>
    </row>
    <row r="7" spans="1:18" ht="20.25" customHeight="1">
      <c r="C7" s="1"/>
      <c r="D7" s="1"/>
      <c r="E7" s="10">
        <v>45293</v>
      </c>
      <c r="F7" s="58">
        <v>27.3</v>
      </c>
      <c r="G7" s="11">
        <v>21</v>
      </c>
      <c r="H7" s="123"/>
      <c r="I7" s="123"/>
      <c r="J7" s="26"/>
      <c r="K7" s="26">
        <f t="shared" si="0"/>
        <v>6.3000000000000007</v>
      </c>
      <c r="L7" s="152"/>
    </row>
    <row r="8" spans="1:18" ht="20.25" customHeight="1">
      <c r="A8" s="1"/>
      <c r="B8" s="1"/>
      <c r="C8" s="1"/>
      <c r="D8" s="1"/>
      <c r="E8" s="10">
        <v>45293</v>
      </c>
      <c r="F8" s="58">
        <v>17.8</v>
      </c>
      <c r="G8" s="26">
        <v>14.8</v>
      </c>
      <c r="H8" s="122">
        <v>17.8</v>
      </c>
      <c r="I8" s="122">
        <v>14.8</v>
      </c>
      <c r="J8" s="26"/>
      <c r="K8" s="26">
        <f t="shared" si="0"/>
        <v>0</v>
      </c>
      <c r="L8" s="152"/>
    </row>
    <row r="9" spans="1:18" ht="20.25" customHeight="1">
      <c r="A9" s="1"/>
      <c r="B9" s="1"/>
      <c r="E9" s="10">
        <v>45293</v>
      </c>
      <c r="F9" s="58">
        <v>32.5</v>
      </c>
      <c r="G9" s="11">
        <v>25</v>
      </c>
      <c r="H9" s="122"/>
      <c r="I9" s="122"/>
      <c r="J9" s="26"/>
      <c r="K9" s="26">
        <f t="shared" si="0"/>
        <v>7.5</v>
      </c>
      <c r="L9" s="152"/>
    </row>
    <row r="10" spans="1:18" ht="20.25" customHeight="1">
      <c r="A10" s="1"/>
      <c r="B10" s="162"/>
      <c r="E10" s="10">
        <v>45293</v>
      </c>
      <c r="F10" s="58">
        <v>19.5</v>
      </c>
      <c r="G10" s="11">
        <v>15</v>
      </c>
      <c r="H10" s="123"/>
      <c r="I10" s="123"/>
      <c r="J10" s="26"/>
      <c r="K10" s="26">
        <f t="shared" si="0"/>
        <v>4.5</v>
      </c>
      <c r="L10" s="14"/>
      <c r="N10" t="s">
        <v>65</v>
      </c>
    </row>
    <row r="11" spans="1:18" ht="22.35" customHeight="1">
      <c r="A11" s="1"/>
      <c r="B11" s="1"/>
      <c r="E11" s="10">
        <v>45293</v>
      </c>
      <c r="F11" s="58">
        <v>26</v>
      </c>
      <c r="G11" s="11">
        <v>23</v>
      </c>
      <c r="H11" s="123"/>
      <c r="I11" s="123"/>
      <c r="J11" s="26"/>
      <c r="K11" s="26">
        <f t="shared" si="0"/>
        <v>3</v>
      </c>
      <c r="L11" s="14"/>
    </row>
    <row r="12" spans="1:18">
      <c r="A12" s="1"/>
      <c r="B12" s="1"/>
      <c r="E12" s="10">
        <v>45293</v>
      </c>
      <c r="F12" s="58">
        <v>24.7</v>
      </c>
      <c r="G12" s="26">
        <v>19</v>
      </c>
      <c r="H12" s="123"/>
      <c r="I12" s="123"/>
      <c r="J12" s="26"/>
      <c r="K12" s="26">
        <f t="shared" si="0"/>
        <v>5.6999999999999993</v>
      </c>
      <c r="L12" s="14"/>
    </row>
    <row r="13" spans="1:18">
      <c r="A13" s="1"/>
      <c r="B13" s="1"/>
      <c r="E13" s="10">
        <v>45293</v>
      </c>
      <c r="F13" s="58">
        <v>32.5</v>
      </c>
      <c r="G13" s="11">
        <v>25</v>
      </c>
      <c r="H13" s="123"/>
      <c r="I13" s="123"/>
      <c r="J13" s="26"/>
      <c r="K13" s="26">
        <f t="shared" si="0"/>
        <v>7.5</v>
      </c>
      <c r="L13" s="14"/>
    </row>
    <row r="14" spans="1:18">
      <c r="B14" s="154"/>
      <c r="E14" s="10">
        <v>45293</v>
      </c>
      <c r="F14" s="58">
        <v>32.5</v>
      </c>
      <c r="G14" s="11">
        <v>25</v>
      </c>
      <c r="H14" s="123"/>
      <c r="I14" s="123"/>
      <c r="J14" s="26"/>
      <c r="K14" s="26">
        <f t="shared" si="0"/>
        <v>7.5</v>
      </c>
      <c r="L14" s="14"/>
    </row>
    <row r="15" spans="1:18">
      <c r="E15" s="10">
        <v>45293</v>
      </c>
      <c r="F15" s="58">
        <v>17.8</v>
      </c>
      <c r="G15" s="11">
        <v>14.45</v>
      </c>
      <c r="H15" s="123"/>
      <c r="I15" s="123"/>
      <c r="J15" s="26"/>
      <c r="K15" s="26">
        <f t="shared" si="0"/>
        <v>3.3500000000000014</v>
      </c>
      <c r="L15" s="14"/>
    </row>
    <row r="16" spans="1:18">
      <c r="E16" s="10">
        <v>45294</v>
      </c>
      <c r="F16" s="58">
        <v>16.8</v>
      </c>
      <c r="G16" s="11">
        <v>13</v>
      </c>
      <c r="H16" s="123"/>
      <c r="I16" s="123"/>
      <c r="J16" s="26"/>
      <c r="K16" s="26">
        <f t="shared" si="0"/>
        <v>3.8000000000000007</v>
      </c>
      <c r="L16" s="14"/>
    </row>
    <row r="17" spans="5:12">
      <c r="E17" s="10">
        <v>45294</v>
      </c>
      <c r="F17" s="58">
        <v>24.7</v>
      </c>
      <c r="G17" s="26">
        <v>19</v>
      </c>
      <c r="H17" s="122"/>
      <c r="I17" s="122"/>
      <c r="J17" s="26"/>
      <c r="K17" s="26">
        <f t="shared" si="0"/>
        <v>5.6999999999999993</v>
      </c>
      <c r="L17" s="14"/>
    </row>
    <row r="18" spans="5:12">
      <c r="E18" s="10">
        <v>45294</v>
      </c>
      <c r="F18" s="58">
        <v>24.7</v>
      </c>
      <c r="G18" s="26">
        <v>19</v>
      </c>
      <c r="H18" s="122"/>
      <c r="I18" s="122"/>
      <c r="J18" s="26"/>
      <c r="K18" s="26">
        <f t="shared" si="0"/>
        <v>5.6999999999999993</v>
      </c>
      <c r="L18" s="14"/>
    </row>
    <row r="19" spans="5:12">
      <c r="E19" s="10">
        <v>45294</v>
      </c>
      <c r="F19" s="58">
        <v>16.8</v>
      </c>
      <c r="G19" s="26">
        <v>13</v>
      </c>
      <c r="H19" s="122"/>
      <c r="I19" s="122"/>
      <c r="J19" s="26"/>
      <c r="K19" s="26">
        <f t="shared" si="0"/>
        <v>3.8000000000000007</v>
      </c>
      <c r="L19" s="14"/>
    </row>
    <row r="20" spans="5:12">
      <c r="E20" s="10">
        <v>45294</v>
      </c>
      <c r="F20" s="58">
        <v>44.4</v>
      </c>
      <c r="G20" s="11">
        <v>22</v>
      </c>
      <c r="H20" s="123"/>
      <c r="I20" s="123"/>
      <c r="J20" s="26">
        <v>6</v>
      </c>
      <c r="K20" s="26">
        <f t="shared" si="0"/>
        <v>16.399999999999999</v>
      </c>
      <c r="L20" s="14"/>
    </row>
    <row r="21" spans="5:12">
      <c r="E21" s="10">
        <v>45294</v>
      </c>
      <c r="F21" s="58">
        <v>5500</v>
      </c>
      <c r="G21" s="26">
        <v>5100</v>
      </c>
      <c r="H21" s="123"/>
      <c r="I21" s="123"/>
      <c r="J21" s="26"/>
      <c r="K21" s="26">
        <f t="shared" si="0"/>
        <v>400</v>
      </c>
      <c r="L21" s="14"/>
    </row>
    <row r="22" spans="5:12">
      <c r="E22" s="10">
        <v>45294</v>
      </c>
      <c r="F22" s="58">
        <v>21.8</v>
      </c>
      <c r="G22" s="11">
        <v>17.3</v>
      </c>
      <c r="H22" s="122"/>
      <c r="I22" s="122"/>
      <c r="J22" s="26"/>
      <c r="K22" s="26">
        <f t="shared" si="0"/>
        <v>4.5</v>
      </c>
      <c r="L22" s="14"/>
    </row>
    <row r="23" spans="5:12">
      <c r="E23" s="10">
        <v>45294</v>
      </c>
      <c r="F23" s="60">
        <v>16.8</v>
      </c>
      <c r="G23" s="11">
        <v>10</v>
      </c>
      <c r="H23" s="123"/>
      <c r="I23" s="123"/>
      <c r="J23" s="26"/>
      <c r="K23" s="26">
        <f t="shared" si="0"/>
        <v>6.8000000000000007</v>
      </c>
      <c r="L23" s="14"/>
    </row>
    <row r="24" spans="5:12">
      <c r="E24" s="10">
        <v>45295</v>
      </c>
      <c r="F24" s="58">
        <v>96.6</v>
      </c>
      <c r="G24" s="11">
        <v>66</v>
      </c>
      <c r="H24" s="123"/>
      <c r="I24" s="123"/>
      <c r="J24" s="26"/>
      <c r="K24" s="26">
        <f t="shared" si="0"/>
        <v>30.599999999999994</v>
      </c>
      <c r="L24" s="14"/>
    </row>
    <row r="25" spans="5:12">
      <c r="E25" s="137">
        <v>45295</v>
      </c>
      <c r="F25" s="138">
        <v>11.8</v>
      </c>
      <c r="G25" s="139">
        <v>7</v>
      </c>
      <c r="H25" s="139"/>
      <c r="I25" s="139"/>
      <c r="J25" s="141">
        <v>0</v>
      </c>
      <c r="K25" s="140">
        <f t="shared" si="0"/>
        <v>4.8000000000000007</v>
      </c>
      <c r="L25" s="14"/>
    </row>
    <row r="26" spans="5:12">
      <c r="E26" s="137">
        <v>45295</v>
      </c>
      <c r="F26" s="138">
        <v>35.799999999999997</v>
      </c>
      <c r="G26" s="139">
        <v>21</v>
      </c>
      <c r="H26" s="139"/>
      <c r="I26" s="139"/>
      <c r="J26" s="141">
        <v>6</v>
      </c>
      <c r="K26" s="140">
        <f t="shared" si="0"/>
        <v>8.7999999999999972</v>
      </c>
      <c r="L26" s="14"/>
    </row>
    <row r="27" spans="5:12">
      <c r="E27" s="10">
        <v>45295</v>
      </c>
      <c r="F27" s="135">
        <v>11.8</v>
      </c>
      <c r="G27" s="136">
        <v>10.65</v>
      </c>
      <c r="H27" s="136"/>
      <c r="I27" s="136"/>
      <c r="J27" s="130"/>
      <c r="K27" s="127">
        <f t="shared" si="0"/>
        <v>1.1500000000000004</v>
      </c>
      <c r="L27" s="14"/>
    </row>
    <row r="28" spans="5:12">
      <c r="E28" s="10">
        <v>45295</v>
      </c>
      <c r="F28" s="60">
        <v>35.6</v>
      </c>
      <c r="G28" s="27">
        <v>24.2</v>
      </c>
      <c r="H28" s="123"/>
      <c r="I28" s="123"/>
      <c r="J28" s="77">
        <v>9</v>
      </c>
      <c r="K28" s="26">
        <f t="shared" si="0"/>
        <v>2.4000000000000021</v>
      </c>
      <c r="L28" s="14"/>
    </row>
    <row r="29" spans="5:12">
      <c r="E29" s="10">
        <v>45295</v>
      </c>
      <c r="F29" s="60">
        <v>24.7</v>
      </c>
      <c r="G29" s="27">
        <v>19</v>
      </c>
      <c r="H29" s="123"/>
      <c r="I29" s="123"/>
      <c r="J29" s="77"/>
      <c r="K29" s="26">
        <f t="shared" si="0"/>
        <v>5.6999999999999993</v>
      </c>
      <c r="L29" s="14"/>
    </row>
    <row r="30" spans="5:12">
      <c r="E30" s="10">
        <v>45296</v>
      </c>
      <c r="F30" s="60">
        <v>17.8</v>
      </c>
      <c r="G30" s="27">
        <v>14.8</v>
      </c>
      <c r="H30" s="123"/>
      <c r="I30" s="123"/>
      <c r="J30" s="77"/>
      <c r="K30" s="26">
        <f t="shared" si="0"/>
        <v>3</v>
      </c>
      <c r="L30" s="14"/>
    </row>
    <row r="31" spans="5:12">
      <c r="E31" s="10">
        <v>45296</v>
      </c>
      <c r="F31" s="60">
        <v>27.3</v>
      </c>
      <c r="G31" s="27">
        <v>21</v>
      </c>
      <c r="H31" s="123"/>
      <c r="I31" s="123"/>
      <c r="J31" s="77"/>
      <c r="K31" s="26">
        <f t="shared" si="0"/>
        <v>6.3000000000000007</v>
      </c>
      <c r="L31" s="14"/>
    </row>
    <row r="32" spans="5:12">
      <c r="E32" s="10">
        <v>45296</v>
      </c>
      <c r="F32" s="60">
        <v>96.6</v>
      </c>
      <c r="G32" s="27">
        <v>66</v>
      </c>
      <c r="H32" s="123"/>
      <c r="I32" s="123"/>
      <c r="J32" s="77"/>
      <c r="K32" s="26">
        <f t="shared" si="0"/>
        <v>30.599999999999994</v>
      </c>
    </row>
    <row r="33" spans="3:11">
      <c r="E33" s="10">
        <v>45296</v>
      </c>
      <c r="F33" s="60">
        <v>35.799999999999997</v>
      </c>
      <c r="G33" s="27">
        <v>24</v>
      </c>
      <c r="H33" s="123"/>
      <c r="I33" s="123"/>
      <c r="J33" s="77"/>
      <c r="K33" s="26">
        <f t="shared" si="0"/>
        <v>11.799999999999997</v>
      </c>
    </row>
    <row r="34" spans="3:11">
      <c r="E34" s="10">
        <v>45296</v>
      </c>
      <c r="F34" s="60">
        <v>19.5</v>
      </c>
      <c r="G34" s="27">
        <v>15</v>
      </c>
      <c r="H34" s="123"/>
      <c r="I34" s="123"/>
      <c r="J34" s="77"/>
      <c r="K34" s="26">
        <f t="shared" si="0"/>
        <v>4.5</v>
      </c>
    </row>
    <row r="35" spans="3:11">
      <c r="E35" s="10">
        <v>45296</v>
      </c>
      <c r="F35" s="60">
        <v>17.8</v>
      </c>
      <c r="G35" s="27">
        <v>14.8</v>
      </c>
      <c r="H35" s="122"/>
      <c r="I35" s="122"/>
      <c r="J35" s="77"/>
      <c r="K35" s="26">
        <f t="shared" si="0"/>
        <v>3</v>
      </c>
    </row>
    <row r="36" spans="3:11">
      <c r="E36" s="10">
        <v>45296</v>
      </c>
      <c r="F36" s="60">
        <v>356</v>
      </c>
      <c r="G36" s="33">
        <v>228</v>
      </c>
      <c r="H36" s="122"/>
      <c r="I36" s="122"/>
      <c r="J36" s="77"/>
      <c r="K36" s="26">
        <f t="shared" si="0"/>
        <v>128</v>
      </c>
    </row>
    <row r="37" spans="3:11">
      <c r="E37" s="10">
        <v>45296</v>
      </c>
      <c r="F37" s="60">
        <v>16.8</v>
      </c>
      <c r="G37" s="27">
        <v>13</v>
      </c>
      <c r="H37" s="123"/>
      <c r="I37" s="123"/>
      <c r="J37" s="77"/>
      <c r="K37" s="26">
        <f t="shared" si="0"/>
        <v>3.8000000000000007</v>
      </c>
    </row>
    <row r="38" spans="3:11">
      <c r="E38" s="10">
        <v>45296</v>
      </c>
      <c r="F38" s="60">
        <v>22.1</v>
      </c>
      <c r="G38" s="27">
        <v>17</v>
      </c>
      <c r="H38" s="123"/>
      <c r="I38" s="123"/>
      <c r="J38" s="77"/>
      <c r="K38" s="26">
        <f t="shared" si="0"/>
        <v>5.1000000000000014</v>
      </c>
    </row>
    <row r="39" spans="3:11">
      <c r="E39" s="10">
        <v>45297</v>
      </c>
      <c r="F39" s="60">
        <v>34.6</v>
      </c>
      <c r="G39" s="27">
        <v>26</v>
      </c>
      <c r="H39" s="123"/>
      <c r="I39" s="123"/>
      <c r="J39" s="77">
        <v>6</v>
      </c>
      <c r="K39" s="26">
        <f t="shared" si="0"/>
        <v>2.6000000000000014</v>
      </c>
    </row>
    <row r="40" spans="3:11">
      <c r="E40" s="10">
        <v>45297</v>
      </c>
      <c r="F40" s="129">
        <v>67.2</v>
      </c>
      <c r="G40" s="123">
        <v>47</v>
      </c>
      <c r="H40" s="123"/>
      <c r="I40" s="123"/>
      <c r="J40" s="130"/>
      <c r="K40" s="26">
        <f t="shared" si="0"/>
        <v>20.200000000000003</v>
      </c>
    </row>
    <row r="41" spans="3:11">
      <c r="E41" s="10">
        <v>45297</v>
      </c>
      <c r="F41" s="60">
        <v>32.5</v>
      </c>
      <c r="G41" s="27">
        <v>25</v>
      </c>
      <c r="H41" s="123"/>
      <c r="I41" s="123"/>
      <c r="J41" s="77"/>
      <c r="K41" s="26">
        <f t="shared" si="0"/>
        <v>7.5</v>
      </c>
    </row>
    <row r="42" spans="3:11">
      <c r="E42" s="10">
        <v>45297</v>
      </c>
      <c r="F42" s="60">
        <v>22.1</v>
      </c>
      <c r="G42" s="27">
        <v>17</v>
      </c>
      <c r="H42" s="123"/>
      <c r="I42" s="123"/>
      <c r="J42" s="77"/>
      <c r="K42" s="26">
        <f t="shared" si="0"/>
        <v>5.1000000000000014</v>
      </c>
    </row>
    <row r="43" spans="3:11">
      <c r="E43" s="10">
        <v>45297</v>
      </c>
      <c r="F43" s="60">
        <v>19.5</v>
      </c>
      <c r="G43" s="33">
        <v>15</v>
      </c>
      <c r="H43" s="123"/>
      <c r="I43" s="123"/>
      <c r="J43" s="77"/>
      <c r="K43" s="26">
        <f t="shared" si="0"/>
        <v>4.5</v>
      </c>
    </row>
    <row r="44" spans="3:11">
      <c r="E44" s="10">
        <v>45297</v>
      </c>
      <c r="F44" s="60">
        <v>29.9</v>
      </c>
      <c r="G44" s="33">
        <v>23</v>
      </c>
      <c r="H44" s="123"/>
      <c r="I44" s="123"/>
      <c r="J44" s="77"/>
      <c r="K44" s="26">
        <f t="shared" si="0"/>
        <v>6.8999999999999986</v>
      </c>
    </row>
    <row r="45" spans="3:11">
      <c r="E45" s="10">
        <v>45297</v>
      </c>
      <c r="F45" s="60">
        <v>22.1</v>
      </c>
      <c r="G45" s="27">
        <v>17</v>
      </c>
      <c r="H45" s="123"/>
      <c r="I45" s="123"/>
      <c r="J45" s="77"/>
      <c r="K45" s="26">
        <f t="shared" si="0"/>
        <v>5.1000000000000014</v>
      </c>
    </row>
    <row r="46" spans="3:11">
      <c r="C46" s="79"/>
      <c r="D46" s="79"/>
      <c r="E46" s="10">
        <v>45297</v>
      </c>
      <c r="F46" s="60">
        <v>17.8</v>
      </c>
      <c r="G46" s="33">
        <v>14.8</v>
      </c>
      <c r="H46" s="123"/>
      <c r="I46" s="123"/>
      <c r="J46" s="77"/>
      <c r="K46" s="26">
        <f t="shared" si="0"/>
        <v>3</v>
      </c>
    </row>
    <row r="47" spans="3:11">
      <c r="E47" s="10">
        <v>45297</v>
      </c>
      <c r="F47" s="60">
        <v>16.8</v>
      </c>
      <c r="G47" s="33">
        <v>10</v>
      </c>
      <c r="H47" s="123"/>
      <c r="I47" s="123"/>
      <c r="J47" s="77"/>
      <c r="K47" s="26">
        <f t="shared" si="0"/>
        <v>6.8000000000000007</v>
      </c>
    </row>
    <row r="48" spans="3:11">
      <c r="E48" s="10">
        <v>45297</v>
      </c>
      <c r="F48" s="60">
        <v>22.1</v>
      </c>
      <c r="G48" s="27">
        <v>17</v>
      </c>
      <c r="H48" s="123"/>
      <c r="I48" s="123"/>
      <c r="J48" s="77"/>
      <c r="K48" s="26">
        <f t="shared" si="0"/>
        <v>5.1000000000000014</v>
      </c>
    </row>
    <row r="49" spans="1:13">
      <c r="C49" s="79"/>
      <c r="D49" s="79"/>
      <c r="E49" s="10">
        <v>45298</v>
      </c>
      <c r="F49" s="60">
        <v>24.7</v>
      </c>
      <c r="G49" s="27">
        <v>19</v>
      </c>
      <c r="H49" s="123"/>
      <c r="I49" s="123"/>
      <c r="J49" s="77"/>
      <c r="K49" s="26">
        <f t="shared" si="0"/>
        <v>5.6999999999999993</v>
      </c>
    </row>
    <row r="50" spans="1:13">
      <c r="A50" s="79"/>
      <c r="B50" s="79"/>
      <c r="E50" s="10">
        <v>45298</v>
      </c>
      <c r="F50" s="60">
        <v>32.5</v>
      </c>
      <c r="G50" s="33">
        <v>25</v>
      </c>
      <c r="H50" s="123"/>
      <c r="I50" s="123"/>
      <c r="J50" s="77"/>
      <c r="K50" s="26">
        <f t="shared" si="0"/>
        <v>7.5</v>
      </c>
      <c r="M50" t="s">
        <v>65</v>
      </c>
    </row>
    <row r="51" spans="1:13">
      <c r="E51" s="10">
        <v>45298</v>
      </c>
      <c r="F51" s="60">
        <v>17.8</v>
      </c>
      <c r="G51" s="33">
        <v>14.8</v>
      </c>
      <c r="H51" s="123"/>
      <c r="I51" s="123"/>
      <c r="J51" s="77"/>
      <c r="K51" s="26">
        <f t="shared" si="0"/>
        <v>3</v>
      </c>
    </row>
    <row r="52" spans="1:13">
      <c r="E52" s="10">
        <v>45298</v>
      </c>
      <c r="F52" s="60">
        <v>14.8</v>
      </c>
      <c r="G52" s="33">
        <v>10.199999999999999</v>
      </c>
      <c r="H52" s="123"/>
      <c r="I52" s="123"/>
      <c r="J52" s="77"/>
      <c r="K52" s="26">
        <f t="shared" si="0"/>
        <v>4.6000000000000014</v>
      </c>
    </row>
    <row r="53" spans="1:13">
      <c r="A53" s="79"/>
      <c r="B53" s="79"/>
      <c r="E53" s="10">
        <v>45298</v>
      </c>
      <c r="F53" s="95">
        <v>29.9</v>
      </c>
      <c r="G53" s="33">
        <v>23</v>
      </c>
      <c r="H53" s="123"/>
      <c r="I53" s="123"/>
      <c r="J53" s="77"/>
      <c r="K53" s="26">
        <f t="shared" si="0"/>
        <v>6.8999999999999986</v>
      </c>
    </row>
    <row r="54" spans="1:13" s="79" customFormat="1">
      <c r="A54"/>
      <c r="B54"/>
      <c r="C54"/>
      <c r="D54"/>
      <c r="E54" s="10">
        <v>45298</v>
      </c>
      <c r="F54" s="95">
        <v>19.5</v>
      </c>
      <c r="G54" s="33">
        <v>15</v>
      </c>
      <c r="H54" s="123"/>
      <c r="I54" s="123"/>
      <c r="J54" s="77"/>
      <c r="K54" s="26">
        <f t="shared" si="0"/>
        <v>4.5</v>
      </c>
    </row>
    <row r="55" spans="1:13">
      <c r="E55" s="10">
        <v>45298</v>
      </c>
      <c r="F55" s="95">
        <v>32.5</v>
      </c>
      <c r="G55" s="33">
        <v>25</v>
      </c>
      <c r="H55" s="123"/>
      <c r="I55" s="123"/>
      <c r="J55" s="77"/>
      <c r="K55" s="26">
        <f t="shared" si="0"/>
        <v>7.5</v>
      </c>
      <c r="M55" t="s">
        <v>65</v>
      </c>
    </row>
    <row r="56" spans="1:13">
      <c r="E56" s="10">
        <v>45298</v>
      </c>
      <c r="F56" s="95">
        <v>84</v>
      </c>
      <c r="G56" s="33">
        <v>59.75</v>
      </c>
      <c r="H56" s="123"/>
      <c r="I56" s="123"/>
      <c r="J56" s="77"/>
      <c r="K56" s="26">
        <f t="shared" si="0"/>
        <v>24.25</v>
      </c>
    </row>
    <row r="57" spans="1:13" s="79" customFormat="1">
      <c r="A57"/>
      <c r="B57"/>
      <c r="C57"/>
      <c r="D57"/>
      <c r="E57" s="10">
        <v>45298</v>
      </c>
      <c r="F57" s="95">
        <v>65.8</v>
      </c>
      <c r="G57" s="33">
        <v>45</v>
      </c>
      <c r="H57" s="123">
        <v>65.8</v>
      </c>
      <c r="I57" s="123">
        <v>45</v>
      </c>
      <c r="J57" s="77"/>
      <c r="K57" s="26">
        <f t="shared" si="0"/>
        <v>0</v>
      </c>
    </row>
    <row r="58" spans="1:13">
      <c r="E58" s="10">
        <v>45298</v>
      </c>
      <c r="F58" s="95">
        <v>24.7</v>
      </c>
      <c r="G58" s="33">
        <v>19</v>
      </c>
      <c r="H58" s="123"/>
      <c r="I58" s="123"/>
      <c r="J58" s="77"/>
      <c r="K58" s="26">
        <f t="shared" si="0"/>
        <v>5.6999999999999993</v>
      </c>
    </row>
    <row r="59" spans="1:13">
      <c r="E59" s="10">
        <v>45299</v>
      </c>
      <c r="F59" s="95">
        <v>24.7</v>
      </c>
      <c r="G59" s="33">
        <v>19</v>
      </c>
      <c r="H59" s="123"/>
      <c r="I59" s="123"/>
      <c r="J59" s="77"/>
      <c r="K59" s="26">
        <f t="shared" si="0"/>
        <v>5.6999999999999993</v>
      </c>
    </row>
    <row r="60" spans="1:13">
      <c r="E60" s="10">
        <v>45299</v>
      </c>
      <c r="F60" s="95">
        <v>62.8</v>
      </c>
      <c r="G60" s="33">
        <v>45</v>
      </c>
      <c r="H60" s="123"/>
      <c r="I60" s="123"/>
      <c r="J60" s="77"/>
      <c r="K60" s="26">
        <f t="shared" si="0"/>
        <v>17.799999999999997</v>
      </c>
    </row>
    <row r="61" spans="1:13">
      <c r="E61" s="10">
        <v>45299</v>
      </c>
      <c r="F61" s="95">
        <v>17.8</v>
      </c>
      <c r="G61" s="33">
        <v>14.8</v>
      </c>
      <c r="H61" s="123"/>
      <c r="I61" s="123"/>
      <c r="J61" s="77"/>
      <c r="K61" s="26">
        <f t="shared" si="0"/>
        <v>3</v>
      </c>
    </row>
    <row r="62" spans="1:13">
      <c r="E62" s="10">
        <v>45299</v>
      </c>
      <c r="F62" s="95">
        <v>27.3</v>
      </c>
      <c r="G62" s="33">
        <v>21</v>
      </c>
      <c r="H62" s="123"/>
      <c r="I62" s="123"/>
      <c r="J62" s="77"/>
      <c r="K62" s="26">
        <f t="shared" si="0"/>
        <v>6.3000000000000007</v>
      </c>
      <c r="L62" t="s">
        <v>99</v>
      </c>
    </row>
    <row r="63" spans="1:13">
      <c r="E63" s="10">
        <v>45299</v>
      </c>
      <c r="F63" s="95">
        <v>14.8</v>
      </c>
      <c r="G63" s="33">
        <v>10.199999999999999</v>
      </c>
      <c r="H63" s="123"/>
      <c r="I63" s="123"/>
      <c r="J63" s="77"/>
      <c r="K63" s="26">
        <f t="shared" si="0"/>
        <v>4.6000000000000014</v>
      </c>
    </row>
    <row r="64" spans="1:13">
      <c r="E64" s="10">
        <v>45299</v>
      </c>
      <c r="F64" s="95">
        <v>19.5</v>
      </c>
      <c r="G64" s="33">
        <v>15</v>
      </c>
      <c r="H64" s="123"/>
      <c r="I64" s="123"/>
      <c r="J64" s="77"/>
      <c r="K64" s="26">
        <f t="shared" si="0"/>
        <v>4.5</v>
      </c>
    </row>
    <row r="65" spans="5:11">
      <c r="E65" s="10">
        <v>45299</v>
      </c>
      <c r="F65" s="95">
        <v>35.799999999999997</v>
      </c>
      <c r="G65" s="33">
        <v>24</v>
      </c>
      <c r="H65" s="123"/>
      <c r="I65" s="123"/>
      <c r="J65" s="77"/>
      <c r="K65" s="26">
        <f t="shared" si="0"/>
        <v>11.799999999999997</v>
      </c>
    </row>
    <row r="66" spans="5:11">
      <c r="E66" s="10">
        <v>45299</v>
      </c>
      <c r="F66" s="95">
        <v>16.8</v>
      </c>
      <c r="G66" s="33">
        <v>13</v>
      </c>
      <c r="H66" s="123"/>
      <c r="I66" s="123"/>
      <c r="J66" s="77"/>
      <c r="K66" s="26">
        <f t="shared" ref="K66:K129" si="1">F66-G66-H66+I66-J66</f>
        <v>3.8000000000000007</v>
      </c>
    </row>
    <row r="67" spans="5:11">
      <c r="E67" s="10">
        <v>45299</v>
      </c>
      <c r="F67" s="95">
        <v>16.8</v>
      </c>
      <c r="G67" s="33">
        <v>13</v>
      </c>
      <c r="H67" s="123"/>
      <c r="I67" s="123"/>
      <c r="J67" s="77"/>
      <c r="K67" s="26">
        <f t="shared" si="1"/>
        <v>3.8000000000000007</v>
      </c>
    </row>
    <row r="68" spans="5:11">
      <c r="E68" s="10">
        <v>45300</v>
      </c>
      <c r="F68" s="95">
        <v>16.8</v>
      </c>
      <c r="G68" s="33">
        <v>13</v>
      </c>
      <c r="H68" s="123"/>
      <c r="I68" s="123"/>
      <c r="J68" s="77"/>
      <c r="K68" s="26">
        <f t="shared" si="1"/>
        <v>3.8000000000000007</v>
      </c>
    </row>
    <row r="69" spans="5:11">
      <c r="E69" s="10">
        <v>45300</v>
      </c>
      <c r="F69" s="95">
        <v>19.5</v>
      </c>
      <c r="G69" s="33">
        <v>15</v>
      </c>
      <c r="H69" s="123"/>
      <c r="I69" s="123"/>
      <c r="J69" s="77"/>
      <c r="K69" s="26">
        <f t="shared" si="1"/>
        <v>4.5</v>
      </c>
    </row>
    <row r="70" spans="5:11">
      <c r="E70" s="10">
        <v>45300</v>
      </c>
      <c r="F70" s="95">
        <v>32.5</v>
      </c>
      <c r="G70" s="33">
        <v>25</v>
      </c>
      <c r="H70" s="123"/>
      <c r="I70" s="123"/>
      <c r="J70" s="77"/>
      <c r="K70" s="26">
        <f t="shared" si="1"/>
        <v>7.5</v>
      </c>
    </row>
    <row r="71" spans="5:11">
      <c r="E71" s="10">
        <v>45300</v>
      </c>
      <c r="F71" s="95">
        <v>22.1</v>
      </c>
      <c r="G71" s="33">
        <v>17</v>
      </c>
      <c r="H71" s="123"/>
      <c r="I71" s="123"/>
      <c r="J71" s="77"/>
      <c r="K71" s="26">
        <f t="shared" si="1"/>
        <v>5.1000000000000014</v>
      </c>
    </row>
    <row r="72" spans="5:11">
      <c r="E72" s="10">
        <v>45300</v>
      </c>
      <c r="F72" s="95">
        <v>16.8</v>
      </c>
      <c r="G72" s="33">
        <v>13</v>
      </c>
      <c r="H72" s="123"/>
      <c r="I72" s="123"/>
      <c r="J72" s="77"/>
      <c r="K72" s="26">
        <f t="shared" si="1"/>
        <v>3.8000000000000007</v>
      </c>
    </row>
    <row r="73" spans="5:11">
      <c r="E73" s="10">
        <v>45300</v>
      </c>
      <c r="F73" s="95">
        <v>19.5</v>
      </c>
      <c r="G73" s="33">
        <v>15</v>
      </c>
      <c r="H73" s="123"/>
      <c r="I73" s="123"/>
      <c r="J73" s="77"/>
      <c r="K73" s="26">
        <f t="shared" si="1"/>
        <v>4.5</v>
      </c>
    </row>
    <row r="74" spans="5:11">
      <c r="E74" s="10">
        <v>45300</v>
      </c>
      <c r="F74" s="95">
        <v>14.8</v>
      </c>
      <c r="G74" s="33">
        <v>10.199999999999999</v>
      </c>
      <c r="H74" s="123"/>
      <c r="I74" s="123"/>
      <c r="J74" s="77"/>
      <c r="K74" s="26">
        <f t="shared" si="1"/>
        <v>4.6000000000000014</v>
      </c>
    </row>
    <row r="75" spans="5:11">
      <c r="E75" s="10">
        <v>45300</v>
      </c>
      <c r="F75" s="95">
        <v>23.96</v>
      </c>
      <c r="G75" s="33">
        <v>19</v>
      </c>
      <c r="H75" s="123"/>
      <c r="I75" s="123"/>
      <c r="J75" s="77"/>
      <c r="K75" s="26">
        <f t="shared" si="1"/>
        <v>4.9600000000000009</v>
      </c>
    </row>
    <row r="76" spans="5:11">
      <c r="E76" s="10">
        <v>45301</v>
      </c>
      <c r="F76" s="95">
        <v>32.5</v>
      </c>
      <c r="G76" s="33">
        <v>25</v>
      </c>
      <c r="H76" s="123"/>
      <c r="I76" s="123"/>
      <c r="J76" s="77"/>
      <c r="K76" s="26">
        <f t="shared" si="1"/>
        <v>7.5</v>
      </c>
    </row>
    <row r="77" spans="5:11">
      <c r="E77" s="10">
        <v>45301</v>
      </c>
      <c r="F77" s="95">
        <v>14.8</v>
      </c>
      <c r="G77" s="33">
        <v>10.199999999999999</v>
      </c>
      <c r="H77" s="123"/>
      <c r="I77" s="123"/>
      <c r="J77" s="77"/>
      <c r="K77" s="26">
        <f t="shared" si="1"/>
        <v>4.6000000000000014</v>
      </c>
    </row>
    <row r="78" spans="5:11">
      <c r="E78" s="10">
        <v>45301</v>
      </c>
      <c r="F78" s="95">
        <v>16.8</v>
      </c>
      <c r="G78" s="33">
        <v>4.3</v>
      </c>
      <c r="H78" s="123"/>
      <c r="I78" s="123"/>
      <c r="J78" s="77"/>
      <c r="K78" s="26">
        <f t="shared" si="1"/>
        <v>12.5</v>
      </c>
    </row>
    <row r="79" spans="5:11">
      <c r="E79" s="10">
        <v>45301</v>
      </c>
      <c r="F79" s="95">
        <v>34.729999999999997</v>
      </c>
      <c r="G79" s="33">
        <v>24</v>
      </c>
      <c r="H79" s="123"/>
      <c r="I79" s="123"/>
      <c r="J79" s="77"/>
      <c r="K79" s="26">
        <f t="shared" si="1"/>
        <v>10.729999999999997</v>
      </c>
    </row>
    <row r="80" spans="5:11">
      <c r="E80" s="10">
        <v>45301</v>
      </c>
      <c r="F80" s="95">
        <v>24.7</v>
      </c>
      <c r="G80" s="33">
        <v>19</v>
      </c>
      <c r="H80" s="123"/>
      <c r="I80" s="123"/>
      <c r="J80" s="77"/>
      <c r="K80" s="26">
        <f t="shared" si="1"/>
        <v>5.6999999999999993</v>
      </c>
    </row>
    <row r="81" spans="5:13">
      <c r="E81" s="128">
        <v>45301</v>
      </c>
      <c r="F81" s="134">
        <v>45.79</v>
      </c>
      <c r="G81" s="122">
        <v>34.1</v>
      </c>
      <c r="H81" s="123">
        <v>36</v>
      </c>
      <c r="I81" s="123">
        <v>21</v>
      </c>
      <c r="J81" s="130"/>
      <c r="K81" s="122">
        <f t="shared" si="1"/>
        <v>-3.3100000000000023</v>
      </c>
    </row>
    <row r="82" spans="5:13">
      <c r="E82" s="10">
        <v>45301</v>
      </c>
      <c r="F82" s="134">
        <v>35.6</v>
      </c>
      <c r="G82" s="122">
        <v>29</v>
      </c>
      <c r="H82" s="123"/>
      <c r="I82" s="123"/>
      <c r="J82" s="130"/>
      <c r="K82" s="26">
        <f t="shared" si="1"/>
        <v>6.6000000000000014</v>
      </c>
    </row>
    <row r="83" spans="5:13">
      <c r="E83" s="10">
        <v>45301</v>
      </c>
      <c r="F83" s="95">
        <v>16.8</v>
      </c>
      <c r="G83" s="33">
        <v>10</v>
      </c>
      <c r="H83" s="122"/>
      <c r="I83" s="123"/>
      <c r="J83" s="77"/>
      <c r="K83" s="26">
        <f t="shared" si="1"/>
        <v>6.8000000000000007</v>
      </c>
    </row>
    <row r="84" spans="5:13">
      <c r="E84" s="10">
        <v>45301</v>
      </c>
      <c r="F84" s="95">
        <v>32.5</v>
      </c>
      <c r="G84" s="33">
        <v>25</v>
      </c>
      <c r="H84" s="123"/>
      <c r="I84" s="123"/>
      <c r="J84" s="77"/>
      <c r="K84" s="26">
        <f t="shared" si="1"/>
        <v>7.5</v>
      </c>
    </row>
    <row r="85" spans="5:13">
      <c r="E85" s="10">
        <v>45301</v>
      </c>
      <c r="F85" s="95">
        <v>32.5</v>
      </c>
      <c r="G85" s="33">
        <v>25</v>
      </c>
      <c r="H85" s="123"/>
      <c r="I85" s="123"/>
      <c r="J85" s="77"/>
      <c r="K85" s="26">
        <f t="shared" si="1"/>
        <v>7.5</v>
      </c>
    </row>
    <row r="86" spans="5:13">
      <c r="E86" s="10">
        <v>45301</v>
      </c>
      <c r="F86" s="95">
        <v>35.799999999999997</v>
      </c>
      <c r="G86" s="33">
        <v>24</v>
      </c>
      <c r="H86" s="123"/>
      <c r="I86" s="123"/>
      <c r="J86" s="77"/>
      <c r="K86" s="26">
        <f t="shared" si="1"/>
        <v>11.799999999999997</v>
      </c>
    </row>
    <row r="87" spans="5:13">
      <c r="E87" s="10">
        <v>45301</v>
      </c>
      <c r="F87" s="95">
        <v>29.9</v>
      </c>
      <c r="G87" s="33">
        <v>23</v>
      </c>
      <c r="H87" s="123"/>
      <c r="I87" s="123"/>
      <c r="J87" s="77"/>
      <c r="K87" s="26">
        <f t="shared" si="1"/>
        <v>6.8999999999999986</v>
      </c>
    </row>
    <row r="88" spans="5:13">
      <c r="E88" s="10">
        <v>45302</v>
      </c>
      <c r="F88" s="95">
        <v>31.53</v>
      </c>
      <c r="G88" s="33">
        <v>25</v>
      </c>
      <c r="H88" s="123"/>
      <c r="I88" s="123"/>
      <c r="J88" s="77"/>
      <c r="K88" s="26">
        <f t="shared" si="1"/>
        <v>6.5300000000000011</v>
      </c>
    </row>
    <row r="89" spans="5:13">
      <c r="E89" s="10">
        <v>45302</v>
      </c>
      <c r="F89" s="95">
        <v>18.920000000000002</v>
      </c>
      <c r="G89" s="33">
        <v>15</v>
      </c>
      <c r="H89" s="123"/>
      <c r="I89" s="123"/>
      <c r="J89" s="77"/>
      <c r="K89" s="26">
        <f t="shared" si="1"/>
        <v>3.9200000000000017</v>
      </c>
    </row>
    <row r="90" spans="5:13">
      <c r="E90" s="10">
        <v>45302</v>
      </c>
      <c r="F90" s="95">
        <v>26.49</v>
      </c>
      <c r="G90" s="33">
        <v>21</v>
      </c>
      <c r="H90" s="123"/>
      <c r="I90" s="123"/>
      <c r="J90" s="77"/>
      <c r="K90" s="26">
        <f t="shared" si="1"/>
        <v>5.4899999999999984</v>
      </c>
    </row>
    <row r="91" spans="5:13">
      <c r="E91" s="10">
        <v>45302</v>
      </c>
      <c r="F91" s="95">
        <v>22.1</v>
      </c>
      <c r="G91" s="33">
        <v>17</v>
      </c>
      <c r="H91" s="123"/>
      <c r="I91" s="123"/>
      <c r="J91" s="77"/>
      <c r="K91" s="26">
        <f t="shared" si="1"/>
        <v>5.1000000000000014</v>
      </c>
    </row>
    <row r="92" spans="5:13">
      <c r="E92" s="10">
        <v>45302</v>
      </c>
      <c r="F92" s="95">
        <v>23.96</v>
      </c>
      <c r="G92" s="33">
        <v>19</v>
      </c>
      <c r="H92" s="123"/>
      <c r="I92" s="123"/>
      <c r="J92" s="77"/>
      <c r="K92" s="26">
        <f t="shared" si="1"/>
        <v>4.9600000000000009</v>
      </c>
    </row>
    <row r="93" spans="5:13">
      <c r="E93" s="10">
        <v>45302</v>
      </c>
      <c r="F93" s="95">
        <v>32.5</v>
      </c>
      <c r="G93" s="33">
        <v>25</v>
      </c>
      <c r="H93" s="123"/>
      <c r="I93" s="123"/>
      <c r="J93" s="77"/>
      <c r="K93" s="26">
        <f t="shared" si="1"/>
        <v>7.5</v>
      </c>
      <c r="M93" t="s">
        <v>102</v>
      </c>
    </row>
    <row r="94" spans="5:13">
      <c r="E94" s="10">
        <v>45302</v>
      </c>
      <c r="F94" s="95">
        <v>55.01</v>
      </c>
      <c r="G94" s="33">
        <v>45.5</v>
      </c>
      <c r="H94" s="123"/>
      <c r="I94" s="123"/>
      <c r="J94" s="77"/>
      <c r="K94" s="26">
        <f t="shared" si="1"/>
        <v>9.509999999999998</v>
      </c>
    </row>
    <row r="95" spans="5:13">
      <c r="E95" s="10">
        <v>45302</v>
      </c>
      <c r="F95" s="95">
        <v>41.2</v>
      </c>
      <c r="G95" s="33">
        <v>33.5</v>
      </c>
      <c r="H95" s="123"/>
      <c r="I95" s="123"/>
      <c r="J95" s="77"/>
      <c r="K95" s="26">
        <f t="shared" si="1"/>
        <v>7.7000000000000028</v>
      </c>
    </row>
    <row r="96" spans="5:13">
      <c r="E96" s="10">
        <v>45302</v>
      </c>
      <c r="F96" s="95">
        <v>26.49</v>
      </c>
      <c r="G96" s="33">
        <v>21</v>
      </c>
      <c r="H96" s="123"/>
      <c r="I96" s="123"/>
      <c r="J96" s="77"/>
      <c r="K96" s="26">
        <f t="shared" si="1"/>
        <v>5.4899999999999984</v>
      </c>
    </row>
    <row r="97" spans="5:11">
      <c r="E97" s="10">
        <v>45302</v>
      </c>
      <c r="F97" s="95">
        <v>35.799999999999997</v>
      </c>
      <c r="G97" s="33">
        <v>24</v>
      </c>
      <c r="H97" s="122"/>
      <c r="I97" s="122"/>
      <c r="J97" s="77"/>
      <c r="K97" s="26">
        <f t="shared" si="1"/>
        <v>11.799999999999997</v>
      </c>
    </row>
    <row r="98" spans="5:11">
      <c r="E98" s="10">
        <v>45302</v>
      </c>
      <c r="F98" s="95">
        <v>61.4</v>
      </c>
      <c r="G98" s="33">
        <v>39</v>
      </c>
      <c r="H98" s="123"/>
      <c r="I98" s="123"/>
      <c r="J98" s="77"/>
      <c r="K98" s="26">
        <f t="shared" si="1"/>
        <v>22.4</v>
      </c>
    </row>
    <row r="99" spans="5:11">
      <c r="E99" s="10">
        <v>45302</v>
      </c>
      <c r="F99" s="95">
        <v>29.9</v>
      </c>
      <c r="G99" s="33">
        <v>23</v>
      </c>
      <c r="H99" s="123"/>
      <c r="I99" s="123"/>
      <c r="J99" s="77"/>
      <c r="K99" s="26">
        <f t="shared" si="1"/>
        <v>6.8999999999999986</v>
      </c>
    </row>
    <row r="100" spans="5:11">
      <c r="E100" s="10">
        <v>45302</v>
      </c>
      <c r="F100" s="95">
        <v>56.8</v>
      </c>
      <c r="G100" s="33">
        <v>45.5</v>
      </c>
      <c r="H100" s="123"/>
      <c r="I100" s="123"/>
      <c r="J100" s="77"/>
      <c r="K100" s="26">
        <f t="shared" si="1"/>
        <v>11.299999999999997</v>
      </c>
    </row>
    <row r="101" spans="5:11">
      <c r="E101" s="10">
        <v>45303</v>
      </c>
      <c r="F101" s="95">
        <v>29.9</v>
      </c>
      <c r="G101" s="33">
        <v>23</v>
      </c>
      <c r="H101" s="123"/>
      <c r="I101" s="123"/>
      <c r="J101" s="77"/>
      <c r="K101" s="26">
        <f t="shared" si="1"/>
        <v>6.8999999999999986</v>
      </c>
    </row>
    <row r="102" spans="5:11">
      <c r="E102" s="10">
        <v>45303</v>
      </c>
      <c r="F102" s="95">
        <v>55.4</v>
      </c>
      <c r="G102" s="33">
        <v>33</v>
      </c>
      <c r="H102" s="123"/>
      <c r="I102" s="123"/>
      <c r="J102" s="77">
        <v>6</v>
      </c>
      <c r="K102" s="26">
        <f t="shared" si="1"/>
        <v>16.399999999999999</v>
      </c>
    </row>
    <row r="103" spans="5:11">
      <c r="E103" s="10">
        <v>45303</v>
      </c>
      <c r="F103" s="95">
        <v>50.4</v>
      </c>
      <c r="G103" s="33">
        <v>40</v>
      </c>
      <c r="H103" s="123"/>
      <c r="I103" s="123"/>
      <c r="J103" s="77"/>
      <c r="K103" s="26">
        <f t="shared" si="1"/>
        <v>10.399999999999999</v>
      </c>
    </row>
    <row r="104" spans="5:11">
      <c r="E104" s="10">
        <v>45303</v>
      </c>
      <c r="F104" s="95">
        <v>22.1</v>
      </c>
      <c r="G104" s="33">
        <v>17</v>
      </c>
      <c r="H104" s="123"/>
      <c r="I104" s="123"/>
      <c r="J104" s="77"/>
      <c r="K104" s="26">
        <f t="shared" si="1"/>
        <v>5.1000000000000014</v>
      </c>
    </row>
    <row r="105" spans="5:11">
      <c r="E105" s="10">
        <v>45303</v>
      </c>
      <c r="F105" s="95">
        <v>32.5</v>
      </c>
      <c r="G105" s="33">
        <v>25</v>
      </c>
      <c r="H105" s="123"/>
      <c r="I105" s="123"/>
      <c r="J105" s="77"/>
      <c r="K105" s="26">
        <f t="shared" si="1"/>
        <v>7.5</v>
      </c>
    </row>
    <row r="106" spans="5:11">
      <c r="E106" s="10">
        <v>45303</v>
      </c>
      <c r="F106" s="95">
        <v>126.2</v>
      </c>
      <c r="G106" s="33">
        <v>92.64</v>
      </c>
      <c r="H106" s="123"/>
      <c r="I106" s="123"/>
      <c r="J106" s="77"/>
      <c r="K106" s="26">
        <f t="shared" si="1"/>
        <v>33.56</v>
      </c>
    </row>
    <row r="107" spans="5:11">
      <c r="E107" s="10">
        <v>45303</v>
      </c>
      <c r="F107" s="95">
        <v>35.799999999999997</v>
      </c>
      <c r="G107" s="33">
        <v>24</v>
      </c>
      <c r="H107" s="123"/>
      <c r="I107" s="123"/>
      <c r="J107" s="77"/>
      <c r="K107" s="26">
        <f t="shared" si="1"/>
        <v>11.799999999999997</v>
      </c>
    </row>
    <row r="108" spans="5:11">
      <c r="E108" s="10">
        <v>45303</v>
      </c>
      <c r="F108" s="95">
        <v>31.53</v>
      </c>
      <c r="G108" s="33">
        <v>25</v>
      </c>
      <c r="H108" s="122"/>
      <c r="I108" s="122"/>
      <c r="J108" s="77"/>
      <c r="K108" s="26">
        <f t="shared" si="1"/>
        <v>6.5300000000000011</v>
      </c>
    </row>
    <row r="109" spans="5:11">
      <c r="E109" s="10">
        <v>45303</v>
      </c>
      <c r="F109" s="95">
        <v>62.8</v>
      </c>
      <c r="G109" s="27">
        <v>45</v>
      </c>
      <c r="H109" s="123"/>
      <c r="I109" s="123"/>
      <c r="J109" s="77"/>
      <c r="K109" s="26">
        <f t="shared" si="1"/>
        <v>17.799999999999997</v>
      </c>
    </row>
    <row r="110" spans="5:11">
      <c r="E110" s="10">
        <v>45303</v>
      </c>
      <c r="F110" s="95">
        <v>16.3</v>
      </c>
      <c r="G110" s="33">
        <v>13</v>
      </c>
      <c r="H110" s="123"/>
      <c r="I110" s="123"/>
      <c r="J110" s="77"/>
      <c r="K110" s="26">
        <f t="shared" si="1"/>
        <v>3.3000000000000007</v>
      </c>
    </row>
    <row r="111" spans="5:11">
      <c r="E111" s="10">
        <v>45303</v>
      </c>
      <c r="F111" s="95">
        <v>39</v>
      </c>
      <c r="G111" s="33">
        <v>30.5</v>
      </c>
      <c r="H111" s="123"/>
      <c r="I111" s="123"/>
      <c r="J111" s="77"/>
      <c r="K111" s="26">
        <f t="shared" si="1"/>
        <v>8.5</v>
      </c>
    </row>
    <row r="112" spans="5:11">
      <c r="E112" s="10">
        <v>45303</v>
      </c>
      <c r="F112" s="95">
        <v>32.5</v>
      </c>
      <c r="G112" s="27">
        <v>25</v>
      </c>
      <c r="H112" s="123"/>
      <c r="I112" s="123"/>
      <c r="J112" s="77"/>
      <c r="K112" s="26">
        <f t="shared" si="1"/>
        <v>7.5</v>
      </c>
    </row>
    <row r="113" spans="5:13">
      <c r="E113" s="10">
        <v>45303</v>
      </c>
      <c r="F113" s="95">
        <v>68.2</v>
      </c>
      <c r="G113" s="27">
        <v>49.3</v>
      </c>
      <c r="H113" s="123"/>
      <c r="I113" s="123"/>
      <c r="J113" s="77"/>
      <c r="K113" s="26">
        <f t="shared" si="1"/>
        <v>18.900000000000006</v>
      </c>
    </row>
    <row r="114" spans="5:13">
      <c r="E114" s="10">
        <v>45303</v>
      </c>
      <c r="F114" s="95">
        <v>22.1</v>
      </c>
      <c r="G114" s="27">
        <v>17</v>
      </c>
      <c r="H114" s="123"/>
      <c r="I114" s="123"/>
      <c r="J114" s="77"/>
      <c r="K114" s="26">
        <f t="shared" si="1"/>
        <v>5.1000000000000014</v>
      </c>
    </row>
    <row r="115" spans="5:13">
      <c r="E115" s="10">
        <v>45303</v>
      </c>
      <c r="F115" s="95">
        <v>24.7</v>
      </c>
      <c r="G115" s="33">
        <v>19</v>
      </c>
      <c r="H115" s="123"/>
      <c r="I115" s="123"/>
      <c r="J115" s="77"/>
      <c r="K115" s="26">
        <f t="shared" si="1"/>
        <v>5.6999999999999993</v>
      </c>
      <c r="M115" t="s">
        <v>102</v>
      </c>
    </row>
    <row r="116" spans="5:13">
      <c r="E116" s="10">
        <v>45303</v>
      </c>
      <c r="F116" s="95">
        <v>17.8</v>
      </c>
      <c r="G116" s="27">
        <v>14.8</v>
      </c>
      <c r="H116" s="123">
        <v>17.8</v>
      </c>
      <c r="I116" s="123">
        <v>14.8</v>
      </c>
      <c r="J116" s="77"/>
      <c r="K116" s="26">
        <f t="shared" si="1"/>
        <v>0</v>
      </c>
    </row>
    <row r="117" spans="5:13">
      <c r="E117" s="10">
        <v>45303</v>
      </c>
      <c r="F117" s="95">
        <v>32.5</v>
      </c>
      <c r="G117" s="27">
        <v>25</v>
      </c>
      <c r="H117" s="123"/>
      <c r="I117" s="123"/>
      <c r="J117" s="77"/>
      <c r="K117" s="26">
        <f t="shared" si="1"/>
        <v>7.5</v>
      </c>
    </row>
    <row r="118" spans="5:13">
      <c r="E118" s="10">
        <v>45304</v>
      </c>
      <c r="F118" s="95">
        <v>21.44</v>
      </c>
      <c r="G118" s="27">
        <v>19</v>
      </c>
      <c r="H118" s="123"/>
      <c r="I118" s="123"/>
      <c r="J118" s="77"/>
      <c r="K118" s="26">
        <f t="shared" si="1"/>
        <v>2.4400000000000013</v>
      </c>
    </row>
    <row r="119" spans="5:13">
      <c r="E119" s="10">
        <v>45304</v>
      </c>
      <c r="F119" s="95">
        <v>36.799999999999997</v>
      </c>
      <c r="G119" s="27">
        <v>13</v>
      </c>
      <c r="H119" s="123"/>
      <c r="I119" s="123"/>
      <c r="J119" s="77">
        <v>13</v>
      </c>
      <c r="K119" s="26">
        <f t="shared" si="1"/>
        <v>10.799999999999997</v>
      </c>
    </row>
    <row r="120" spans="5:13">
      <c r="E120" s="10">
        <v>45304</v>
      </c>
      <c r="F120" s="95">
        <v>22.1</v>
      </c>
      <c r="G120" s="27">
        <v>17</v>
      </c>
      <c r="H120" s="123"/>
      <c r="I120" s="123"/>
      <c r="J120" s="77"/>
      <c r="K120" s="26">
        <f t="shared" si="1"/>
        <v>5.1000000000000014</v>
      </c>
      <c r="M120" t="s">
        <v>102</v>
      </c>
    </row>
    <row r="121" spans="5:13">
      <c r="E121" s="10">
        <v>45304</v>
      </c>
      <c r="F121" s="95">
        <v>35.799999999999997</v>
      </c>
      <c r="G121" s="27">
        <v>24</v>
      </c>
      <c r="H121" s="123"/>
      <c r="I121" s="123"/>
      <c r="J121" s="77"/>
      <c r="K121" s="26">
        <f t="shared" si="1"/>
        <v>11.799999999999997</v>
      </c>
    </row>
    <row r="122" spans="5:13">
      <c r="E122" s="10">
        <v>45304</v>
      </c>
      <c r="F122" s="95">
        <v>16.3</v>
      </c>
      <c r="G122" s="33">
        <v>13</v>
      </c>
      <c r="H122" s="123"/>
      <c r="I122" s="123"/>
      <c r="J122" s="77"/>
      <c r="K122" s="26">
        <f t="shared" si="1"/>
        <v>3.3000000000000007</v>
      </c>
    </row>
    <row r="123" spans="5:13">
      <c r="E123" s="128">
        <v>45304</v>
      </c>
      <c r="F123" s="134">
        <v>22.1</v>
      </c>
      <c r="G123" s="122">
        <v>17</v>
      </c>
      <c r="H123" s="123"/>
      <c r="I123" s="123"/>
      <c r="J123" s="130">
        <v>6.3</v>
      </c>
      <c r="K123" s="122">
        <f t="shared" si="1"/>
        <v>-1.1999999999999984</v>
      </c>
    </row>
    <row r="124" spans="5:13">
      <c r="E124" s="10">
        <v>45304</v>
      </c>
      <c r="F124" s="95">
        <v>23.96</v>
      </c>
      <c r="G124" s="27">
        <v>19</v>
      </c>
      <c r="H124" s="123"/>
      <c r="I124" s="123"/>
      <c r="J124" s="77"/>
      <c r="K124" s="26">
        <f t="shared" si="1"/>
        <v>4.9600000000000009</v>
      </c>
    </row>
    <row r="125" spans="5:13">
      <c r="E125" s="10">
        <v>45304</v>
      </c>
      <c r="F125" s="95">
        <v>32.5</v>
      </c>
      <c r="G125" s="27">
        <v>25</v>
      </c>
      <c r="H125" s="123"/>
      <c r="I125" s="123"/>
      <c r="J125" s="77"/>
      <c r="K125" s="26">
        <f t="shared" si="1"/>
        <v>7.5</v>
      </c>
    </row>
    <row r="126" spans="5:13">
      <c r="E126" s="10">
        <v>45304</v>
      </c>
      <c r="F126" s="95">
        <v>17.8</v>
      </c>
      <c r="G126" s="27">
        <v>14.45</v>
      </c>
      <c r="H126" s="123"/>
      <c r="I126" s="123"/>
      <c r="J126" s="77"/>
      <c r="K126" s="26">
        <f t="shared" si="1"/>
        <v>3.3500000000000014</v>
      </c>
    </row>
    <row r="127" spans="5:13">
      <c r="E127" s="10">
        <v>45305</v>
      </c>
      <c r="F127" s="95">
        <v>59.4</v>
      </c>
      <c r="G127" s="33">
        <v>48.5</v>
      </c>
      <c r="H127" s="123"/>
      <c r="I127" s="123"/>
      <c r="J127" s="77"/>
      <c r="K127" s="26">
        <f t="shared" si="1"/>
        <v>10.899999999999999</v>
      </c>
    </row>
    <row r="128" spans="5:13">
      <c r="E128" s="10">
        <v>45305</v>
      </c>
      <c r="F128" s="95">
        <v>24.7</v>
      </c>
      <c r="G128" s="33">
        <v>19</v>
      </c>
      <c r="H128" s="123"/>
      <c r="I128" s="123"/>
      <c r="J128" s="77"/>
      <c r="K128" s="26">
        <f t="shared" si="1"/>
        <v>5.6999999999999993</v>
      </c>
    </row>
    <row r="129" spans="1:18">
      <c r="E129" s="10">
        <v>45305</v>
      </c>
      <c r="F129" s="95">
        <v>60</v>
      </c>
      <c r="G129" s="27">
        <v>50.5</v>
      </c>
      <c r="H129" s="123"/>
      <c r="I129" s="123"/>
      <c r="J129" s="77"/>
      <c r="K129" s="26">
        <f t="shared" si="1"/>
        <v>9.5</v>
      </c>
    </row>
    <row r="130" spans="1:18">
      <c r="E130" s="10">
        <v>45305</v>
      </c>
      <c r="F130" s="95">
        <v>16.8</v>
      </c>
      <c r="G130" s="27">
        <v>13</v>
      </c>
      <c r="H130" s="123"/>
      <c r="I130" s="123"/>
      <c r="J130" s="77"/>
      <c r="K130" s="26">
        <f t="shared" ref="K130:K193" si="2">F130-G130-H130+I130-J130</f>
        <v>3.8000000000000007</v>
      </c>
    </row>
    <row r="131" spans="1:18">
      <c r="E131" s="10">
        <v>45305</v>
      </c>
      <c r="F131" s="95">
        <v>16.3</v>
      </c>
      <c r="G131" s="27">
        <v>13</v>
      </c>
      <c r="H131" s="123"/>
      <c r="I131" s="123"/>
      <c r="J131" s="77"/>
      <c r="K131" s="26">
        <f t="shared" si="2"/>
        <v>3.3000000000000007</v>
      </c>
    </row>
    <row r="132" spans="1:18">
      <c r="E132" s="10">
        <v>45305</v>
      </c>
      <c r="F132" s="95">
        <v>16.3</v>
      </c>
      <c r="G132" s="27">
        <v>13</v>
      </c>
      <c r="H132" s="123"/>
      <c r="I132" s="123"/>
      <c r="J132" s="77"/>
      <c r="K132" s="26">
        <f t="shared" si="2"/>
        <v>3.3000000000000007</v>
      </c>
    </row>
    <row r="133" spans="1:18">
      <c r="E133" s="10">
        <v>45305</v>
      </c>
      <c r="F133" s="95">
        <v>38.700000000000003</v>
      </c>
      <c r="G133" s="27">
        <v>25.2</v>
      </c>
      <c r="H133" s="123"/>
      <c r="I133" s="123"/>
      <c r="J133" s="77"/>
      <c r="K133" s="26">
        <f t="shared" si="2"/>
        <v>13.500000000000004</v>
      </c>
    </row>
    <row r="134" spans="1:18">
      <c r="E134" s="10">
        <v>45305</v>
      </c>
      <c r="F134" s="95">
        <v>11.45</v>
      </c>
      <c r="G134" s="27">
        <v>10.65</v>
      </c>
      <c r="H134" s="123"/>
      <c r="I134" s="123"/>
      <c r="J134" s="77"/>
      <c r="K134" s="26">
        <f t="shared" si="2"/>
        <v>0.79999999999999893</v>
      </c>
    </row>
    <row r="135" spans="1:18">
      <c r="E135" s="10">
        <v>45305</v>
      </c>
      <c r="F135" s="95">
        <v>32.5</v>
      </c>
      <c r="G135" s="27">
        <v>25</v>
      </c>
      <c r="H135" s="123"/>
      <c r="I135" s="123"/>
      <c r="J135" s="77"/>
      <c r="K135" s="26">
        <f t="shared" si="2"/>
        <v>7.5</v>
      </c>
    </row>
    <row r="136" spans="1:18">
      <c r="E136" s="10">
        <v>45305</v>
      </c>
      <c r="F136" s="95">
        <v>26.49</v>
      </c>
      <c r="G136" s="27">
        <v>21</v>
      </c>
      <c r="H136" s="123"/>
      <c r="I136" s="123"/>
      <c r="J136" s="77"/>
      <c r="K136" s="26">
        <f t="shared" si="2"/>
        <v>5.4899999999999984</v>
      </c>
    </row>
    <row r="137" spans="1:18">
      <c r="E137" s="10">
        <v>45305</v>
      </c>
      <c r="F137" s="95">
        <v>27.3</v>
      </c>
      <c r="G137" s="27">
        <v>21</v>
      </c>
      <c r="H137" s="123"/>
      <c r="I137" s="123"/>
      <c r="J137" s="77"/>
      <c r="K137" s="26">
        <f t="shared" si="2"/>
        <v>6.3000000000000007</v>
      </c>
    </row>
    <row r="138" spans="1:18" s="145" customFormat="1">
      <c r="A138"/>
      <c r="B138"/>
      <c r="C138"/>
      <c r="D138"/>
      <c r="E138" s="10">
        <v>45305</v>
      </c>
      <c r="F138" s="95">
        <v>32.6</v>
      </c>
      <c r="G138" s="27">
        <v>26</v>
      </c>
      <c r="H138" s="123"/>
      <c r="I138" s="123"/>
      <c r="J138" s="77"/>
      <c r="K138" s="26">
        <f t="shared" si="2"/>
        <v>6.6000000000000014</v>
      </c>
      <c r="L138"/>
      <c r="M138"/>
      <c r="N138"/>
      <c r="O138"/>
      <c r="P138"/>
      <c r="Q138"/>
      <c r="R138"/>
    </row>
    <row r="139" spans="1:18" s="145" customFormat="1">
      <c r="A139"/>
      <c r="B139"/>
      <c r="C139"/>
      <c r="D139"/>
      <c r="E139" s="10">
        <v>45305</v>
      </c>
      <c r="F139" s="95">
        <v>32.5</v>
      </c>
      <c r="G139" s="33">
        <v>25</v>
      </c>
      <c r="H139" s="123"/>
      <c r="I139" s="123"/>
      <c r="J139" s="77"/>
      <c r="K139" s="26">
        <f t="shared" si="2"/>
        <v>7.5</v>
      </c>
      <c r="L139"/>
      <c r="M139"/>
      <c r="N139"/>
      <c r="O139"/>
      <c r="P139"/>
      <c r="Q139"/>
      <c r="R139"/>
    </row>
    <row r="140" spans="1:18" s="145" customFormat="1">
      <c r="A140"/>
      <c r="B140"/>
      <c r="C140"/>
      <c r="D140"/>
      <c r="E140" s="10">
        <v>45305</v>
      </c>
      <c r="F140" s="95">
        <v>16.3</v>
      </c>
      <c r="G140" s="27">
        <v>13</v>
      </c>
      <c r="H140" s="123"/>
      <c r="I140" s="123"/>
      <c r="J140" s="77"/>
      <c r="K140" s="26">
        <f t="shared" si="2"/>
        <v>3.3000000000000007</v>
      </c>
      <c r="L140"/>
      <c r="M140"/>
      <c r="N140"/>
      <c r="O140"/>
      <c r="P140"/>
      <c r="Q140"/>
      <c r="R140"/>
    </row>
    <row r="141" spans="1:18" s="145" customFormat="1">
      <c r="A141"/>
      <c r="B141"/>
      <c r="C141"/>
      <c r="D141"/>
      <c r="E141" s="10">
        <v>45306</v>
      </c>
      <c r="F141" s="95">
        <v>32.5</v>
      </c>
      <c r="G141" s="27">
        <v>25</v>
      </c>
      <c r="H141" s="123"/>
      <c r="I141" s="123"/>
      <c r="J141" s="77"/>
      <c r="K141" s="26">
        <f t="shared" si="2"/>
        <v>7.5</v>
      </c>
      <c r="L141"/>
      <c r="M141"/>
      <c r="N141"/>
      <c r="O141"/>
      <c r="P141"/>
      <c r="Q141"/>
      <c r="R141"/>
    </row>
    <row r="142" spans="1:18" s="145" customFormat="1">
      <c r="A142"/>
      <c r="B142"/>
      <c r="C142"/>
      <c r="D142"/>
      <c r="E142" s="10">
        <v>45306</v>
      </c>
      <c r="F142" s="95">
        <v>31.53</v>
      </c>
      <c r="G142" s="27">
        <v>25</v>
      </c>
      <c r="H142" s="123"/>
      <c r="I142" s="123"/>
      <c r="J142" s="77"/>
      <c r="K142" s="26">
        <f t="shared" si="2"/>
        <v>6.5300000000000011</v>
      </c>
      <c r="L142"/>
      <c r="M142"/>
      <c r="N142"/>
      <c r="O142"/>
      <c r="P142"/>
      <c r="Q142"/>
      <c r="R142"/>
    </row>
    <row r="143" spans="1:18" s="145" customFormat="1">
      <c r="A143"/>
      <c r="B143"/>
      <c r="C143"/>
      <c r="D143"/>
      <c r="E143" s="10">
        <v>45306</v>
      </c>
      <c r="F143" s="95">
        <v>16.8</v>
      </c>
      <c r="G143" s="27">
        <v>13</v>
      </c>
      <c r="H143" s="123"/>
      <c r="I143" s="123"/>
      <c r="J143" s="77"/>
      <c r="K143" s="26">
        <f t="shared" si="2"/>
        <v>3.8000000000000007</v>
      </c>
      <c r="L143"/>
      <c r="M143"/>
      <c r="N143"/>
      <c r="O143"/>
      <c r="P143"/>
      <c r="Q143"/>
      <c r="R143"/>
    </row>
    <row r="144" spans="1:18" s="145" customFormat="1">
      <c r="A144"/>
      <c r="B144"/>
      <c r="C144"/>
      <c r="D144"/>
      <c r="E144" s="10">
        <v>45306</v>
      </c>
      <c r="F144" s="95">
        <v>15.8</v>
      </c>
      <c r="G144" s="27">
        <v>13.5</v>
      </c>
      <c r="H144" s="123"/>
      <c r="I144" s="123"/>
      <c r="J144" s="77"/>
      <c r="K144" s="26">
        <f t="shared" si="2"/>
        <v>2.3000000000000007</v>
      </c>
      <c r="L144"/>
      <c r="M144"/>
      <c r="N144"/>
      <c r="O144"/>
      <c r="P144"/>
      <c r="Q144"/>
      <c r="R144"/>
    </row>
    <row r="145" spans="1:18" s="145" customFormat="1">
      <c r="A145"/>
      <c r="B145"/>
      <c r="C145"/>
      <c r="D145"/>
      <c r="E145" s="10">
        <v>45306</v>
      </c>
      <c r="F145" s="95">
        <v>46.4</v>
      </c>
      <c r="G145" s="27">
        <v>37.5</v>
      </c>
      <c r="H145" s="123"/>
      <c r="I145" s="123"/>
      <c r="J145" s="77"/>
      <c r="K145" s="26">
        <f t="shared" si="2"/>
        <v>8.8999999999999986</v>
      </c>
      <c r="L145"/>
      <c r="M145"/>
      <c r="N145"/>
      <c r="O145"/>
      <c r="P145"/>
      <c r="Q145"/>
      <c r="R145"/>
    </row>
    <row r="146" spans="1:18" s="145" customFormat="1">
      <c r="A146"/>
      <c r="B146"/>
      <c r="C146"/>
      <c r="D146"/>
      <c r="E146" s="10">
        <v>45306</v>
      </c>
      <c r="F146" s="95">
        <v>14.36</v>
      </c>
      <c r="G146" s="27">
        <v>10.199999999999999</v>
      </c>
      <c r="H146" s="123"/>
      <c r="I146" s="123"/>
      <c r="J146" s="77"/>
      <c r="K146" s="26">
        <f t="shared" si="2"/>
        <v>4.16</v>
      </c>
      <c r="L146"/>
      <c r="M146"/>
      <c r="N146"/>
      <c r="O146"/>
      <c r="P146"/>
      <c r="Q146"/>
      <c r="R146"/>
    </row>
    <row r="147" spans="1:18" s="145" customFormat="1">
      <c r="A147"/>
      <c r="B147"/>
      <c r="C147"/>
      <c r="D147"/>
      <c r="E147" s="10">
        <v>45306</v>
      </c>
      <c r="F147" s="95">
        <v>14.8</v>
      </c>
      <c r="G147" s="27">
        <v>5</v>
      </c>
      <c r="H147" s="123"/>
      <c r="I147" s="123"/>
      <c r="J147" s="77">
        <v>6</v>
      </c>
      <c r="K147" s="26">
        <f t="shared" si="2"/>
        <v>3.8000000000000007</v>
      </c>
      <c r="L147"/>
      <c r="M147"/>
      <c r="N147"/>
      <c r="O147"/>
      <c r="P147"/>
      <c r="Q147"/>
      <c r="R147"/>
    </row>
    <row r="148" spans="1:18" s="145" customFormat="1">
      <c r="A148"/>
      <c r="B148"/>
      <c r="C148"/>
      <c r="D148"/>
      <c r="E148" s="10">
        <v>45306</v>
      </c>
      <c r="F148" s="95">
        <v>40.369999999999997</v>
      </c>
      <c r="G148" s="27">
        <v>28</v>
      </c>
      <c r="H148" s="123"/>
      <c r="I148" s="123"/>
      <c r="J148" s="77">
        <v>6</v>
      </c>
      <c r="K148" s="26">
        <f t="shared" si="2"/>
        <v>6.3699999999999974</v>
      </c>
      <c r="L148"/>
      <c r="M148"/>
      <c r="N148"/>
      <c r="O148"/>
      <c r="P148"/>
      <c r="Q148"/>
      <c r="R148"/>
    </row>
    <row r="149" spans="1:18" s="145" customFormat="1">
      <c r="A149"/>
      <c r="B149"/>
      <c r="C149"/>
      <c r="D149"/>
      <c r="E149" s="10">
        <v>45306</v>
      </c>
      <c r="F149" s="95">
        <v>17.8</v>
      </c>
      <c r="G149" s="27">
        <v>14.8</v>
      </c>
      <c r="H149" s="123">
        <v>17.8</v>
      </c>
      <c r="I149" s="123">
        <v>14.8</v>
      </c>
      <c r="J149" s="77"/>
      <c r="K149" s="26">
        <f t="shared" si="2"/>
        <v>0</v>
      </c>
      <c r="L149"/>
      <c r="M149"/>
      <c r="N149"/>
      <c r="O149"/>
      <c r="P149"/>
      <c r="Q149"/>
      <c r="R149"/>
    </row>
    <row r="150" spans="1:18" s="145" customFormat="1">
      <c r="A150"/>
      <c r="B150"/>
      <c r="C150"/>
      <c r="D150"/>
      <c r="E150" s="10">
        <v>45306</v>
      </c>
      <c r="F150" s="95">
        <v>17.8</v>
      </c>
      <c r="G150" s="27">
        <v>14.8</v>
      </c>
      <c r="H150" s="123"/>
      <c r="I150" s="123"/>
      <c r="J150" s="77"/>
      <c r="K150" s="26">
        <f t="shared" si="2"/>
        <v>3</v>
      </c>
      <c r="L150"/>
      <c r="M150"/>
      <c r="N150"/>
      <c r="O150"/>
      <c r="P150"/>
      <c r="Q150"/>
      <c r="R150"/>
    </row>
    <row r="151" spans="1:18" s="145" customFormat="1">
      <c r="A151"/>
      <c r="B151"/>
      <c r="C151"/>
      <c r="D151"/>
      <c r="E151" s="10">
        <v>45306</v>
      </c>
      <c r="F151" s="95">
        <v>19.5</v>
      </c>
      <c r="G151" s="27">
        <v>15</v>
      </c>
      <c r="H151" s="123"/>
      <c r="I151" s="123"/>
      <c r="J151" s="77"/>
      <c r="K151" s="26">
        <f t="shared" si="2"/>
        <v>4.5</v>
      </c>
      <c r="L151"/>
      <c r="M151"/>
      <c r="N151"/>
      <c r="O151"/>
      <c r="P151"/>
      <c r="Q151"/>
      <c r="R151"/>
    </row>
    <row r="152" spans="1:18" s="145" customFormat="1">
      <c r="A152"/>
      <c r="B152"/>
      <c r="C152"/>
      <c r="D152"/>
      <c r="E152" s="10">
        <v>45306</v>
      </c>
      <c r="F152" s="95">
        <v>24.3</v>
      </c>
      <c r="G152" s="27">
        <v>19</v>
      </c>
      <c r="H152" s="123"/>
      <c r="I152" s="123"/>
      <c r="J152" s="77"/>
      <c r="K152" s="26">
        <f t="shared" si="2"/>
        <v>5.3000000000000007</v>
      </c>
      <c r="L152"/>
      <c r="M152"/>
      <c r="N152"/>
      <c r="O152"/>
      <c r="P152"/>
      <c r="Q152"/>
      <c r="R152"/>
    </row>
    <row r="153" spans="1:18" s="145" customFormat="1">
      <c r="A153"/>
      <c r="B153"/>
      <c r="C153"/>
      <c r="D153"/>
      <c r="E153" s="10">
        <v>45306</v>
      </c>
      <c r="F153" s="95">
        <v>29.9</v>
      </c>
      <c r="G153" s="27">
        <v>23</v>
      </c>
      <c r="H153" s="123"/>
      <c r="I153" s="123"/>
      <c r="J153" s="77"/>
      <c r="K153" s="26">
        <f t="shared" si="2"/>
        <v>6.8999999999999986</v>
      </c>
      <c r="L153"/>
      <c r="M153"/>
      <c r="N153"/>
      <c r="O153"/>
      <c r="P153"/>
      <c r="Q153"/>
      <c r="R153"/>
    </row>
    <row r="154" spans="1:18" s="145" customFormat="1">
      <c r="A154"/>
      <c r="B154"/>
      <c r="C154"/>
      <c r="D154"/>
      <c r="E154" s="10">
        <v>45306</v>
      </c>
      <c r="F154" s="95">
        <v>32.4</v>
      </c>
      <c r="G154" s="27">
        <v>25</v>
      </c>
      <c r="H154" s="123"/>
      <c r="I154" s="123"/>
      <c r="J154" s="77"/>
      <c r="K154" s="26">
        <f t="shared" si="2"/>
        <v>7.3999999999999986</v>
      </c>
      <c r="L154"/>
      <c r="M154"/>
      <c r="N154"/>
      <c r="O154"/>
      <c r="P154"/>
      <c r="Q154"/>
      <c r="R154"/>
    </row>
    <row r="155" spans="1:18" s="145" customFormat="1">
      <c r="A155"/>
      <c r="B155"/>
      <c r="C155"/>
      <c r="D155"/>
      <c r="E155" s="10">
        <v>45306</v>
      </c>
      <c r="F155" s="95">
        <v>16.3</v>
      </c>
      <c r="G155" s="27">
        <v>13</v>
      </c>
      <c r="H155" s="123"/>
      <c r="I155" s="123"/>
      <c r="J155" s="77"/>
      <c r="K155" s="26">
        <f t="shared" si="2"/>
        <v>3.3000000000000007</v>
      </c>
      <c r="L155"/>
      <c r="M155"/>
      <c r="N155"/>
      <c r="O155"/>
      <c r="P155"/>
      <c r="Q155"/>
      <c r="R155"/>
    </row>
    <row r="156" spans="1:18" s="145" customFormat="1">
      <c r="A156"/>
      <c r="B156"/>
      <c r="C156"/>
      <c r="D156"/>
      <c r="E156" s="10">
        <v>45306</v>
      </c>
      <c r="F156" s="95">
        <v>16.8</v>
      </c>
      <c r="G156" s="27">
        <v>13</v>
      </c>
      <c r="H156" s="123"/>
      <c r="I156" s="123"/>
      <c r="J156" s="77"/>
      <c r="K156" s="26">
        <f t="shared" si="2"/>
        <v>3.8000000000000007</v>
      </c>
      <c r="L156"/>
      <c r="M156"/>
      <c r="N156"/>
      <c r="O156"/>
      <c r="P156"/>
      <c r="Q156"/>
      <c r="R156"/>
    </row>
    <row r="157" spans="1:18" s="145" customFormat="1">
      <c r="A157"/>
      <c r="B157"/>
      <c r="C157"/>
      <c r="D157"/>
      <c r="E157" s="10">
        <v>45307</v>
      </c>
      <c r="F157" s="95">
        <v>29.01</v>
      </c>
      <c r="G157" s="27">
        <v>23</v>
      </c>
      <c r="H157" s="123"/>
      <c r="I157" s="123"/>
      <c r="J157" s="77"/>
      <c r="K157" s="26">
        <f t="shared" si="2"/>
        <v>6.0100000000000016</v>
      </c>
      <c r="L157"/>
      <c r="M157"/>
      <c r="N157"/>
      <c r="O157"/>
      <c r="P157"/>
      <c r="Q157"/>
      <c r="R157"/>
    </row>
    <row r="158" spans="1:18" s="145" customFormat="1">
      <c r="A158"/>
      <c r="B158"/>
      <c r="C158"/>
      <c r="D158"/>
      <c r="E158" s="10">
        <v>45307</v>
      </c>
      <c r="F158" s="95">
        <v>16.43</v>
      </c>
      <c r="G158" s="27">
        <v>13</v>
      </c>
      <c r="H158" s="123"/>
      <c r="I158" s="123"/>
      <c r="J158" s="77"/>
      <c r="K158" s="26">
        <f t="shared" si="2"/>
        <v>3.4299999999999997</v>
      </c>
      <c r="L158"/>
      <c r="M158"/>
      <c r="N158"/>
      <c r="O158"/>
      <c r="P158"/>
      <c r="Q158"/>
      <c r="R158"/>
    </row>
    <row r="159" spans="1:18" s="145" customFormat="1">
      <c r="A159"/>
      <c r="B159"/>
      <c r="C159"/>
      <c r="D159"/>
      <c r="E159" s="10">
        <v>45307</v>
      </c>
      <c r="F159" s="95">
        <v>228.15</v>
      </c>
      <c r="G159" s="27">
        <v>167</v>
      </c>
      <c r="H159" s="123"/>
      <c r="I159" s="123"/>
      <c r="J159" s="77">
        <v>13</v>
      </c>
      <c r="K159" s="26">
        <f t="shared" si="2"/>
        <v>48.150000000000006</v>
      </c>
      <c r="L159"/>
      <c r="M159"/>
      <c r="N159"/>
      <c r="O159"/>
      <c r="P159"/>
      <c r="Q159"/>
      <c r="R159"/>
    </row>
    <row r="160" spans="1:18" s="145" customFormat="1">
      <c r="A160"/>
      <c r="B160"/>
      <c r="C160"/>
      <c r="D160"/>
      <c r="E160" s="10">
        <v>45307</v>
      </c>
      <c r="F160" s="95">
        <v>19.5</v>
      </c>
      <c r="G160" s="27">
        <v>15</v>
      </c>
      <c r="H160" s="123"/>
      <c r="I160" s="123"/>
      <c r="J160" s="77"/>
      <c r="K160" s="26">
        <f t="shared" si="2"/>
        <v>4.5</v>
      </c>
      <c r="L160"/>
      <c r="M160"/>
      <c r="N160"/>
      <c r="O160"/>
      <c r="P160"/>
      <c r="Q160"/>
      <c r="R160"/>
    </row>
    <row r="161" spans="1:18" s="145" customFormat="1">
      <c r="A161"/>
      <c r="B161"/>
      <c r="C161"/>
      <c r="D161"/>
      <c r="E161" s="10">
        <v>45307</v>
      </c>
      <c r="F161" s="95">
        <v>49</v>
      </c>
      <c r="G161" s="27">
        <v>39.5</v>
      </c>
      <c r="H161" s="123"/>
      <c r="I161" s="123"/>
      <c r="J161" s="77"/>
      <c r="K161" s="26">
        <f t="shared" si="2"/>
        <v>9.5</v>
      </c>
      <c r="L161"/>
      <c r="M161"/>
      <c r="N161"/>
      <c r="O161"/>
      <c r="P161"/>
      <c r="Q161"/>
      <c r="R161"/>
    </row>
    <row r="162" spans="1:18" s="145" customFormat="1">
      <c r="A162"/>
      <c r="B162"/>
      <c r="C162"/>
      <c r="D162"/>
      <c r="E162" s="10">
        <v>45307</v>
      </c>
      <c r="F162" s="95">
        <v>32.5</v>
      </c>
      <c r="G162" s="27">
        <v>25</v>
      </c>
      <c r="H162" s="123"/>
      <c r="I162" s="123"/>
      <c r="J162" s="77"/>
      <c r="K162" s="26">
        <f t="shared" si="2"/>
        <v>7.5</v>
      </c>
      <c r="L162"/>
      <c r="M162"/>
      <c r="N162"/>
      <c r="O162"/>
      <c r="P162"/>
      <c r="Q162"/>
      <c r="R162"/>
    </row>
    <row r="163" spans="1:18" s="145" customFormat="1">
      <c r="A163"/>
      <c r="B163"/>
      <c r="C163"/>
      <c r="D163"/>
      <c r="E163" s="10">
        <v>45307</v>
      </c>
      <c r="F163" s="95">
        <v>22.1</v>
      </c>
      <c r="G163" s="27">
        <v>17</v>
      </c>
      <c r="H163" s="123"/>
      <c r="I163" s="123"/>
      <c r="J163" s="77"/>
      <c r="K163" s="26">
        <f t="shared" si="2"/>
        <v>5.1000000000000014</v>
      </c>
      <c r="L163"/>
      <c r="M163"/>
      <c r="N163"/>
      <c r="O163"/>
      <c r="P163"/>
      <c r="Q163"/>
      <c r="R163"/>
    </row>
    <row r="164" spans="1:18" s="145" customFormat="1">
      <c r="A164"/>
      <c r="B164"/>
      <c r="C164"/>
      <c r="D164"/>
      <c r="E164" s="10">
        <v>45307</v>
      </c>
      <c r="F164" s="95">
        <v>32.5</v>
      </c>
      <c r="G164" s="27">
        <v>25</v>
      </c>
      <c r="H164" s="123"/>
      <c r="I164" s="123"/>
      <c r="J164" s="77"/>
      <c r="K164" s="26">
        <f t="shared" si="2"/>
        <v>7.5</v>
      </c>
      <c r="L164"/>
      <c r="M164"/>
      <c r="N164"/>
      <c r="O164"/>
      <c r="P164"/>
      <c r="Q164"/>
      <c r="R164"/>
    </row>
    <row r="165" spans="1:18" s="145" customFormat="1">
      <c r="A165"/>
      <c r="B165"/>
      <c r="C165"/>
      <c r="D165"/>
      <c r="E165" s="10">
        <v>45307</v>
      </c>
      <c r="F165" s="95">
        <v>16.3</v>
      </c>
      <c r="G165" s="27">
        <v>13</v>
      </c>
      <c r="H165" s="123"/>
      <c r="I165" s="123"/>
      <c r="J165" s="77"/>
      <c r="K165" s="26">
        <f t="shared" si="2"/>
        <v>3.3000000000000007</v>
      </c>
      <c r="L165"/>
      <c r="M165"/>
      <c r="N165"/>
      <c r="O165"/>
      <c r="P165"/>
      <c r="Q165"/>
      <c r="R165"/>
    </row>
    <row r="166" spans="1:18" s="145" customFormat="1">
      <c r="A166"/>
      <c r="B166"/>
      <c r="C166"/>
      <c r="D166"/>
      <c r="E166" s="10">
        <v>45307</v>
      </c>
      <c r="F166" s="95">
        <v>29.9</v>
      </c>
      <c r="G166" s="27">
        <v>23</v>
      </c>
      <c r="H166" s="123"/>
      <c r="I166" s="123"/>
      <c r="J166" s="77"/>
      <c r="K166" s="26">
        <f t="shared" si="2"/>
        <v>6.8999999999999986</v>
      </c>
      <c r="L166"/>
      <c r="M166"/>
      <c r="N166"/>
      <c r="O166"/>
      <c r="P166"/>
      <c r="Q166"/>
      <c r="R166"/>
    </row>
    <row r="167" spans="1:18" s="145" customFormat="1">
      <c r="A167"/>
      <c r="B167"/>
      <c r="C167"/>
      <c r="D167"/>
      <c r="E167" s="10">
        <v>45307</v>
      </c>
      <c r="F167" s="95">
        <v>18.8</v>
      </c>
      <c r="G167" s="27">
        <v>16.5</v>
      </c>
      <c r="H167" s="123"/>
      <c r="I167" s="123"/>
      <c r="J167" s="77"/>
      <c r="K167" s="26">
        <f t="shared" si="2"/>
        <v>2.3000000000000007</v>
      </c>
      <c r="L167"/>
      <c r="M167"/>
      <c r="N167"/>
      <c r="O167"/>
      <c r="P167"/>
      <c r="Q167"/>
      <c r="R167"/>
    </row>
    <row r="168" spans="1:18" s="145" customFormat="1">
      <c r="A168"/>
      <c r="B168"/>
      <c r="C168"/>
      <c r="D168"/>
      <c r="E168" s="10">
        <v>45307</v>
      </c>
      <c r="F168" s="60">
        <v>16.3</v>
      </c>
      <c r="G168" s="33">
        <v>13</v>
      </c>
      <c r="H168" s="122"/>
      <c r="I168" s="122"/>
      <c r="J168" s="77"/>
      <c r="K168" s="26">
        <f t="shared" si="2"/>
        <v>3.3000000000000007</v>
      </c>
      <c r="L168"/>
      <c r="M168"/>
      <c r="N168"/>
      <c r="O168"/>
      <c r="P168"/>
      <c r="Q168"/>
      <c r="R168"/>
    </row>
    <row r="169" spans="1:18" s="145" customFormat="1">
      <c r="A169"/>
      <c r="B169"/>
      <c r="C169"/>
      <c r="D169"/>
      <c r="E169" s="10">
        <v>45308</v>
      </c>
      <c r="F169" s="95">
        <v>16.8</v>
      </c>
      <c r="G169" s="27">
        <v>13</v>
      </c>
      <c r="H169" s="123"/>
      <c r="I169" s="123"/>
      <c r="J169" s="77"/>
      <c r="K169" s="26">
        <f t="shared" si="2"/>
        <v>3.8000000000000007</v>
      </c>
      <c r="L169"/>
      <c r="M169"/>
      <c r="N169"/>
      <c r="O169"/>
      <c r="P169"/>
      <c r="Q169"/>
      <c r="R169"/>
    </row>
    <row r="170" spans="1:18" s="145" customFormat="1">
      <c r="A170"/>
      <c r="B170"/>
      <c r="C170"/>
      <c r="D170"/>
      <c r="E170" s="10">
        <v>45308</v>
      </c>
      <c r="F170" s="95">
        <v>18.920000000000002</v>
      </c>
      <c r="G170" s="27">
        <v>15</v>
      </c>
      <c r="H170" s="123"/>
      <c r="I170" s="123"/>
      <c r="J170" s="77"/>
      <c r="K170" s="26">
        <f t="shared" si="2"/>
        <v>3.9200000000000017</v>
      </c>
      <c r="L170"/>
      <c r="M170"/>
      <c r="N170"/>
      <c r="O170"/>
      <c r="P170"/>
      <c r="Q170"/>
      <c r="R170"/>
    </row>
    <row r="171" spans="1:18" s="145" customFormat="1">
      <c r="A171"/>
      <c r="B171"/>
      <c r="C171"/>
      <c r="D171"/>
      <c r="E171" s="10">
        <v>45308</v>
      </c>
      <c r="F171" s="95">
        <v>35.799999999999997</v>
      </c>
      <c r="G171" s="27">
        <v>24</v>
      </c>
      <c r="H171" s="123">
        <v>35.799999999999997</v>
      </c>
      <c r="I171" s="123">
        <v>24</v>
      </c>
      <c r="J171" s="77"/>
      <c r="K171" s="26">
        <f t="shared" si="2"/>
        <v>0</v>
      </c>
      <c r="L171"/>
      <c r="M171"/>
      <c r="N171"/>
      <c r="O171"/>
      <c r="P171"/>
      <c r="Q171"/>
      <c r="R171"/>
    </row>
    <row r="172" spans="1:18" s="145" customFormat="1">
      <c r="A172"/>
      <c r="B172"/>
      <c r="C172"/>
      <c r="D172"/>
      <c r="E172" s="10">
        <v>45308</v>
      </c>
      <c r="F172" s="95">
        <v>14.8</v>
      </c>
      <c r="G172" s="27">
        <v>10.199999999999999</v>
      </c>
      <c r="H172" s="123"/>
      <c r="I172" s="123"/>
      <c r="J172" s="77"/>
      <c r="K172" s="26">
        <f t="shared" si="2"/>
        <v>4.6000000000000014</v>
      </c>
      <c r="L172"/>
      <c r="M172"/>
      <c r="N172"/>
      <c r="O172"/>
      <c r="P172"/>
      <c r="Q172"/>
      <c r="R172"/>
    </row>
    <row r="173" spans="1:18" s="145" customFormat="1">
      <c r="A173"/>
      <c r="B173"/>
      <c r="C173"/>
      <c r="D173"/>
      <c r="E173" s="10">
        <v>45308</v>
      </c>
      <c r="F173" s="95">
        <v>16.8</v>
      </c>
      <c r="G173" s="27">
        <v>13</v>
      </c>
      <c r="H173" s="123"/>
      <c r="I173" s="123"/>
      <c r="J173" s="77"/>
      <c r="K173" s="26">
        <f t="shared" si="2"/>
        <v>3.8000000000000007</v>
      </c>
      <c r="L173"/>
      <c r="M173"/>
      <c r="N173"/>
      <c r="O173"/>
      <c r="P173"/>
      <c r="Q173"/>
      <c r="R173"/>
    </row>
    <row r="174" spans="1:18" s="145" customFormat="1">
      <c r="A174"/>
      <c r="B174"/>
      <c r="C174"/>
      <c r="D174"/>
      <c r="E174" s="10">
        <v>45308</v>
      </c>
      <c r="F174" s="95">
        <v>30.65</v>
      </c>
      <c r="G174" s="27">
        <v>24</v>
      </c>
      <c r="H174" s="123"/>
      <c r="I174" s="123"/>
      <c r="J174" s="77"/>
      <c r="K174" s="26">
        <f t="shared" si="2"/>
        <v>6.6499999999999986</v>
      </c>
      <c r="L174"/>
      <c r="M174"/>
      <c r="N174"/>
      <c r="O174"/>
      <c r="P174"/>
      <c r="Q174"/>
      <c r="R174"/>
    </row>
    <row r="175" spans="1:18" s="145" customFormat="1">
      <c r="A175"/>
      <c r="B175"/>
      <c r="C175"/>
      <c r="D175"/>
      <c r="E175" s="10">
        <v>45308</v>
      </c>
      <c r="F175" s="95">
        <v>14.31</v>
      </c>
      <c r="G175" s="27">
        <v>10</v>
      </c>
      <c r="H175" s="123"/>
      <c r="I175" s="123"/>
      <c r="J175" s="77"/>
      <c r="K175" s="26">
        <f t="shared" si="2"/>
        <v>4.3100000000000005</v>
      </c>
      <c r="L175"/>
      <c r="M175"/>
      <c r="N175"/>
      <c r="O175"/>
      <c r="P175"/>
      <c r="Q175"/>
      <c r="R175"/>
    </row>
    <row r="176" spans="1:18" s="145" customFormat="1">
      <c r="A176"/>
      <c r="B176"/>
      <c r="C176"/>
      <c r="D176"/>
      <c r="E176" s="10">
        <v>45308</v>
      </c>
      <c r="F176" s="95">
        <v>23.28</v>
      </c>
      <c r="G176" s="27">
        <v>21</v>
      </c>
      <c r="H176" s="123"/>
      <c r="I176" s="123"/>
      <c r="J176" s="77"/>
      <c r="K176" s="26">
        <f t="shared" si="2"/>
        <v>2.2800000000000011</v>
      </c>
      <c r="L176"/>
      <c r="M176"/>
      <c r="N176"/>
      <c r="O176"/>
      <c r="P176"/>
      <c r="Q176"/>
      <c r="R176"/>
    </row>
    <row r="177" spans="1:18" s="145" customFormat="1">
      <c r="A177"/>
      <c r="B177"/>
      <c r="C177"/>
      <c r="D177"/>
      <c r="E177" s="10">
        <v>45308</v>
      </c>
      <c r="F177" s="95">
        <v>84.76</v>
      </c>
      <c r="G177" s="27">
        <v>66</v>
      </c>
      <c r="H177" s="123"/>
      <c r="I177" s="123"/>
      <c r="J177" s="77"/>
      <c r="K177" s="26">
        <f t="shared" si="2"/>
        <v>18.760000000000005</v>
      </c>
      <c r="L177"/>
      <c r="M177"/>
      <c r="N177"/>
      <c r="O177"/>
      <c r="P177"/>
      <c r="Q177"/>
      <c r="R177"/>
    </row>
    <row r="178" spans="1:18" s="145" customFormat="1">
      <c r="A178"/>
      <c r="B178"/>
      <c r="C178"/>
      <c r="D178"/>
      <c r="E178" s="10">
        <v>45308</v>
      </c>
      <c r="F178" s="95">
        <v>84.69</v>
      </c>
      <c r="G178" s="27">
        <v>66</v>
      </c>
      <c r="H178" s="123"/>
      <c r="I178" s="123"/>
      <c r="J178" s="77"/>
      <c r="K178" s="26">
        <f t="shared" si="2"/>
        <v>18.689999999999998</v>
      </c>
      <c r="L178"/>
      <c r="M178"/>
      <c r="N178"/>
      <c r="O178"/>
      <c r="P178"/>
      <c r="Q178"/>
      <c r="R178"/>
    </row>
    <row r="179" spans="1:18" s="145" customFormat="1">
      <c r="A179"/>
      <c r="B179"/>
      <c r="C179"/>
      <c r="D179"/>
      <c r="E179" s="10">
        <v>45308</v>
      </c>
      <c r="F179" s="95">
        <v>22.1</v>
      </c>
      <c r="G179" s="27">
        <v>17</v>
      </c>
      <c r="H179" s="123"/>
      <c r="I179" s="123"/>
      <c r="J179" s="77"/>
      <c r="K179" s="26">
        <f t="shared" si="2"/>
        <v>5.1000000000000014</v>
      </c>
      <c r="L179"/>
      <c r="M179"/>
      <c r="N179"/>
      <c r="O179"/>
      <c r="P179"/>
      <c r="Q179"/>
      <c r="R179"/>
    </row>
    <row r="180" spans="1:18" s="145" customFormat="1">
      <c r="A180"/>
      <c r="B180"/>
      <c r="C180"/>
      <c r="D180"/>
      <c r="E180" s="10">
        <v>45308</v>
      </c>
      <c r="F180" s="60">
        <v>18.93</v>
      </c>
      <c r="G180" s="33">
        <v>17</v>
      </c>
      <c r="H180" s="122"/>
      <c r="I180" s="122"/>
      <c r="J180" s="77"/>
      <c r="K180" s="26">
        <f t="shared" si="2"/>
        <v>1.9299999999999997</v>
      </c>
      <c r="L180"/>
      <c r="M180"/>
      <c r="N180"/>
      <c r="O180"/>
      <c r="P180"/>
      <c r="Q180"/>
      <c r="R180"/>
    </row>
    <row r="181" spans="1:18" s="145" customFormat="1">
      <c r="A181"/>
      <c r="B181"/>
      <c r="C181"/>
      <c r="D181"/>
      <c r="E181" s="10">
        <v>45308</v>
      </c>
      <c r="F181" s="60">
        <v>12.72</v>
      </c>
      <c r="G181" s="33">
        <v>10.199999999999999</v>
      </c>
      <c r="H181" s="122"/>
      <c r="I181" s="122"/>
      <c r="J181" s="77"/>
      <c r="K181" s="26">
        <f t="shared" si="2"/>
        <v>2.5200000000000014</v>
      </c>
      <c r="L181"/>
      <c r="M181"/>
      <c r="N181"/>
      <c r="O181"/>
      <c r="P181"/>
      <c r="Q181"/>
      <c r="R181"/>
    </row>
    <row r="182" spans="1:18" s="145" customFormat="1">
      <c r="A182"/>
      <c r="B182"/>
      <c r="C182"/>
      <c r="D182"/>
      <c r="E182" s="10">
        <v>45308</v>
      </c>
      <c r="F182" s="60">
        <v>27.21</v>
      </c>
      <c r="G182" s="33">
        <v>16.96</v>
      </c>
      <c r="H182" s="122"/>
      <c r="I182" s="122"/>
      <c r="J182" s="77"/>
      <c r="K182" s="26">
        <f t="shared" si="2"/>
        <v>10.25</v>
      </c>
      <c r="L182"/>
      <c r="M182"/>
      <c r="N182"/>
      <c r="O182"/>
      <c r="P182"/>
      <c r="Q182"/>
      <c r="R182"/>
    </row>
    <row r="183" spans="1:18" s="145" customFormat="1">
      <c r="A183"/>
      <c r="B183"/>
      <c r="C183"/>
      <c r="D183"/>
      <c r="E183" s="10">
        <v>45308</v>
      </c>
      <c r="F183" s="60">
        <v>19.5</v>
      </c>
      <c r="G183" s="33">
        <v>15</v>
      </c>
      <c r="H183" s="123"/>
      <c r="I183" s="123"/>
      <c r="J183" s="77"/>
      <c r="K183" s="26">
        <f t="shared" si="2"/>
        <v>4.5</v>
      </c>
      <c r="L183"/>
      <c r="M183"/>
      <c r="N183"/>
      <c r="O183"/>
      <c r="P183"/>
      <c r="Q183"/>
      <c r="R183"/>
    </row>
    <row r="184" spans="1:18" s="145" customFormat="1">
      <c r="A184"/>
      <c r="B184"/>
      <c r="C184"/>
      <c r="D184"/>
      <c r="E184" s="10">
        <v>45308</v>
      </c>
      <c r="F184" s="95">
        <v>65</v>
      </c>
      <c r="G184" s="27">
        <v>48</v>
      </c>
      <c r="H184" s="123"/>
      <c r="I184" s="123"/>
      <c r="J184" s="77"/>
      <c r="K184" s="26">
        <f t="shared" si="2"/>
        <v>17</v>
      </c>
      <c r="L184"/>
      <c r="M184"/>
      <c r="N184"/>
      <c r="O184"/>
      <c r="P184"/>
      <c r="Q184"/>
      <c r="R184"/>
    </row>
    <row r="185" spans="1:18" s="145" customFormat="1">
      <c r="A185"/>
      <c r="B185"/>
      <c r="C185"/>
      <c r="D185"/>
      <c r="E185" s="10">
        <v>45309</v>
      </c>
      <c r="F185" s="95">
        <v>16.8</v>
      </c>
      <c r="G185" s="27">
        <v>13</v>
      </c>
      <c r="H185" s="123"/>
      <c r="I185" s="123"/>
      <c r="J185" s="77"/>
      <c r="K185" s="26">
        <f t="shared" si="2"/>
        <v>3.8000000000000007</v>
      </c>
      <c r="L185"/>
      <c r="M185"/>
      <c r="N185"/>
      <c r="O185"/>
      <c r="P185"/>
      <c r="Q185"/>
      <c r="R185"/>
    </row>
    <row r="186" spans="1:18" s="145" customFormat="1">
      <c r="A186"/>
      <c r="B186"/>
      <c r="C186"/>
      <c r="D186"/>
      <c r="E186" s="10">
        <v>45309</v>
      </c>
      <c r="F186" s="95">
        <v>32.5</v>
      </c>
      <c r="G186" s="27">
        <v>25</v>
      </c>
      <c r="H186" s="123"/>
      <c r="I186" s="123"/>
      <c r="J186" s="77"/>
      <c r="K186" s="26">
        <f t="shared" si="2"/>
        <v>7.5</v>
      </c>
      <c r="L186"/>
      <c r="M186"/>
      <c r="N186"/>
      <c r="O186"/>
      <c r="P186"/>
      <c r="Q186"/>
      <c r="R186"/>
    </row>
    <row r="187" spans="1:18" s="145" customFormat="1">
      <c r="A187"/>
      <c r="B187"/>
      <c r="C187"/>
      <c r="D187"/>
      <c r="E187" s="10">
        <v>45309</v>
      </c>
      <c r="F187" s="95">
        <v>38.9</v>
      </c>
      <c r="G187" s="27">
        <v>29.5</v>
      </c>
      <c r="H187" s="123"/>
      <c r="I187" s="123"/>
      <c r="J187" s="77"/>
      <c r="K187" s="26">
        <f t="shared" si="2"/>
        <v>9.3999999999999986</v>
      </c>
      <c r="L187"/>
      <c r="M187"/>
      <c r="N187"/>
      <c r="O187"/>
      <c r="P187"/>
      <c r="Q187"/>
      <c r="R187"/>
    </row>
    <row r="188" spans="1:18" s="145" customFormat="1">
      <c r="A188"/>
      <c r="B188"/>
      <c r="C188"/>
      <c r="D188"/>
      <c r="E188" s="10">
        <v>45309</v>
      </c>
      <c r="F188" s="95">
        <v>16.8</v>
      </c>
      <c r="G188" s="27">
        <v>13</v>
      </c>
      <c r="H188" s="123"/>
      <c r="I188" s="123"/>
      <c r="J188" s="77"/>
      <c r="K188" s="26">
        <f t="shared" si="2"/>
        <v>3.8000000000000007</v>
      </c>
      <c r="L188"/>
      <c r="M188"/>
      <c r="N188"/>
      <c r="O188"/>
      <c r="P188"/>
      <c r="Q188"/>
      <c r="R188"/>
    </row>
    <row r="189" spans="1:18" s="145" customFormat="1">
      <c r="A189"/>
      <c r="B189"/>
      <c r="C189"/>
      <c r="D189"/>
      <c r="E189" s="10">
        <v>45309</v>
      </c>
      <c r="F189" s="95">
        <v>16.7</v>
      </c>
      <c r="G189" s="27">
        <v>15</v>
      </c>
      <c r="H189" s="123"/>
      <c r="I189" s="123"/>
      <c r="J189" s="77"/>
      <c r="K189" s="26">
        <f t="shared" si="2"/>
        <v>1.6999999999999993</v>
      </c>
      <c r="L189"/>
      <c r="M189"/>
      <c r="N189"/>
      <c r="O189"/>
      <c r="P189"/>
      <c r="Q189"/>
      <c r="R189"/>
    </row>
    <row r="190" spans="1:18" s="145" customFormat="1">
      <c r="A190"/>
      <c r="B190"/>
      <c r="C190"/>
      <c r="D190"/>
      <c r="E190" s="10">
        <v>45309</v>
      </c>
      <c r="F190" s="95">
        <v>16.8</v>
      </c>
      <c r="G190" s="27">
        <v>4.3</v>
      </c>
      <c r="H190" s="123"/>
      <c r="I190" s="123"/>
      <c r="J190" s="77"/>
      <c r="K190" s="26">
        <f t="shared" si="2"/>
        <v>12.5</v>
      </c>
      <c r="L190"/>
      <c r="M190"/>
      <c r="N190"/>
      <c r="O190"/>
      <c r="P190"/>
      <c r="Q190"/>
      <c r="R190"/>
    </row>
    <row r="191" spans="1:18" s="145" customFormat="1">
      <c r="A191"/>
      <c r="B191"/>
      <c r="C191"/>
      <c r="D191"/>
      <c r="E191" s="10">
        <v>45309</v>
      </c>
      <c r="F191" s="95">
        <v>65</v>
      </c>
      <c r="G191" s="27">
        <v>49.5</v>
      </c>
      <c r="H191" s="123"/>
      <c r="I191" s="123"/>
      <c r="J191" s="77"/>
      <c r="K191" s="26">
        <f t="shared" si="2"/>
        <v>15.5</v>
      </c>
      <c r="L191"/>
      <c r="M191"/>
      <c r="N191"/>
      <c r="O191"/>
      <c r="P191"/>
      <c r="Q191"/>
      <c r="R191"/>
    </row>
    <row r="192" spans="1:18" s="145" customFormat="1">
      <c r="A192"/>
      <c r="B192"/>
      <c r="C192"/>
      <c r="D192"/>
      <c r="E192" s="10">
        <v>45309</v>
      </c>
      <c r="F192" s="95">
        <v>19.5</v>
      </c>
      <c r="G192" s="27">
        <v>15</v>
      </c>
      <c r="H192" s="123"/>
      <c r="I192" s="123"/>
      <c r="J192" s="77"/>
      <c r="K192" s="26">
        <f t="shared" si="2"/>
        <v>4.5</v>
      </c>
      <c r="L192"/>
      <c r="M192"/>
      <c r="N192"/>
      <c r="O192"/>
      <c r="P192"/>
      <c r="Q192"/>
      <c r="R192"/>
    </row>
    <row r="193" spans="1:18" s="145" customFormat="1">
      <c r="A193"/>
      <c r="B193"/>
      <c r="C193"/>
      <c r="D193"/>
      <c r="E193" s="10">
        <v>45309</v>
      </c>
      <c r="F193" s="95">
        <v>16.86</v>
      </c>
      <c r="G193" s="27">
        <v>16</v>
      </c>
      <c r="H193" s="123"/>
      <c r="I193" s="123"/>
      <c r="J193" s="77"/>
      <c r="K193" s="26">
        <f t="shared" si="2"/>
        <v>0.85999999999999943</v>
      </c>
      <c r="L193"/>
      <c r="M193"/>
      <c r="N193"/>
      <c r="O193"/>
      <c r="P193"/>
      <c r="Q193"/>
      <c r="R193"/>
    </row>
    <row r="194" spans="1:18" s="145" customFormat="1">
      <c r="A194"/>
      <c r="B194"/>
      <c r="C194"/>
      <c r="D194"/>
      <c r="E194" s="10">
        <v>45309</v>
      </c>
      <c r="F194" s="95">
        <v>16.8</v>
      </c>
      <c r="G194" s="27">
        <v>13</v>
      </c>
      <c r="H194" s="123"/>
      <c r="I194" s="123"/>
      <c r="J194" s="77"/>
      <c r="K194" s="26">
        <f t="shared" ref="K194:K257" si="3">F194-G194-H194+I194-J194</f>
        <v>3.8000000000000007</v>
      </c>
      <c r="L194"/>
      <c r="M194"/>
      <c r="N194"/>
      <c r="O194"/>
      <c r="P194"/>
      <c r="Q194"/>
      <c r="R194"/>
    </row>
    <row r="195" spans="1:18" s="145" customFormat="1">
      <c r="A195"/>
      <c r="B195"/>
      <c r="C195"/>
      <c r="D195"/>
      <c r="E195" s="10">
        <v>45309</v>
      </c>
      <c r="F195" s="95">
        <v>39.6</v>
      </c>
      <c r="G195" s="27">
        <v>29</v>
      </c>
      <c r="H195" s="123"/>
      <c r="I195" s="123"/>
      <c r="J195" s="77"/>
      <c r="K195" s="26">
        <f t="shared" si="3"/>
        <v>10.600000000000001</v>
      </c>
      <c r="L195"/>
      <c r="M195"/>
      <c r="N195"/>
      <c r="O195"/>
      <c r="P195"/>
      <c r="Q195"/>
      <c r="R195"/>
    </row>
    <row r="196" spans="1:18" s="145" customFormat="1">
      <c r="A196"/>
      <c r="B196"/>
      <c r="C196"/>
      <c r="D196"/>
      <c r="E196" s="10">
        <v>45309</v>
      </c>
      <c r="F196" s="95">
        <v>22.1</v>
      </c>
      <c r="G196" s="27">
        <v>17</v>
      </c>
      <c r="H196" s="123"/>
      <c r="I196" s="123"/>
      <c r="J196" s="77"/>
      <c r="K196" s="26">
        <f t="shared" si="3"/>
        <v>5.1000000000000014</v>
      </c>
      <c r="L196"/>
      <c r="M196"/>
      <c r="N196"/>
      <c r="O196"/>
      <c r="P196"/>
      <c r="Q196"/>
      <c r="R196"/>
    </row>
    <row r="197" spans="1:18" s="145" customFormat="1">
      <c r="A197"/>
      <c r="B197"/>
      <c r="C197"/>
      <c r="D197"/>
      <c r="E197" s="10">
        <v>45310</v>
      </c>
      <c r="F197" s="95">
        <v>19.5</v>
      </c>
      <c r="G197" s="27">
        <v>17</v>
      </c>
      <c r="H197" s="123"/>
      <c r="I197" s="123"/>
      <c r="J197" s="77"/>
      <c r="K197" s="26">
        <f t="shared" si="3"/>
        <v>2.5</v>
      </c>
      <c r="L197"/>
      <c r="M197"/>
      <c r="N197"/>
      <c r="O197"/>
      <c r="P197"/>
      <c r="Q197"/>
      <c r="R197"/>
    </row>
    <row r="198" spans="1:18" s="145" customFormat="1">
      <c r="A198"/>
      <c r="B198"/>
      <c r="C198"/>
      <c r="D198"/>
      <c r="E198" s="10">
        <v>45310</v>
      </c>
      <c r="F198" s="95">
        <v>16.8</v>
      </c>
      <c r="G198" s="27">
        <v>13</v>
      </c>
      <c r="H198" s="123"/>
      <c r="I198" s="123"/>
      <c r="J198" s="77"/>
      <c r="K198" s="26">
        <f t="shared" si="3"/>
        <v>3.8000000000000007</v>
      </c>
      <c r="L198"/>
      <c r="M198"/>
      <c r="N198"/>
      <c r="O198"/>
      <c r="P198"/>
      <c r="Q198"/>
      <c r="R198"/>
    </row>
    <row r="199" spans="1:18" s="145" customFormat="1">
      <c r="A199"/>
      <c r="B199"/>
      <c r="C199"/>
      <c r="D199"/>
      <c r="E199" s="10">
        <v>45310</v>
      </c>
      <c r="F199" s="95">
        <v>27.3</v>
      </c>
      <c r="G199" s="27">
        <v>21</v>
      </c>
      <c r="H199" s="123"/>
      <c r="I199" s="123"/>
      <c r="J199" s="77"/>
      <c r="K199" s="26">
        <f t="shared" si="3"/>
        <v>6.3000000000000007</v>
      </c>
      <c r="L199"/>
      <c r="M199"/>
      <c r="N199"/>
      <c r="O199"/>
      <c r="P199"/>
      <c r="Q199"/>
      <c r="R199"/>
    </row>
    <row r="200" spans="1:18" s="145" customFormat="1">
      <c r="A200"/>
      <c r="B200"/>
      <c r="C200"/>
      <c r="D200"/>
      <c r="E200" s="10">
        <v>45310</v>
      </c>
      <c r="F200" s="95">
        <v>27.74</v>
      </c>
      <c r="G200" s="27">
        <v>25</v>
      </c>
      <c r="H200" s="123"/>
      <c r="I200" s="123"/>
      <c r="J200" s="77"/>
      <c r="K200" s="26">
        <f t="shared" si="3"/>
        <v>2.7399999999999984</v>
      </c>
      <c r="L200"/>
      <c r="M200"/>
      <c r="N200"/>
      <c r="O200"/>
      <c r="P200"/>
      <c r="Q200"/>
      <c r="R200"/>
    </row>
    <row r="201" spans="1:18" s="145" customFormat="1">
      <c r="A201"/>
      <c r="B201"/>
      <c r="C201"/>
      <c r="D201"/>
      <c r="E201" s="10">
        <v>45310</v>
      </c>
      <c r="F201" s="95">
        <v>22.1</v>
      </c>
      <c r="G201" s="27">
        <v>17</v>
      </c>
      <c r="H201" s="123"/>
      <c r="I201" s="123"/>
      <c r="J201" s="77"/>
      <c r="K201" s="26">
        <f t="shared" si="3"/>
        <v>5.1000000000000014</v>
      </c>
      <c r="L201"/>
      <c r="M201"/>
      <c r="N201"/>
      <c r="O201"/>
      <c r="P201"/>
      <c r="Q201"/>
      <c r="R201"/>
    </row>
    <row r="202" spans="1:18" s="145" customFormat="1">
      <c r="A202"/>
      <c r="B202"/>
      <c r="C202"/>
      <c r="D202"/>
      <c r="E202" s="10">
        <v>45310</v>
      </c>
      <c r="F202" s="95">
        <v>24.7</v>
      </c>
      <c r="G202" s="27">
        <v>19</v>
      </c>
      <c r="H202" s="123"/>
      <c r="I202" s="123"/>
      <c r="J202" s="77"/>
      <c r="K202" s="26">
        <f t="shared" si="3"/>
        <v>5.6999999999999993</v>
      </c>
      <c r="L202"/>
      <c r="M202"/>
      <c r="N202"/>
      <c r="O202"/>
      <c r="P202"/>
      <c r="Q202"/>
      <c r="R202"/>
    </row>
    <row r="203" spans="1:18" s="145" customFormat="1">
      <c r="A203"/>
      <c r="B203"/>
      <c r="C203"/>
      <c r="D203"/>
      <c r="E203" s="10">
        <v>45310</v>
      </c>
      <c r="F203" s="95">
        <v>32.5</v>
      </c>
      <c r="G203" s="27">
        <v>25</v>
      </c>
      <c r="H203" s="123"/>
      <c r="I203" s="123"/>
      <c r="J203" s="77"/>
      <c r="K203" s="26">
        <f t="shared" si="3"/>
        <v>7.5</v>
      </c>
      <c r="L203"/>
      <c r="M203"/>
      <c r="N203"/>
      <c r="O203"/>
      <c r="P203"/>
      <c r="Q203"/>
      <c r="R203"/>
    </row>
    <row r="204" spans="1:18" s="145" customFormat="1">
      <c r="A204"/>
      <c r="B204"/>
      <c r="C204"/>
      <c r="D204"/>
      <c r="E204" s="10">
        <v>45310</v>
      </c>
      <c r="F204" s="95">
        <v>29.9</v>
      </c>
      <c r="G204" s="27">
        <v>23</v>
      </c>
      <c r="H204" s="123"/>
      <c r="I204" s="123"/>
      <c r="J204" s="77"/>
      <c r="K204" s="26">
        <f t="shared" si="3"/>
        <v>6.8999999999999986</v>
      </c>
      <c r="L204"/>
      <c r="M204"/>
      <c r="N204"/>
      <c r="O204"/>
      <c r="P204"/>
      <c r="Q204"/>
      <c r="R204"/>
    </row>
    <row r="205" spans="1:18" s="145" customFormat="1">
      <c r="A205"/>
      <c r="B205"/>
      <c r="C205"/>
      <c r="D205"/>
      <c r="E205" s="10">
        <v>45310</v>
      </c>
      <c r="F205" s="95">
        <v>89.61</v>
      </c>
      <c r="G205" s="27">
        <v>67.8</v>
      </c>
      <c r="H205" s="123"/>
      <c r="I205" s="123"/>
      <c r="J205" s="77"/>
      <c r="K205" s="26">
        <f t="shared" si="3"/>
        <v>21.810000000000002</v>
      </c>
      <c r="L205"/>
      <c r="M205"/>
      <c r="N205"/>
      <c r="O205"/>
      <c r="P205"/>
      <c r="Q205"/>
      <c r="R205"/>
    </row>
    <row r="206" spans="1:18" s="145" customFormat="1">
      <c r="A206"/>
      <c r="B206"/>
      <c r="C206"/>
      <c r="D206"/>
      <c r="E206" s="10">
        <v>45310</v>
      </c>
      <c r="F206" s="95">
        <v>14.3</v>
      </c>
      <c r="G206" s="27">
        <v>13</v>
      </c>
      <c r="H206" s="123"/>
      <c r="I206" s="123"/>
      <c r="J206" s="77">
        <v>15</v>
      </c>
      <c r="K206" s="26">
        <f t="shared" si="3"/>
        <v>-13.7</v>
      </c>
      <c r="L206"/>
      <c r="M206"/>
      <c r="N206"/>
      <c r="O206"/>
      <c r="P206"/>
      <c r="Q206"/>
      <c r="R206"/>
    </row>
    <row r="207" spans="1:18" s="145" customFormat="1">
      <c r="A207"/>
      <c r="B207"/>
      <c r="C207"/>
      <c r="D207"/>
      <c r="E207" s="10">
        <v>45310</v>
      </c>
      <c r="F207" s="95">
        <v>14.43</v>
      </c>
      <c r="G207" s="27">
        <v>13</v>
      </c>
      <c r="H207" s="123"/>
      <c r="I207" s="123"/>
      <c r="J207" s="77">
        <v>12</v>
      </c>
      <c r="K207" s="26">
        <f t="shared" si="3"/>
        <v>-10.57</v>
      </c>
      <c r="L207"/>
      <c r="M207"/>
      <c r="N207"/>
      <c r="O207"/>
      <c r="P207"/>
      <c r="Q207"/>
      <c r="R207"/>
    </row>
    <row r="208" spans="1:18" s="145" customFormat="1">
      <c r="A208"/>
      <c r="B208"/>
      <c r="C208"/>
      <c r="D208"/>
      <c r="E208" s="10">
        <v>45310</v>
      </c>
      <c r="F208" s="95">
        <v>44.4</v>
      </c>
      <c r="G208" s="27">
        <v>19.82</v>
      </c>
      <c r="H208" s="123"/>
      <c r="I208" s="123"/>
      <c r="J208" s="77">
        <v>16</v>
      </c>
      <c r="K208" s="26">
        <f t="shared" si="3"/>
        <v>8.5799999999999983</v>
      </c>
      <c r="L208"/>
      <c r="M208"/>
      <c r="N208"/>
      <c r="O208"/>
      <c r="P208"/>
      <c r="Q208"/>
      <c r="R208"/>
    </row>
    <row r="209" spans="1:18" s="145" customFormat="1">
      <c r="A209"/>
      <c r="B209"/>
      <c r="C209"/>
      <c r="D209"/>
      <c r="E209" s="10">
        <v>45310</v>
      </c>
      <c r="F209" s="95">
        <v>18.8</v>
      </c>
      <c r="G209" s="27">
        <v>16.5</v>
      </c>
      <c r="H209" s="123"/>
      <c r="I209" s="123"/>
      <c r="J209" s="77"/>
      <c r="K209" s="26">
        <f t="shared" si="3"/>
        <v>2.3000000000000007</v>
      </c>
      <c r="L209"/>
      <c r="M209"/>
      <c r="N209"/>
      <c r="O209"/>
      <c r="P209"/>
      <c r="Q209"/>
      <c r="R209"/>
    </row>
    <row r="210" spans="1:18" s="145" customFormat="1">
      <c r="A210"/>
      <c r="B210"/>
      <c r="C210"/>
      <c r="D210"/>
      <c r="E210" s="10">
        <v>45311</v>
      </c>
      <c r="F210" s="95">
        <v>24.7</v>
      </c>
      <c r="G210" s="27">
        <v>19</v>
      </c>
      <c r="H210" s="123"/>
      <c r="I210" s="123"/>
      <c r="J210" s="77"/>
      <c r="K210" s="26">
        <f t="shared" si="3"/>
        <v>5.6999999999999993</v>
      </c>
      <c r="L210"/>
      <c r="M210"/>
      <c r="N210"/>
      <c r="O210"/>
      <c r="P210"/>
      <c r="Q210"/>
      <c r="R210"/>
    </row>
    <row r="211" spans="1:18" s="145" customFormat="1">
      <c r="A211"/>
      <c r="B211"/>
      <c r="C211"/>
      <c r="D211"/>
      <c r="E211" s="10">
        <v>45311</v>
      </c>
      <c r="F211" s="95">
        <v>22.1</v>
      </c>
      <c r="G211" s="27">
        <v>17</v>
      </c>
      <c r="H211" s="123"/>
      <c r="I211" s="123"/>
      <c r="J211" s="77"/>
      <c r="K211" s="26">
        <f t="shared" si="3"/>
        <v>5.1000000000000014</v>
      </c>
      <c r="L211"/>
      <c r="M211"/>
      <c r="N211"/>
      <c r="O211"/>
      <c r="P211"/>
      <c r="Q211"/>
      <c r="R211"/>
    </row>
    <row r="212" spans="1:18" s="145" customFormat="1">
      <c r="A212"/>
      <c r="B212"/>
      <c r="C212"/>
      <c r="D212"/>
      <c r="E212" s="10">
        <v>45311</v>
      </c>
      <c r="F212" s="95">
        <v>27.66</v>
      </c>
      <c r="G212" s="27">
        <v>25</v>
      </c>
      <c r="H212" s="123"/>
      <c r="I212" s="123"/>
      <c r="J212" s="77"/>
      <c r="K212" s="26">
        <f t="shared" si="3"/>
        <v>2.66</v>
      </c>
      <c r="L212"/>
      <c r="M212"/>
      <c r="N212"/>
      <c r="O212"/>
      <c r="P212"/>
      <c r="Q212"/>
      <c r="R212"/>
    </row>
    <row r="213" spans="1:18" s="145" customFormat="1">
      <c r="A213"/>
      <c r="B213"/>
      <c r="C213"/>
      <c r="D213"/>
      <c r="E213" s="10">
        <v>45311</v>
      </c>
      <c r="F213" s="95">
        <v>35.799999999999997</v>
      </c>
      <c r="G213" s="27">
        <v>24</v>
      </c>
      <c r="H213" s="123"/>
      <c r="I213" s="123"/>
      <c r="J213" s="77"/>
      <c r="K213" s="26">
        <f t="shared" si="3"/>
        <v>11.799999999999997</v>
      </c>
      <c r="L213"/>
      <c r="M213"/>
      <c r="N213"/>
      <c r="O213"/>
      <c r="P213"/>
      <c r="Q213"/>
      <c r="R213"/>
    </row>
    <row r="214" spans="1:18" s="145" customFormat="1">
      <c r="A214"/>
      <c r="B214"/>
      <c r="C214"/>
      <c r="D214"/>
      <c r="E214" s="10">
        <v>45311</v>
      </c>
      <c r="F214" s="95">
        <v>27.73</v>
      </c>
      <c r="G214" s="27">
        <v>25</v>
      </c>
      <c r="H214" s="123"/>
      <c r="I214" s="123"/>
      <c r="J214" s="77"/>
      <c r="K214" s="26">
        <f t="shared" si="3"/>
        <v>2.7300000000000004</v>
      </c>
      <c r="L214"/>
      <c r="M214"/>
      <c r="N214"/>
      <c r="O214"/>
      <c r="P214"/>
      <c r="Q214"/>
      <c r="R214"/>
    </row>
    <row r="215" spans="1:18" s="145" customFormat="1">
      <c r="A215"/>
      <c r="B215"/>
      <c r="C215"/>
      <c r="D215"/>
      <c r="E215" s="10">
        <v>45311</v>
      </c>
      <c r="F215" s="95">
        <v>199.2</v>
      </c>
      <c r="G215" s="27">
        <v>132</v>
      </c>
      <c r="H215" s="123"/>
      <c r="I215" s="123"/>
      <c r="J215" s="77"/>
      <c r="K215" s="26">
        <f t="shared" si="3"/>
        <v>67.199999999999989</v>
      </c>
      <c r="L215"/>
      <c r="M215"/>
      <c r="N215"/>
      <c r="O215"/>
      <c r="P215"/>
      <c r="Q215"/>
      <c r="R215"/>
    </row>
    <row r="216" spans="1:18" s="145" customFormat="1">
      <c r="A216"/>
      <c r="B216"/>
      <c r="C216"/>
      <c r="D216"/>
      <c r="E216" s="10">
        <v>45311</v>
      </c>
      <c r="F216" s="95">
        <v>14.8</v>
      </c>
      <c r="G216" s="27">
        <v>10.199999999999999</v>
      </c>
      <c r="H216" s="123"/>
      <c r="I216" s="123"/>
      <c r="J216" s="77"/>
      <c r="K216" s="26">
        <f t="shared" si="3"/>
        <v>4.6000000000000014</v>
      </c>
      <c r="L216"/>
      <c r="M216"/>
      <c r="N216"/>
      <c r="O216"/>
      <c r="P216"/>
      <c r="Q216"/>
      <c r="R216"/>
    </row>
    <row r="217" spans="1:18" s="145" customFormat="1">
      <c r="A217"/>
      <c r="B217"/>
      <c r="C217"/>
      <c r="D217"/>
      <c r="E217" s="10">
        <v>45311</v>
      </c>
      <c r="F217" s="95">
        <v>16.010000000000002</v>
      </c>
      <c r="G217" s="27">
        <v>16.5</v>
      </c>
      <c r="H217" s="123"/>
      <c r="I217" s="123"/>
      <c r="J217" s="77"/>
      <c r="K217" s="26">
        <f t="shared" si="3"/>
        <v>-0.48999999999999844</v>
      </c>
      <c r="L217"/>
      <c r="M217"/>
      <c r="N217"/>
      <c r="O217"/>
      <c r="P217"/>
      <c r="Q217"/>
      <c r="R217"/>
    </row>
    <row r="218" spans="1:18" s="145" customFormat="1">
      <c r="A218"/>
      <c r="B218"/>
      <c r="C218"/>
      <c r="D218"/>
      <c r="E218" s="10">
        <v>45311</v>
      </c>
      <c r="F218" s="95">
        <v>22.1</v>
      </c>
      <c r="G218" s="27">
        <v>17</v>
      </c>
      <c r="H218" s="123"/>
      <c r="I218" s="123"/>
      <c r="J218" s="77"/>
      <c r="K218" s="26">
        <f t="shared" si="3"/>
        <v>5.1000000000000014</v>
      </c>
      <c r="L218"/>
      <c r="M218"/>
      <c r="N218"/>
      <c r="O218"/>
      <c r="P218"/>
      <c r="Q218"/>
      <c r="R218"/>
    </row>
    <row r="219" spans="1:18" s="145" customFormat="1">
      <c r="A219"/>
      <c r="B219"/>
      <c r="C219"/>
      <c r="D219"/>
      <c r="E219" s="10">
        <v>45311</v>
      </c>
      <c r="F219" s="95">
        <v>16.8</v>
      </c>
      <c r="G219" s="27">
        <v>13</v>
      </c>
      <c r="H219" s="123"/>
      <c r="I219" s="123"/>
      <c r="J219" s="77"/>
      <c r="K219" s="26">
        <f t="shared" si="3"/>
        <v>3.8000000000000007</v>
      </c>
      <c r="L219"/>
      <c r="M219"/>
      <c r="N219"/>
      <c r="O219"/>
      <c r="P219"/>
      <c r="Q219"/>
      <c r="R219"/>
    </row>
    <row r="220" spans="1:18" s="145" customFormat="1">
      <c r="A220"/>
      <c r="B220"/>
      <c r="C220"/>
      <c r="D220"/>
      <c r="E220" s="10">
        <v>45311</v>
      </c>
      <c r="F220" s="95">
        <v>16.8</v>
      </c>
      <c r="G220" s="27">
        <v>13</v>
      </c>
      <c r="H220" s="123"/>
      <c r="I220" s="123"/>
      <c r="J220" s="77"/>
      <c r="K220" s="26">
        <f t="shared" si="3"/>
        <v>3.8000000000000007</v>
      </c>
      <c r="L220"/>
      <c r="M220"/>
      <c r="N220"/>
      <c r="O220"/>
      <c r="P220"/>
      <c r="Q220"/>
      <c r="R220"/>
    </row>
    <row r="221" spans="1:18" s="145" customFormat="1">
      <c r="A221"/>
      <c r="B221"/>
      <c r="C221"/>
      <c r="D221"/>
      <c r="E221" s="10">
        <v>45311</v>
      </c>
      <c r="F221" s="95">
        <v>22.1</v>
      </c>
      <c r="G221" s="27">
        <v>16.87</v>
      </c>
      <c r="H221" s="123"/>
      <c r="I221" s="123"/>
      <c r="J221" s="77"/>
      <c r="K221" s="26">
        <f t="shared" si="3"/>
        <v>5.23</v>
      </c>
      <c r="L221"/>
      <c r="M221"/>
      <c r="N221"/>
      <c r="O221"/>
      <c r="P221"/>
      <c r="Q221"/>
      <c r="R221"/>
    </row>
    <row r="222" spans="1:18" s="145" customFormat="1">
      <c r="A222"/>
      <c r="B222"/>
      <c r="C222"/>
      <c r="D222"/>
      <c r="E222" s="10">
        <v>45311</v>
      </c>
      <c r="F222" s="95">
        <v>16.96</v>
      </c>
      <c r="G222" s="27">
        <v>16</v>
      </c>
      <c r="H222" s="123"/>
      <c r="I222" s="123"/>
      <c r="J222" s="77"/>
      <c r="K222" s="26">
        <f t="shared" si="3"/>
        <v>0.96000000000000085</v>
      </c>
      <c r="L222"/>
      <c r="M222"/>
      <c r="N222"/>
      <c r="O222"/>
      <c r="P222"/>
      <c r="Q222"/>
      <c r="R222"/>
    </row>
    <row r="223" spans="1:18" s="145" customFormat="1">
      <c r="A223"/>
      <c r="B223"/>
      <c r="C223"/>
      <c r="D223"/>
      <c r="E223" s="10">
        <v>45311</v>
      </c>
      <c r="F223" s="95">
        <v>35.47</v>
      </c>
      <c r="G223" s="27">
        <v>32</v>
      </c>
      <c r="H223" s="123"/>
      <c r="I223" s="123"/>
      <c r="J223" s="77"/>
      <c r="K223" s="26">
        <f t="shared" si="3"/>
        <v>3.4699999999999989</v>
      </c>
      <c r="L223"/>
      <c r="M223"/>
      <c r="N223"/>
      <c r="O223"/>
      <c r="P223"/>
      <c r="Q223"/>
      <c r="R223"/>
    </row>
    <row r="224" spans="1:18" s="145" customFormat="1">
      <c r="A224"/>
      <c r="B224"/>
      <c r="C224"/>
      <c r="D224"/>
      <c r="E224" s="10">
        <v>45311</v>
      </c>
      <c r="F224" s="95">
        <v>89.7</v>
      </c>
      <c r="G224" s="27">
        <v>64.37</v>
      </c>
      <c r="H224" s="123"/>
      <c r="I224" s="123"/>
      <c r="J224" s="77"/>
      <c r="K224" s="26">
        <f t="shared" si="3"/>
        <v>25.33</v>
      </c>
      <c r="L224"/>
      <c r="M224"/>
      <c r="N224"/>
      <c r="O224"/>
      <c r="P224"/>
      <c r="Q224"/>
      <c r="R224"/>
    </row>
    <row r="225" spans="1:18" s="145" customFormat="1">
      <c r="A225"/>
      <c r="B225"/>
      <c r="C225"/>
      <c r="D225"/>
      <c r="E225" s="10">
        <v>45311</v>
      </c>
      <c r="F225" s="95">
        <v>65</v>
      </c>
      <c r="G225" s="27">
        <v>50</v>
      </c>
      <c r="H225" s="123"/>
      <c r="I225" s="123"/>
      <c r="J225" s="77"/>
      <c r="K225" s="26">
        <f t="shared" si="3"/>
        <v>15</v>
      </c>
      <c r="L225"/>
      <c r="M225"/>
      <c r="N225"/>
      <c r="O225"/>
      <c r="P225"/>
      <c r="Q225"/>
      <c r="R225"/>
    </row>
    <row r="226" spans="1:18" s="145" customFormat="1">
      <c r="A226"/>
      <c r="B226"/>
      <c r="C226"/>
      <c r="D226"/>
      <c r="E226" s="10">
        <v>45311</v>
      </c>
      <c r="F226" s="95">
        <v>22.1</v>
      </c>
      <c r="G226" s="27">
        <v>17</v>
      </c>
      <c r="H226" s="123"/>
      <c r="I226" s="123"/>
      <c r="J226" s="77"/>
      <c r="K226" s="26">
        <f t="shared" si="3"/>
        <v>5.1000000000000014</v>
      </c>
      <c r="L226"/>
      <c r="M226"/>
      <c r="N226"/>
      <c r="O226"/>
      <c r="P226"/>
      <c r="Q226"/>
      <c r="R226"/>
    </row>
    <row r="227" spans="1:18" s="145" customFormat="1">
      <c r="A227"/>
      <c r="B227"/>
      <c r="C227"/>
      <c r="D227"/>
      <c r="E227" s="10">
        <v>45311</v>
      </c>
      <c r="F227" s="95">
        <v>27.64</v>
      </c>
      <c r="G227" s="27">
        <v>25</v>
      </c>
      <c r="H227" s="123"/>
      <c r="I227" s="123"/>
      <c r="J227" s="77"/>
      <c r="K227" s="26">
        <f t="shared" si="3"/>
        <v>2.6400000000000006</v>
      </c>
      <c r="L227"/>
      <c r="M227"/>
      <c r="N227"/>
      <c r="O227"/>
      <c r="P227"/>
      <c r="Q227"/>
      <c r="R227"/>
    </row>
    <row r="228" spans="1:18" s="145" customFormat="1">
      <c r="A228"/>
      <c r="B228"/>
      <c r="C228"/>
      <c r="D228"/>
      <c r="E228" s="10">
        <v>45312</v>
      </c>
      <c r="F228" s="95">
        <v>162.5</v>
      </c>
      <c r="G228" s="95">
        <v>120</v>
      </c>
      <c r="H228" s="123"/>
      <c r="I228" s="123"/>
      <c r="J228" s="77"/>
      <c r="K228" s="26">
        <f t="shared" si="3"/>
        <v>42.5</v>
      </c>
      <c r="L228"/>
      <c r="M228"/>
      <c r="N228"/>
      <c r="O228"/>
      <c r="P228"/>
      <c r="Q228"/>
      <c r="R228"/>
    </row>
    <row r="229" spans="1:18" s="145" customFormat="1">
      <c r="A229"/>
      <c r="B229"/>
      <c r="C229"/>
      <c r="D229"/>
      <c r="E229" s="10">
        <v>45312</v>
      </c>
      <c r="F229" s="95">
        <v>24.7</v>
      </c>
      <c r="G229" s="27">
        <v>19</v>
      </c>
      <c r="H229" s="123"/>
      <c r="I229" s="123"/>
      <c r="J229" s="77"/>
      <c r="K229" s="26">
        <f t="shared" si="3"/>
        <v>5.6999999999999993</v>
      </c>
      <c r="L229"/>
      <c r="M229"/>
      <c r="N229"/>
      <c r="O229"/>
      <c r="P229"/>
      <c r="Q229"/>
      <c r="R229"/>
    </row>
    <row r="230" spans="1:18" s="145" customFormat="1">
      <c r="A230"/>
      <c r="B230"/>
      <c r="C230"/>
      <c r="D230"/>
      <c r="E230" s="10">
        <v>45312</v>
      </c>
      <c r="F230" s="95">
        <v>16.899999999999999</v>
      </c>
      <c r="G230" s="27">
        <v>16</v>
      </c>
      <c r="H230" s="123"/>
      <c r="I230" s="123"/>
      <c r="J230" s="77"/>
      <c r="K230" s="26">
        <f t="shared" si="3"/>
        <v>0.89999999999999858</v>
      </c>
      <c r="L230"/>
      <c r="M230"/>
      <c r="N230"/>
      <c r="O230"/>
      <c r="P230"/>
      <c r="Q230"/>
      <c r="R230"/>
    </row>
    <row r="231" spans="1:18" s="145" customFormat="1">
      <c r="A231"/>
      <c r="B231"/>
      <c r="C231"/>
      <c r="D231"/>
      <c r="E231" s="10">
        <v>45312</v>
      </c>
      <c r="F231" s="95">
        <v>79.2</v>
      </c>
      <c r="G231" s="27">
        <v>51</v>
      </c>
      <c r="H231" s="123"/>
      <c r="I231" s="123"/>
      <c r="J231" s="77"/>
      <c r="K231" s="26">
        <f t="shared" si="3"/>
        <v>28.200000000000003</v>
      </c>
      <c r="L231"/>
      <c r="M231"/>
      <c r="N231"/>
      <c r="O231"/>
      <c r="P231"/>
      <c r="Q231"/>
      <c r="R231"/>
    </row>
    <row r="232" spans="1:18" s="145" customFormat="1">
      <c r="A232"/>
      <c r="B232"/>
      <c r="C232"/>
      <c r="D232"/>
      <c r="E232" s="10">
        <v>45312</v>
      </c>
      <c r="F232" s="96">
        <v>29.56</v>
      </c>
      <c r="G232" s="27">
        <v>25</v>
      </c>
      <c r="H232" s="123"/>
      <c r="I232" s="123"/>
      <c r="J232" s="77"/>
      <c r="K232" s="26">
        <f t="shared" si="3"/>
        <v>4.5599999999999987</v>
      </c>
      <c r="L232"/>
      <c r="M232"/>
      <c r="N232"/>
      <c r="O232"/>
      <c r="P232"/>
      <c r="Q232"/>
      <c r="R232"/>
    </row>
    <row r="233" spans="1:18" s="145" customFormat="1">
      <c r="A233"/>
      <c r="B233"/>
      <c r="C233"/>
      <c r="D233"/>
      <c r="E233" s="10">
        <v>45312</v>
      </c>
      <c r="F233" s="95">
        <v>99.6</v>
      </c>
      <c r="G233" s="27">
        <v>66</v>
      </c>
      <c r="H233" s="123"/>
      <c r="I233" s="123"/>
      <c r="J233" s="77"/>
      <c r="K233" s="26">
        <f t="shared" si="3"/>
        <v>33.599999999999994</v>
      </c>
      <c r="L233"/>
      <c r="M233"/>
      <c r="N233"/>
      <c r="O233"/>
      <c r="P233"/>
      <c r="Q233"/>
      <c r="R233"/>
    </row>
    <row r="234" spans="1:18" s="145" customFormat="1">
      <c r="A234"/>
      <c r="B234"/>
      <c r="C234"/>
      <c r="D234"/>
      <c r="E234" s="10">
        <v>45312</v>
      </c>
      <c r="F234" s="95">
        <v>16.8</v>
      </c>
      <c r="G234" s="27">
        <v>13</v>
      </c>
      <c r="H234" s="123"/>
      <c r="I234" s="123"/>
      <c r="J234" s="77"/>
      <c r="K234" s="26">
        <f t="shared" si="3"/>
        <v>3.8000000000000007</v>
      </c>
      <c r="L234"/>
      <c r="M234"/>
      <c r="N234"/>
      <c r="O234"/>
      <c r="P234"/>
      <c r="Q234"/>
      <c r="R234"/>
    </row>
    <row r="235" spans="1:18" s="145" customFormat="1">
      <c r="A235"/>
      <c r="B235"/>
      <c r="C235"/>
      <c r="D235"/>
      <c r="E235" s="10">
        <v>45312</v>
      </c>
      <c r="F235" s="95">
        <v>19.5</v>
      </c>
      <c r="G235" s="27">
        <v>15</v>
      </c>
      <c r="H235" s="123"/>
      <c r="I235" s="123"/>
      <c r="J235" s="77"/>
      <c r="K235" s="26">
        <f t="shared" si="3"/>
        <v>4.5</v>
      </c>
      <c r="L235"/>
      <c r="M235"/>
      <c r="N235"/>
      <c r="O235"/>
      <c r="P235"/>
      <c r="Q235"/>
      <c r="R235"/>
    </row>
    <row r="236" spans="1:18" s="145" customFormat="1">
      <c r="A236"/>
      <c r="B236"/>
      <c r="C236"/>
      <c r="D236"/>
      <c r="E236" s="10">
        <v>45312</v>
      </c>
      <c r="F236" s="95">
        <v>27.3</v>
      </c>
      <c r="G236" s="27">
        <v>21</v>
      </c>
      <c r="H236" s="123"/>
      <c r="I236" s="123"/>
      <c r="J236" s="77"/>
      <c r="K236" s="26">
        <f t="shared" si="3"/>
        <v>6.3000000000000007</v>
      </c>
      <c r="L236"/>
      <c r="M236"/>
      <c r="N236"/>
      <c r="O236"/>
      <c r="P236"/>
      <c r="Q236"/>
      <c r="R236"/>
    </row>
    <row r="237" spans="1:18" s="145" customFormat="1">
      <c r="A237"/>
      <c r="B237"/>
      <c r="C237"/>
      <c r="D237"/>
      <c r="E237" s="10">
        <v>45312</v>
      </c>
      <c r="F237" s="95">
        <v>10.8</v>
      </c>
      <c r="G237" s="27">
        <v>4</v>
      </c>
      <c r="H237" s="123"/>
      <c r="I237" s="123"/>
      <c r="J237" s="77">
        <v>6.5</v>
      </c>
      <c r="K237" s="26">
        <f t="shared" si="3"/>
        <v>0.30000000000000071</v>
      </c>
      <c r="L237"/>
      <c r="M237"/>
      <c r="N237"/>
      <c r="O237"/>
      <c r="P237"/>
      <c r="Q237"/>
      <c r="R237"/>
    </row>
    <row r="238" spans="1:18" s="145" customFormat="1">
      <c r="A238"/>
      <c r="B238"/>
      <c r="C238"/>
      <c r="D238"/>
      <c r="E238" s="10">
        <v>45312</v>
      </c>
      <c r="F238" s="95">
        <v>23.3</v>
      </c>
      <c r="G238" s="27">
        <v>21</v>
      </c>
      <c r="H238" s="123"/>
      <c r="I238" s="123"/>
      <c r="J238" s="77"/>
      <c r="K238" s="26">
        <f t="shared" si="3"/>
        <v>2.3000000000000007</v>
      </c>
      <c r="L238"/>
      <c r="M238"/>
      <c r="N238"/>
      <c r="O238"/>
      <c r="P238"/>
      <c r="Q238"/>
      <c r="R238"/>
    </row>
    <row r="239" spans="1:18" s="145" customFormat="1">
      <c r="A239"/>
      <c r="B239"/>
      <c r="C239"/>
      <c r="D239"/>
      <c r="E239" s="10">
        <v>45312</v>
      </c>
      <c r="F239" s="95">
        <v>24.7</v>
      </c>
      <c r="G239" s="27">
        <v>19</v>
      </c>
      <c r="H239" s="123"/>
      <c r="I239" s="123"/>
      <c r="J239" s="77"/>
      <c r="K239" s="26">
        <f t="shared" si="3"/>
        <v>5.6999999999999993</v>
      </c>
      <c r="L239"/>
      <c r="M239"/>
      <c r="N239"/>
      <c r="O239"/>
      <c r="P239"/>
      <c r="Q239"/>
      <c r="R239"/>
    </row>
    <row r="240" spans="1:18" s="145" customFormat="1">
      <c r="A240"/>
      <c r="B240"/>
      <c r="C240"/>
      <c r="D240"/>
      <c r="E240" s="10">
        <v>45312</v>
      </c>
      <c r="F240" s="95">
        <v>29.9</v>
      </c>
      <c r="G240" s="27">
        <v>23</v>
      </c>
      <c r="H240" s="123"/>
      <c r="I240" s="123"/>
      <c r="J240" s="77"/>
      <c r="K240" s="26">
        <f t="shared" si="3"/>
        <v>6.8999999999999986</v>
      </c>
      <c r="L240"/>
      <c r="M240"/>
      <c r="N240"/>
      <c r="O240"/>
      <c r="P240"/>
      <c r="Q240"/>
      <c r="R240"/>
    </row>
    <row r="241" spans="1:18" s="145" customFormat="1">
      <c r="A241"/>
      <c r="B241"/>
      <c r="C241"/>
      <c r="D241"/>
      <c r="E241" s="10">
        <v>45313</v>
      </c>
      <c r="F241" s="95">
        <v>16.8</v>
      </c>
      <c r="G241" s="27">
        <v>13</v>
      </c>
      <c r="H241" s="123"/>
      <c r="I241" s="123"/>
      <c r="J241" s="77"/>
      <c r="K241" s="26">
        <f t="shared" si="3"/>
        <v>3.8000000000000007</v>
      </c>
      <c r="L241"/>
      <c r="M241"/>
      <c r="N241"/>
      <c r="O241"/>
      <c r="P241"/>
      <c r="Q241"/>
      <c r="R241"/>
    </row>
    <row r="242" spans="1:18" s="145" customFormat="1">
      <c r="A242"/>
      <c r="B242"/>
      <c r="C242"/>
      <c r="D242"/>
      <c r="E242" s="10">
        <v>45313</v>
      </c>
      <c r="F242" s="95">
        <v>19.5</v>
      </c>
      <c r="G242" s="27">
        <v>15</v>
      </c>
      <c r="H242" s="123"/>
      <c r="I242" s="123"/>
      <c r="J242" s="77"/>
      <c r="K242" s="26">
        <f t="shared" si="3"/>
        <v>4.5</v>
      </c>
      <c r="L242"/>
      <c r="M242"/>
      <c r="N242"/>
      <c r="O242"/>
      <c r="P242"/>
      <c r="Q242"/>
      <c r="R242"/>
    </row>
    <row r="243" spans="1:18" s="145" customFormat="1">
      <c r="A243"/>
      <c r="B243"/>
      <c r="C243"/>
      <c r="D243"/>
      <c r="E243" s="10">
        <v>45313</v>
      </c>
      <c r="F243" s="95">
        <v>25.78</v>
      </c>
      <c r="G243" s="27">
        <v>23</v>
      </c>
      <c r="H243" s="123"/>
      <c r="I243" s="123"/>
      <c r="J243" s="77"/>
      <c r="K243" s="26">
        <f t="shared" si="3"/>
        <v>2.7800000000000011</v>
      </c>
      <c r="L243"/>
      <c r="M243"/>
      <c r="N243"/>
      <c r="O243"/>
      <c r="P243"/>
      <c r="Q243"/>
      <c r="R243"/>
    </row>
    <row r="244" spans="1:18" s="145" customFormat="1">
      <c r="A244"/>
      <c r="B244"/>
      <c r="C244"/>
      <c r="D244"/>
      <c r="E244" s="10">
        <v>45313</v>
      </c>
      <c r="F244" s="95">
        <v>64.349999999999994</v>
      </c>
      <c r="G244" s="27">
        <v>32.700000000000003</v>
      </c>
      <c r="H244" s="123"/>
      <c r="I244" s="123"/>
      <c r="J244" s="77"/>
      <c r="K244" s="26">
        <f t="shared" si="3"/>
        <v>31.649999999999991</v>
      </c>
      <c r="L244"/>
      <c r="M244"/>
      <c r="N244"/>
      <c r="O244"/>
      <c r="P244"/>
      <c r="Q244"/>
      <c r="R244"/>
    </row>
    <row r="245" spans="1:18" s="145" customFormat="1">
      <c r="A245"/>
      <c r="B245"/>
      <c r="C245"/>
      <c r="D245"/>
      <c r="E245" s="10">
        <v>45313</v>
      </c>
      <c r="F245" s="95">
        <v>16.8</v>
      </c>
      <c r="G245" s="27">
        <v>13</v>
      </c>
      <c r="H245" s="123"/>
      <c r="I245" s="123"/>
      <c r="J245" s="77"/>
      <c r="K245" s="26">
        <f t="shared" si="3"/>
        <v>3.8000000000000007</v>
      </c>
      <c r="L245"/>
      <c r="M245"/>
      <c r="N245"/>
      <c r="O245"/>
      <c r="P245"/>
      <c r="Q245"/>
      <c r="R245"/>
    </row>
    <row r="246" spans="1:18" s="145" customFormat="1">
      <c r="A246"/>
      <c r="B246"/>
      <c r="C246"/>
      <c r="D246"/>
      <c r="E246" s="10">
        <v>45313</v>
      </c>
      <c r="F246" s="95">
        <v>16.8</v>
      </c>
      <c r="G246" s="27">
        <v>13</v>
      </c>
      <c r="H246" s="123"/>
      <c r="I246" s="123"/>
      <c r="J246" s="77"/>
      <c r="K246" s="26">
        <f t="shared" si="3"/>
        <v>3.8000000000000007</v>
      </c>
      <c r="L246"/>
      <c r="M246"/>
      <c r="N246"/>
      <c r="O246"/>
      <c r="P246"/>
      <c r="Q246"/>
      <c r="R246"/>
    </row>
    <row r="247" spans="1:18" s="145" customFormat="1">
      <c r="A247"/>
      <c r="B247"/>
      <c r="C247"/>
      <c r="D247"/>
      <c r="E247" s="10">
        <v>45313</v>
      </c>
      <c r="F247" s="95">
        <v>16.84</v>
      </c>
      <c r="G247" s="27">
        <v>16</v>
      </c>
      <c r="H247" s="123"/>
      <c r="I247" s="123"/>
      <c r="J247" s="77"/>
      <c r="K247" s="26">
        <f t="shared" si="3"/>
        <v>0.83999999999999986</v>
      </c>
      <c r="L247"/>
      <c r="M247"/>
      <c r="N247"/>
      <c r="O247"/>
      <c r="P247"/>
      <c r="Q247"/>
      <c r="R247"/>
    </row>
    <row r="248" spans="1:18" s="145" customFormat="1">
      <c r="A248"/>
      <c r="B248"/>
      <c r="C248"/>
      <c r="D248"/>
      <c r="E248" s="10">
        <v>45313</v>
      </c>
      <c r="F248" s="95">
        <v>16.8</v>
      </c>
      <c r="G248" s="27">
        <v>13</v>
      </c>
      <c r="H248" s="123"/>
      <c r="I248" s="123"/>
      <c r="J248" s="77"/>
      <c r="K248" s="26">
        <f t="shared" si="3"/>
        <v>3.8000000000000007</v>
      </c>
      <c r="L248"/>
      <c r="M248"/>
      <c r="N248"/>
      <c r="O248"/>
      <c r="P248"/>
      <c r="Q248"/>
      <c r="R248"/>
    </row>
    <row r="249" spans="1:18" s="145" customFormat="1">
      <c r="A249"/>
      <c r="B249"/>
      <c r="C249"/>
      <c r="D249"/>
      <c r="E249" s="10">
        <v>45313</v>
      </c>
      <c r="F249" s="95">
        <v>24.7</v>
      </c>
      <c r="G249" s="27">
        <v>19</v>
      </c>
      <c r="H249" s="123"/>
      <c r="I249" s="123"/>
      <c r="J249" s="77"/>
      <c r="K249" s="26">
        <f t="shared" si="3"/>
        <v>5.6999999999999993</v>
      </c>
      <c r="L249"/>
      <c r="M249"/>
      <c r="N249"/>
      <c r="O249"/>
      <c r="P249"/>
      <c r="Q249"/>
      <c r="R249"/>
    </row>
    <row r="250" spans="1:18" s="145" customFormat="1">
      <c r="A250"/>
      <c r="B250"/>
      <c r="C250"/>
      <c r="D250"/>
      <c r="E250" s="10">
        <v>45313</v>
      </c>
      <c r="F250" s="95">
        <v>54.6</v>
      </c>
      <c r="G250" s="27">
        <v>40</v>
      </c>
      <c r="H250" s="123"/>
      <c r="I250" s="123"/>
      <c r="J250" s="77"/>
      <c r="K250" s="26">
        <f t="shared" si="3"/>
        <v>14.600000000000001</v>
      </c>
      <c r="L250"/>
      <c r="M250"/>
      <c r="N250"/>
      <c r="O250"/>
      <c r="P250"/>
      <c r="Q250"/>
      <c r="R250"/>
    </row>
    <row r="251" spans="1:18" s="145" customFormat="1">
      <c r="A251"/>
      <c r="B251"/>
      <c r="C251"/>
      <c r="D251"/>
      <c r="E251" s="10">
        <v>45313</v>
      </c>
      <c r="F251" s="95">
        <v>19.5</v>
      </c>
      <c r="G251" s="27">
        <v>15</v>
      </c>
      <c r="H251" s="123"/>
      <c r="I251" s="123"/>
      <c r="J251" s="77"/>
      <c r="K251" s="26">
        <f t="shared" si="3"/>
        <v>4.5</v>
      </c>
      <c r="L251"/>
      <c r="M251"/>
      <c r="N251"/>
      <c r="O251"/>
      <c r="P251"/>
      <c r="Q251"/>
      <c r="R251"/>
    </row>
    <row r="252" spans="1:18" s="145" customFormat="1">
      <c r="A252"/>
      <c r="B252"/>
      <c r="C252"/>
      <c r="D252"/>
      <c r="E252" s="10">
        <v>45313</v>
      </c>
      <c r="F252" s="95">
        <v>10.8</v>
      </c>
      <c r="G252" s="27">
        <v>5</v>
      </c>
      <c r="H252" s="123"/>
      <c r="I252" s="123"/>
      <c r="J252" s="77">
        <v>5.7</v>
      </c>
      <c r="K252" s="26">
        <f t="shared" si="3"/>
        <v>0.10000000000000053</v>
      </c>
      <c r="L252"/>
      <c r="M252"/>
      <c r="N252"/>
      <c r="O252"/>
      <c r="P252"/>
      <c r="Q252"/>
      <c r="R252"/>
    </row>
    <row r="253" spans="1:18" s="145" customFormat="1">
      <c r="A253"/>
      <c r="B253"/>
      <c r="C253"/>
      <c r="D253"/>
      <c r="E253" s="10">
        <v>45313</v>
      </c>
      <c r="F253" s="95">
        <v>24.7</v>
      </c>
      <c r="G253" s="27">
        <v>19</v>
      </c>
      <c r="H253" s="123"/>
      <c r="I253" s="123"/>
      <c r="J253" s="77"/>
      <c r="K253" s="26">
        <f t="shared" si="3"/>
        <v>5.6999999999999993</v>
      </c>
      <c r="L253"/>
      <c r="M253"/>
      <c r="N253"/>
      <c r="O253"/>
      <c r="P253"/>
      <c r="Q253"/>
      <c r="R253"/>
    </row>
    <row r="254" spans="1:18" s="145" customFormat="1">
      <c r="A254"/>
      <c r="B254"/>
      <c r="C254"/>
      <c r="D254"/>
      <c r="E254" s="10">
        <v>45314</v>
      </c>
      <c r="F254" s="95">
        <v>17.8</v>
      </c>
      <c r="G254" s="27">
        <v>15</v>
      </c>
      <c r="H254" s="123"/>
      <c r="I254" s="123"/>
      <c r="J254" s="77"/>
      <c r="K254" s="26">
        <f t="shared" si="3"/>
        <v>2.8000000000000007</v>
      </c>
      <c r="L254"/>
      <c r="M254"/>
      <c r="N254"/>
      <c r="O254"/>
      <c r="P254"/>
      <c r="Q254"/>
      <c r="R254"/>
    </row>
    <row r="255" spans="1:18" s="145" customFormat="1">
      <c r="A255"/>
      <c r="B255"/>
      <c r="C255"/>
      <c r="D255"/>
      <c r="E255" s="10">
        <v>45314</v>
      </c>
      <c r="F255" s="95">
        <v>22.1</v>
      </c>
      <c r="G255" s="27">
        <v>17</v>
      </c>
      <c r="H255" s="123"/>
      <c r="I255" s="123"/>
      <c r="J255" s="77"/>
      <c r="K255" s="26">
        <f t="shared" si="3"/>
        <v>5.1000000000000014</v>
      </c>
      <c r="L255"/>
      <c r="M255"/>
      <c r="N255"/>
      <c r="O255"/>
      <c r="P255"/>
      <c r="Q255"/>
      <c r="R255"/>
    </row>
    <row r="256" spans="1:18" s="145" customFormat="1">
      <c r="A256"/>
      <c r="B256"/>
      <c r="C256"/>
      <c r="D256"/>
      <c r="E256" s="10">
        <v>45314</v>
      </c>
      <c r="F256" s="97">
        <v>19.8</v>
      </c>
      <c r="G256" s="63">
        <v>16</v>
      </c>
      <c r="H256" s="124"/>
      <c r="I256" s="124"/>
      <c r="J256" s="77"/>
      <c r="K256" s="26">
        <f t="shared" si="3"/>
        <v>3.8000000000000007</v>
      </c>
      <c r="L256"/>
      <c r="M256"/>
      <c r="N256"/>
      <c r="O256"/>
      <c r="P256"/>
      <c r="Q256"/>
      <c r="R256"/>
    </row>
    <row r="257" spans="1:18" s="145" customFormat="1">
      <c r="A257"/>
      <c r="B257"/>
      <c r="C257"/>
      <c r="D257"/>
      <c r="E257" s="10">
        <v>45314</v>
      </c>
      <c r="F257" s="95">
        <v>29.9</v>
      </c>
      <c r="G257" s="27">
        <v>23</v>
      </c>
      <c r="H257" s="123"/>
      <c r="I257" s="123"/>
      <c r="J257" s="77"/>
      <c r="K257" s="26">
        <f t="shared" si="3"/>
        <v>6.8999999999999986</v>
      </c>
      <c r="L257"/>
      <c r="M257"/>
      <c r="N257"/>
      <c r="O257"/>
      <c r="P257"/>
      <c r="Q257"/>
      <c r="R257"/>
    </row>
    <row r="258" spans="1:18">
      <c r="E258" s="10">
        <v>45314</v>
      </c>
      <c r="F258" s="95">
        <v>14.33</v>
      </c>
      <c r="G258" s="27">
        <v>13</v>
      </c>
      <c r="H258" s="123"/>
      <c r="I258" s="123"/>
      <c r="J258" s="77"/>
      <c r="K258" s="26">
        <f t="shared" ref="K258:K321" si="4">F258-G258-H258+I258-J258</f>
        <v>1.33</v>
      </c>
    </row>
    <row r="259" spans="1:18">
      <c r="E259" s="10">
        <v>45314</v>
      </c>
      <c r="F259" s="95">
        <v>16.95</v>
      </c>
      <c r="G259" s="27">
        <v>16</v>
      </c>
      <c r="H259" s="123"/>
      <c r="I259" s="123"/>
      <c r="J259" s="77"/>
      <c r="K259" s="26">
        <f t="shared" si="4"/>
        <v>0.94999999999999929</v>
      </c>
    </row>
    <row r="260" spans="1:18">
      <c r="E260" s="10">
        <v>45314</v>
      </c>
      <c r="F260" s="95">
        <v>24.7</v>
      </c>
      <c r="G260" s="27">
        <v>19</v>
      </c>
      <c r="H260" s="123"/>
      <c r="I260" s="123"/>
      <c r="J260" s="77"/>
      <c r="K260" s="26">
        <f t="shared" si="4"/>
        <v>5.6999999999999993</v>
      </c>
    </row>
    <row r="261" spans="1:18">
      <c r="E261" s="10">
        <v>45314</v>
      </c>
      <c r="F261" s="95">
        <v>29.9</v>
      </c>
      <c r="G261" s="27">
        <v>23</v>
      </c>
      <c r="H261" s="123"/>
      <c r="I261" s="123"/>
      <c r="J261" s="77"/>
      <c r="K261" s="26">
        <f t="shared" si="4"/>
        <v>6.8999999999999986</v>
      </c>
    </row>
    <row r="262" spans="1:18">
      <c r="E262" s="10">
        <v>45314</v>
      </c>
      <c r="F262" s="95">
        <v>32.5</v>
      </c>
      <c r="G262" s="27">
        <v>25</v>
      </c>
      <c r="H262" s="123"/>
      <c r="I262" s="123"/>
      <c r="J262" s="77"/>
      <c r="K262" s="26">
        <f t="shared" si="4"/>
        <v>7.5</v>
      </c>
    </row>
    <row r="263" spans="1:18">
      <c r="E263" s="10">
        <v>45315</v>
      </c>
      <c r="F263" s="95">
        <v>19.5</v>
      </c>
      <c r="G263" s="27">
        <v>15</v>
      </c>
      <c r="H263" s="123"/>
      <c r="I263" s="123"/>
      <c r="J263" s="77"/>
      <c r="K263" s="26">
        <f t="shared" si="4"/>
        <v>4.5</v>
      </c>
    </row>
    <row r="264" spans="1:18">
      <c r="E264" s="10">
        <v>45315</v>
      </c>
      <c r="F264" s="95">
        <v>16.8</v>
      </c>
      <c r="G264" s="27">
        <v>13</v>
      </c>
      <c r="H264" s="123"/>
      <c r="I264" s="123"/>
      <c r="J264" s="77"/>
      <c r="K264" s="26">
        <f t="shared" si="4"/>
        <v>3.8000000000000007</v>
      </c>
    </row>
    <row r="265" spans="1:18">
      <c r="E265" s="10">
        <v>45315</v>
      </c>
      <c r="F265" s="95">
        <v>51.6</v>
      </c>
      <c r="G265" s="27">
        <v>34.4</v>
      </c>
      <c r="H265" s="123"/>
      <c r="I265" s="123"/>
      <c r="J265" s="77"/>
      <c r="K265" s="26">
        <f t="shared" si="4"/>
        <v>17.200000000000003</v>
      </c>
    </row>
    <row r="266" spans="1:18">
      <c r="E266" s="10">
        <v>45315</v>
      </c>
      <c r="F266" s="95">
        <v>32.5</v>
      </c>
      <c r="G266" s="27">
        <v>25</v>
      </c>
      <c r="H266" s="123"/>
      <c r="I266" s="123"/>
      <c r="J266" s="77"/>
      <c r="K266" s="26">
        <f t="shared" si="4"/>
        <v>7.5</v>
      </c>
    </row>
    <row r="267" spans="1:18">
      <c r="E267" s="10">
        <v>45315</v>
      </c>
      <c r="F267" s="95">
        <v>24.7</v>
      </c>
      <c r="G267" s="27">
        <v>19</v>
      </c>
      <c r="H267" s="123"/>
      <c r="I267" s="123"/>
      <c r="J267" s="77"/>
      <c r="K267" s="26">
        <f t="shared" si="4"/>
        <v>5.6999999999999993</v>
      </c>
    </row>
    <row r="268" spans="1:18">
      <c r="E268" s="10">
        <v>45315</v>
      </c>
      <c r="F268" s="95">
        <v>19.8</v>
      </c>
      <c r="G268" s="27">
        <v>16</v>
      </c>
      <c r="H268" s="123"/>
      <c r="I268" s="123"/>
      <c r="J268" s="77"/>
      <c r="K268" s="26">
        <f t="shared" si="4"/>
        <v>3.8000000000000007</v>
      </c>
    </row>
    <row r="269" spans="1:18">
      <c r="E269" s="10">
        <v>45315</v>
      </c>
      <c r="F269" s="95">
        <v>19.14</v>
      </c>
      <c r="G269" s="27">
        <v>17</v>
      </c>
      <c r="H269" s="123"/>
      <c r="I269" s="123"/>
      <c r="J269" s="77">
        <v>13</v>
      </c>
      <c r="K269" s="26">
        <f t="shared" si="4"/>
        <v>-10.86</v>
      </c>
    </row>
    <row r="270" spans="1:18">
      <c r="E270" s="10">
        <v>45315</v>
      </c>
      <c r="F270" s="95">
        <v>16.8</v>
      </c>
      <c r="G270" s="27">
        <v>13</v>
      </c>
      <c r="H270" s="123"/>
      <c r="I270" s="123"/>
      <c r="J270" s="77"/>
      <c r="K270" s="26">
        <f t="shared" si="4"/>
        <v>3.8000000000000007</v>
      </c>
    </row>
    <row r="271" spans="1:18">
      <c r="E271" s="10">
        <v>45315</v>
      </c>
      <c r="F271" s="95">
        <v>29.9</v>
      </c>
      <c r="G271" s="27">
        <v>23</v>
      </c>
      <c r="H271" s="123"/>
      <c r="I271" s="123"/>
      <c r="J271" s="77"/>
      <c r="K271" s="26">
        <f t="shared" si="4"/>
        <v>6.8999999999999986</v>
      </c>
    </row>
    <row r="272" spans="1:18">
      <c r="E272" s="10">
        <v>45315</v>
      </c>
      <c r="F272" s="95">
        <v>27.3</v>
      </c>
      <c r="G272" s="27">
        <v>21</v>
      </c>
      <c r="H272" s="123"/>
      <c r="I272" s="123"/>
      <c r="J272" s="77"/>
      <c r="K272" s="26">
        <f t="shared" si="4"/>
        <v>6.3000000000000007</v>
      </c>
    </row>
    <row r="273" spans="5:11">
      <c r="E273" s="10">
        <v>45316</v>
      </c>
      <c r="F273" s="95">
        <v>19.5</v>
      </c>
      <c r="G273" s="27">
        <v>15</v>
      </c>
      <c r="H273" s="123"/>
      <c r="I273" s="123"/>
      <c r="J273" s="77"/>
      <c r="K273" s="26">
        <f t="shared" si="4"/>
        <v>4.5</v>
      </c>
    </row>
    <row r="274" spans="5:11">
      <c r="E274" s="10">
        <v>45316</v>
      </c>
      <c r="F274" s="95">
        <v>14.41</v>
      </c>
      <c r="G274" s="27">
        <v>13</v>
      </c>
      <c r="H274" s="123"/>
      <c r="I274" s="123"/>
      <c r="J274" s="77"/>
      <c r="K274" s="26">
        <f t="shared" si="4"/>
        <v>1.4100000000000001</v>
      </c>
    </row>
    <row r="275" spans="5:11">
      <c r="E275" s="10">
        <v>45316</v>
      </c>
      <c r="F275" s="95">
        <v>20.23</v>
      </c>
      <c r="G275" s="27">
        <v>19.600000000000001</v>
      </c>
      <c r="H275" s="123"/>
      <c r="I275" s="123"/>
      <c r="J275" s="77">
        <v>2</v>
      </c>
      <c r="K275" s="26">
        <f t="shared" si="4"/>
        <v>-1.370000000000001</v>
      </c>
    </row>
    <row r="276" spans="5:11">
      <c r="E276" s="10">
        <v>45316</v>
      </c>
      <c r="F276" s="95">
        <v>45.31</v>
      </c>
      <c r="G276" s="27">
        <v>35.5</v>
      </c>
      <c r="H276" s="123"/>
      <c r="I276" s="123"/>
      <c r="J276" s="77"/>
      <c r="K276" s="26">
        <f t="shared" si="4"/>
        <v>9.8100000000000023</v>
      </c>
    </row>
    <row r="277" spans="5:11">
      <c r="E277" s="10">
        <v>45316</v>
      </c>
      <c r="F277" s="95">
        <v>19.8</v>
      </c>
      <c r="G277" s="27">
        <v>16</v>
      </c>
      <c r="H277" s="123"/>
      <c r="I277" s="123"/>
      <c r="J277" s="77"/>
      <c r="K277" s="26">
        <f t="shared" si="4"/>
        <v>3.8000000000000007</v>
      </c>
    </row>
    <row r="278" spans="5:11">
      <c r="E278" s="10">
        <v>45316</v>
      </c>
      <c r="F278" s="95">
        <v>15.25</v>
      </c>
      <c r="G278" s="27">
        <v>14.45</v>
      </c>
      <c r="H278" s="123"/>
      <c r="I278" s="123"/>
      <c r="J278" s="77"/>
      <c r="K278" s="26">
        <f t="shared" si="4"/>
        <v>0.80000000000000071</v>
      </c>
    </row>
    <row r="279" spans="5:11">
      <c r="E279" s="10">
        <v>45316</v>
      </c>
      <c r="F279" s="95">
        <v>63.33</v>
      </c>
      <c r="G279" s="27">
        <v>32.700000000000003</v>
      </c>
      <c r="H279" s="123"/>
      <c r="I279" s="123"/>
      <c r="J279" s="77"/>
      <c r="K279" s="26">
        <f t="shared" si="4"/>
        <v>30.629999999999995</v>
      </c>
    </row>
    <row r="280" spans="5:11">
      <c r="E280" s="10">
        <v>45316</v>
      </c>
      <c r="F280" s="95">
        <v>32.5</v>
      </c>
      <c r="G280" s="27">
        <v>25</v>
      </c>
      <c r="H280" s="123"/>
      <c r="I280" s="123"/>
      <c r="J280" s="77"/>
      <c r="K280" s="26">
        <f t="shared" si="4"/>
        <v>7.5</v>
      </c>
    </row>
    <row r="281" spans="5:11">
      <c r="E281" s="10">
        <v>45316</v>
      </c>
      <c r="F281" s="95">
        <v>16.8</v>
      </c>
      <c r="G281" s="27">
        <v>13</v>
      </c>
      <c r="H281" s="123"/>
      <c r="I281" s="123"/>
      <c r="J281" s="77"/>
      <c r="K281" s="26">
        <f t="shared" si="4"/>
        <v>3.8000000000000007</v>
      </c>
    </row>
    <row r="282" spans="5:11">
      <c r="E282" s="10">
        <v>45316</v>
      </c>
      <c r="F282" s="95">
        <v>25.46</v>
      </c>
      <c r="G282" s="27">
        <v>23</v>
      </c>
      <c r="H282" s="123"/>
      <c r="I282" s="123"/>
      <c r="J282" s="77"/>
      <c r="K282" s="26">
        <f t="shared" si="4"/>
        <v>2.4600000000000009</v>
      </c>
    </row>
    <row r="283" spans="5:11">
      <c r="E283" s="10">
        <v>45316</v>
      </c>
      <c r="F283" s="95">
        <v>32.5</v>
      </c>
      <c r="G283" s="27">
        <v>25</v>
      </c>
      <c r="H283" s="123"/>
      <c r="I283" s="123"/>
      <c r="J283" s="77"/>
      <c r="K283" s="26">
        <f t="shared" si="4"/>
        <v>7.5</v>
      </c>
    </row>
    <row r="284" spans="5:11">
      <c r="E284" s="10">
        <v>45317</v>
      </c>
      <c r="F284" s="95">
        <v>14.6</v>
      </c>
      <c r="G284" s="27">
        <v>13</v>
      </c>
      <c r="H284" s="123"/>
      <c r="I284" s="123"/>
      <c r="J284" s="77"/>
      <c r="K284" s="26">
        <f t="shared" si="4"/>
        <v>1.5999999999999996</v>
      </c>
    </row>
    <row r="285" spans="5:11">
      <c r="E285" s="10">
        <v>45317</v>
      </c>
      <c r="F285" s="95">
        <v>22.1</v>
      </c>
      <c r="G285" s="27">
        <v>17</v>
      </c>
      <c r="H285" s="123"/>
      <c r="I285" s="123"/>
      <c r="J285" s="77"/>
      <c r="K285" s="26">
        <f t="shared" si="4"/>
        <v>5.1000000000000014</v>
      </c>
    </row>
    <row r="286" spans="5:11">
      <c r="E286" s="10">
        <v>45317</v>
      </c>
      <c r="F286" s="95">
        <v>16.8</v>
      </c>
      <c r="G286" s="27">
        <v>13</v>
      </c>
      <c r="H286" s="123"/>
      <c r="I286" s="123"/>
      <c r="J286" s="77"/>
      <c r="K286" s="26">
        <f t="shared" si="4"/>
        <v>3.8000000000000007</v>
      </c>
    </row>
    <row r="287" spans="5:11">
      <c r="E287" s="10">
        <v>45317</v>
      </c>
      <c r="F287" s="95">
        <v>27.3</v>
      </c>
      <c r="G287" s="27">
        <v>21</v>
      </c>
      <c r="H287" s="123"/>
      <c r="I287" s="123"/>
      <c r="J287" s="77"/>
      <c r="K287" s="26">
        <f t="shared" si="4"/>
        <v>6.3000000000000007</v>
      </c>
    </row>
    <row r="288" spans="5:11">
      <c r="E288" s="10">
        <v>45317</v>
      </c>
      <c r="F288" s="95">
        <v>32.5</v>
      </c>
      <c r="G288" s="27">
        <v>25</v>
      </c>
      <c r="H288" s="123"/>
      <c r="I288" s="123"/>
      <c r="J288" s="77"/>
      <c r="K288" s="26">
        <f t="shared" si="4"/>
        <v>7.5</v>
      </c>
    </row>
    <row r="289" spans="5:11">
      <c r="E289" s="10">
        <v>45317</v>
      </c>
      <c r="F289" s="95">
        <v>16.8</v>
      </c>
      <c r="G289" s="27">
        <v>13</v>
      </c>
      <c r="H289" s="123"/>
      <c r="I289" s="123"/>
      <c r="J289" s="77"/>
      <c r="K289" s="26">
        <f t="shared" si="4"/>
        <v>3.8000000000000007</v>
      </c>
    </row>
    <row r="290" spans="5:11">
      <c r="E290" s="10">
        <v>45317</v>
      </c>
      <c r="F290" s="95">
        <v>16.8</v>
      </c>
      <c r="G290" s="27">
        <v>13</v>
      </c>
      <c r="H290" s="123"/>
      <c r="I290" s="123"/>
      <c r="J290" s="77"/>
      <c r="K290" s="26">
        <f t="shared" si="4"/>
        <v>3.8000000000000007</v>
      </c>
    </row>
    <row r="291" spans="5:11">
      <c r="E291" s="10">
        <v>45317</v>
      </c>
      <c r="F291" s="95">
        <v>24.7</v>
      </c>
      <c r="G291" s="27">
        <v>19</v>
      </c>
      <c r="H291" s="123"/>
      <c r="I291" s="123"/>
      <c r="J291" s="77"/>
      <c r="K291" s="26">
        <f t="shared" si="4"/>
        <v>5.6999999999999993</v>
      </c>
    </row>
    <row r="292" spans="5:11">
      <c r="E292" s="10">
        <v>45317</v>
      </c>
      <c r="F292" s="95">
        <v>29.38</v>
      </c>
      <c r="G292" s="27">
        <v>24</v>
      </c>
      <c r="H292" s="123"/>
      <c r="I292" s="123"/>
      <c r="J292" s="77"/>
      <c r="K292" s="26">
        <f t="shared" si="4"/>
        <v>5.379999999999999</v>
      </c>
    </row>
    <row r="293" spans="5:11">
      <c r="E293" s="10">
        <v>45317</v>
      </c>
      <c r="F293" s="95">
        <v>27.72</v>
      </c>
      <c r="G293" s="27">
        <v>25</v>
      </c>
      <c r="H293" s="123"/>
      <c r="I293" s="123"/>
      <c r="J293" s="77"/>
      <c r="K293" s="26">
        <f t="shared" si="4"/>
        <v>2.7199999999999989</v>
      </c>
    </row>
    <row r="294" spans="5:11">
      <c r="E294" s="10">
        <v>45317</v>
      </c>
      <c r="F294" s="95">
        <v>16.8</v>
      </c>
      <c r="G294" s="27">
        <v>13</v>
      </c>
      <c r="H294" s="123"/>
      <c r="I294" s="123"/>
      <c r="J294" s="77"/>
      <c r="K294" s="26">
        <f t="shared" si="4"/>
        <v>3.8000000000000007</v>
      </c>
    </row>
    <row r="295" spans="5:11">
      <c r="E295" s="10">
        <v>45317</v>
      </c>
      <c r="F295" s="95">
        <v>14.05</v>
      </c>
      <c r="G295" s="27">
        <v>13</v>
      </c>
      <c r="H295" s="123"/>
      <c r="I295" s="123"/>
      <c r="J295" s="77"/>
      <c r="K295" s="26">
        <f t="shared" si="4"/>
        <v>1.0500000000000007</v>
      </c>
    </row>
    <row r="296" spans="5:11">
      <c r="E296" s="10">
        <v>45318</v>
      </c>
      <c r="F296" s="95">
        <v>16.98</v>
      </c>
      <c r="G296" s="27">
        <v>16</v>
      </c>
      <c r="H296" s="123"/>
      <c r="I296" s="123"/>
      <c r="J296" s="77"/>
      <c r="K296" s="26">
        <f t="shared" si="4"/>
        <v>0.98000000000000043</v>
      </c>
    </row>
    <row r="297" spans="5:11">
      <c r="E297" s="10">
        <v>45318</v>
      </c>
      <c r="F297" s="95">
        <v>19.5</v>
      </c>
      <c r="G297" s="27">
        <v>15</v>
      </c>
      <c r="H297" s="123"/>
      <c r="I297" s="123"/>
      <c r="J297" s="77"/>
      <c r="K297" s="26">
        <f t="shared" si="4"/>
        <v>4.5</v>
      </c>
    </row>
    <row r="298" spans="5:11">
      <c r="E298" s="10">
        <v>45318</v>
      </c>
      <c r="F298" s="95">
        <v>29.9</v>
      </c>
      <c r="G298" s="27">
        <v>23</v>
      </c>
      <c r="H298" s="123"/>
      <c r="I298" s="123"/>
      <c r="J298" s="77"/>
      <c r="K298" s="26">
        <f t="shared" si="4"/>
        <v>6.8999999999999986</v>
      </c>
    </row>
    <row r="299" spans="5:11">
      <c r="E299" s="10">
        <v>45318</v>
      </c>
      <c r="F299" s="95">
        <v>32.5</v>
      </c>
      <c r="G299" s="27">
        <v>25</v>
      </c>
      <c r="H299" s="123"/>
      <c r="I299" s="123"/>
      <c r="J299" s="77"/>
      <c r="K299" s="26">
        <f t="shared" si="4"/>
        <v>7.5</v>
      </c>
    </row>
    <row r="300" spans="5:11">
      <c r="E300" s="10">
        <v>45318</v>
      </c>
      <c r="F300" s="95">
        <v>29.01</v>
      </c>
      <c r="G300" s="27">
        <v>23</v>
      </c>
      <c r="H300" s="123"/>
      <c r="I300" s="123"/>
      <c r="J300" s="77"/>
      <c r="K300" s="26">
        <f t="shared" si="4"/>
        <v>6.0100000000000016</v>
      </c>
    </row>
    <row r="301" spans="5:11">
      <c r="E301" s="10">
        <v>45318</v>
      </c>
      <c r="F301" s="95">
        <v>12.17</v>
      </c>
      <c r="G301" s="27">
        <v>10.199999999999999</v>
      </c>
      <c r="H301" s="123"/>
      <c r="I301" s="123"/>
      <c r="J301" s="77"/>
      <c r="K301" s="26">
        <f t="shared" si="4"/>
        <v>1.9700000000000006</v>
      </c>
    </row>
    <row r="302" spans="5:11">
      <c r="E302" s="10">
        <v>45318</v>
      </c>
      <c r="F302" s="95">
        <v>29.9</v>
      </c>
      <c r="G302" s="27">
        <v>23</v>
      </c>
      <c r="H302" s="123"/>
      <c r="I302" s="123"/>
      <c r="J302" s="77"/>
      <c r="K302" s="26">
        <f t="shared" si="4"/>
        <v>6.8999999999999986</v>
      </c>
    </row>
    <row r="303" spans="5:11">
      <c r="E303" s="10">
        <v>45318</v>
      </c>
      <c r="F303" s="95">
        <v>18.13</v>
      </c>
      <c r="G303" s="27">
        <v>17</v>
      </c>
      <c r="H303" s="123"/>
      <c r="I303" s="123"/>
      <c r="J303" s="77"/>
      <c r="K303" s="26">
        <f t="shared" si="4"/>
        <v>1.129999999999999</v>
      </c>
    </row>
    <row r="304" spans="5:11">
      <c r="E304" s="10">
        <v>45318</v>
      </c>
      <c r="F304" s="95">
        <v>19.5</v>
      </c>
      <c r="G304" s="27">
        <v>15</v>
      </c>
      <c r="H304" s="123"/>
      <c r="I304" s="123"/>
      <c r="J304" s="77"/>
      <c r="K304" s="26">
        <f t="shared" si="4"/>
        <v>4.5</v>
      </c>
    </row>
    <row r="305" spans="5:11">
      <c r="E305" s="10">
        <v>45318</v>
      </c>
      <c r="F305" s="95">
        <v>29.9</v>
      </c>
      <c r="G305" s="27">
        <v>23</v>
      </c>
      <c r="H305" s="123"/>
      <c r="I305" s="123"/>
      <c r="J305" s="77"/>
      <c r="K305" s="26">
        <f t="shared" si="4"/>
        <v>6.8999999999999986</v>
      </c>
    </row>
    <row r="306" spans="5:11">
      <c r="E306" s="10">
        <v>45318</v>
      </c>
      <c r="F306" s="95">
        <v>23.63</v>
      </c>
      <c r="G306" s="27">
        <v>21</v>
      </c>
      <c r="H306" s="123"/>
      <c r="I306" s="123"/>
      <c r="J306" s="77"/>
      <c r="K306" s="26">
        <f t="shared" si="4"/>
        <v>2.629999999999999</v>
      </c>
    </row>
    <row r="307" spans="5:11">
      <c r="E307" s="10">
        <v>45319</v>
      </c>
      <c r="F307" s="95">
        <v>12.69</v>
      </c>
      <c r="G307" s="27">
        <v>10.199999999999999</v>
      </c>
      <c r="H307" s="123"/>
      <c r="I307" s="123"/>
      <c r="J307" s="77"/>
      <c r="K307" s="26">
        <f t="shared" si="4"/>
        <v>2.4900000000000002</v>
      </c>
    </row>
    <row r="308" spans="5:11">
      <c r="E308" s="10">
        <v>45319</v>
      </c>
      <c r="F308" s="95">
        <v>50.4</v>
      </c>
      <c r="G308" s="27">
        <v>35.5</v>
      </c>
      <c r="H308" s="123"/>
      <c r="I308" s="123"/>
      <c r="J308" s="77"/>
      <c r="K308" s="26">
        <f t="shared" si="4"/>
        <v>14.899999999999999</v>
      </c>
    </row>
    <row r="309" spans="5:11">
      <c r="E309" s="10">
        <v>45319</v>
      </c>
      <c r="F309" s="95">
        <v>19.5</v>
      </c>
      <c r="G309" s="27">
        <v>15</v>
      </c>
      <c r="H309" s="123"/>
      <c r="I309" s="123"/>
      <c r="J309" s="77"/>
      <c r="K309" s="26">
        <f t="shared" si="4"/>
        <v>4.5</v>
      </c>
    </row>
    <row r="310" spans="5:11">
      <c r="E310" s="10">
        <v>45319</v>
      </c>
      <c r="F310" s="95">
        <v>24.6</v>
      </c>
      <c r="G310" s="27">
        <v>19</v>
      </c>
      <c r="H310" s="123"/>
      <c r="I310" s="123"/>
      <c r="J310" s="77"/>
      <c r="K310" s="26">
        <f t="shared" si="4"/>
        <v>5.6000000000000014</v>
      </c>
    </row>
    <row r="311" spans="5:11">
      <c r="E311" s="10">
        <v>45319</v>
      </c>
      <c r="F311" s="95">
        <v>84.7</v>
      </c>
      <c r="G311" s="27">
        <v>68</v>
      </c>
      <c r="H311" s="123"/>
      <c r="I311" s="123"/>
      <c r="J311" s="77"/>
      <c r="K311" s="26">
        <f t="shared" si="4"/>
        <v>16.700000000000003</v>
      </c>
    </row>
    <row r="312" spans="5:11">
      <c r="E312" s="10">
        <v>45319</v>
      </c>
      <c r="F312" s="95">
        <v>16.989999999999998</v>
      </c>
      <c r="G312" s="27">
        <v>16</v>
      </c>
      <c r="H312" s="123"/>
      <c r="I312" s="123"/>
      <c r="J312" s="77"/>
      <c r="K312" s="26">
        <f t="shared" si="4"/>
        <v>0.98999999999999844</v>
      </c>
    </row>
    <row r="313" spans="5:11">
      <c r="E313" s="10">
        <v>45319</v>
      </c>
      <c r="F313" s="95">
        <v>16.8</v>
      </c>
      <c r="G313" s="27">
        <v>13</v>
      </c>
      <c r="H313" s="123"/>
      <c r="I313" s="123"/>
      <c r="J313" s="77"/>
      <c r="K313" s="26">
        <f t="shared" si="4"/>
        <v>3.8000000000000007</v>
      </c>
    </row>
    <row r="314" spans="5:11">
      <c r="E314" s="10">
        <v>45319</v>
      </c>
      <c r="F314" s="95">
        <v>32.5</v>
      </c>
      <c r="G314" s="27">
        <v>25</v>
      </c>
      <c r="H314" s="123"/>
      <c r="I314" s="123"/>
      <c r="J314" s="77"/>
      <c r="K314" s="26">
        <f t="shared" si="4"/>
        <v>7.5</v>
      </c>
    </row>
    <row r="315" spans="5:11">
      <c r="E315" s="10">
        <v>45319</v>
      </c>
      <c r="F315" s="95">
        <v>18.170000000000002</v>
      </c>
      <c r="G315" s="27">
        <v>17</v>
      </c>
      <c r="H315" s="123"/>
      <c r="I315" s="123"/>
      <c r="J315" s="77"/>
      <c r="K315" s="26">
        <f t="shared" si="4"/>
        <v>1.1700000000000017</v>
      </c>
    </row>
    <row r="316" spans="5:11">
      <c r="E316" s="10">
        <v>45319</v>
      </c>
      <c r="F316" s="95">
        <v>19.5</v>
      </c>
      <c r="G316" s="27">
        <v>15</v>
      </c>
      <c r="H316" s="123"/>
      <c r="I316" s="123"/>
      <c r="J316" s="77"/>
      <c r="K316" s="26">
        <f t="shared" si="4"/>
        <v>4.5</v>
      </c>
    </row>
    <row r="317" spans="5:11">
      <c r="E317" s="10">
        <v>45319</v>
      </c>
      <c r="F317" s="95">
        <v>26.71</v>
      </c>
      <c r="G317" s="27">
        <v>25</v>
      </c>
      <c r="H317" s="123"/>
      <c r="I317" s="123"/>
      <c r="J317" s="77"/>
      <c r="K317" s="26">
        <f t="shared" si="4"/>
        <v>1.7100000000000009</v>
      </c>
    </row>
    <row r="318" spans="5:11">
      <c r="E318" s="10">
        <v>45319</v>
      </c>
      <c r="F318" s="95">
        <v>26.69</v>
      </c>
      <c r="G318" s="27">
        <v>25</v>
      </c>
      <c r="H318" s="123"/>
      <c r="I318" s="123"/>
      <c r="J318" s="77"/>
      <c r="K318" s="26">
        <f t="shared" si="4"/>
        <v>1.6900000000000013</v>
      </c>
    </row>
    <row r="319" spans="5:11">
      <c r="E319" s="10">
        <v>45319</v>
      </c>
      <c r="F319" s="95">
        <v>29.9</v>
      </c>
      <c r="G319" s="27">
        <v>23</v>
      </c>
      <c r="H319" s="123"/>
      <c r="I319" s="123"/>
      <c r="J319" s="77"/>
      <c r="K319" s="26">
        <f t="shared" si="4"/>
        <v>6.8999999999999986</v>
      </c>
    </row>
    <row r="320" spans="5:11">
      <c r="E320" s="10">
        <v>45319</v>
      </c>
      <c r="F320" s="95">
        <v>32.5</v>
      </c>
      <c r="G320" s="27">
        <v>25</v>
      </c>
      <c r="H320" s="123"/>
      <c r="I320" s="123"/>
      <c r="J320" s="77"/>
      <c r="K320" s="26">
        <f t="shared" si="4"/>
        <v>7.5</v>
      </c>
    </row>
    <row r="321" spans="5:11">
      <c r="E321" s="10">
        <v>45319</v>
      </c>
      <c r="F321" s="95">
        <v>84.71</v>
      </c>
      <c r="G321" s="27">
        <v>66</v>
      </c>
      <c r="H321" s="123"/>
      <c r="I321" s="123"/>
      <c r="J321" s="77"/>
      <c r="K321" s="26">
        <f t="shared" si="4"/>
        <v>18.709999999999994</v>
      </c>
    </row>
    <row r="322" spans="5:11">
      <c r="E322" s="10">
        <v>45319</v>
      </c>
      <c r="F322" s="95">
        <v>16.8</v>
      </c>
      <c r="G322" s="27">
        <v>13</v>
      </c>
      <c r="H322" s="123"/>
      <c r="I322" s="123"/>
      <c r="J322" s="77"/>
      <c r="K322" s="26">
        <f t="shared" ref="K322:K361" si="5">F322-G322-H322+I322-J322</f>
        <v>3.8000000000000007</v>
      </c>
    </row>
    <row r="323" spans="5:11">
      <c r="E323" s="10">
        <v>45319</v>
      </c>
      <c r="F323" s="95">
        <v>18.920000000000002</v>
      </c>
      <c r="G323" s="27">
        <v>15</v>
      </c>
      <c r="H323" s="123"/>
      <c r="I323" s="123"/>
      <c r="J323" s="77"/>
      <c r="K323" s="26">
        <f t="shared" si="5"/>
        <v>3.9200000000000017</v>
      </c>
    </row>
    <row r="324" spans="5:11">
      <c r="E324" s="10">
        <v>45319</v>
      </c>
      <c r="F324" s="95">
        <v>26.49</v>
      </c>
      <c r="G324" s="27">
        <v>21</v>
      </c>
      <c r="H324" s="123"/>
      <c r="I324" s="123"/>
      <c r="J324" s="77"/>
      <c r="K324" s="26">
        <f t="shared" si="5"/>
        <v>5.4899999999999984</v>
      </c>
    </row>
    <row r="325" spans="5:11">
      <c r="E325" s="10">
        <v>45319</v>
      </c>
      <c r="F325" s="95">
        <v>22.78</v>
      </c>
      <c r="G325" s="27">
        <v>21</v>
      </c>
      <c r="H325" s="123"/>
      <c r="I325" s="123"/>
      <c r="J325" s="77"/>
      <c r="K325" s="26">
        <f t="shared" si="5"/>
        <v>1.7800000000000011</v>
      </c>
    </row>
    <row r="326" spans="5:11">
      <c r="E326" s="10">
        <v>45319</v>
      </c>
      <c r="F326" s="95">
        <v>29.9</v>
      </c>
      <c r="G326" s="27">
        <v>23</v>
      </c>
      <c r="H326" s="123"/>
      <c r="I326" s="123"/>
      <c r="J326" s="77"/>
      <c r="K326" s="26">
        <f t="shared" si="5"/>
        <v>6.8999999999999986</v>
      </c>
    </row>
    <row r="327" spans="5:11">
      <c r="E327" s="10">
        <v>45320</v>
      </c>
      <c r="F327" s="95">
        <v>29.01</v>
      </c>
      <c r="G327" s="27">
        <v>23</v>
      </c>
      <c r="H327" s="123"/>
      <c r="I327" s="123"/>
      <c r="J327" s="77"/>
      <c r="K327" s="26">
        <f t="shared" si="5"/>
        <v>6.0100000000000016</v>
      </c>
    </row>
    <row r="328" spans="5:11">
      <c r="E328" s="10">
        <v>45320</v>
      </c>
      <c r="F328" s="95">
        <v>24.7</v>
      </c>
      <c r="G328" s="27">
        <v>19</v>
      </c>
      <c r="H328" s="123"/>
      <c r="I328" s="123"/>
      <c r="J328" s="77"/>
      <c r="K328" s="26">
        <f t="shared" si="5"/>
        <v>5.6999999999999993</v>
      </c>
    </row>
    <row r="329" spans="5:11">
      <c r="E329" s="10">
        <v>45320</v>
      </c>
      <c r="F329" s="95">
        <v>24.7</v>
      </c>
      <c r="G329" s="27">
        <v>19</v>
      </c>
      <c r="H329" s="123"/>
      <c r="I329" s="123"/>
      <c r="J329" s="77"/>
      <c r="K329" s="26">
        <f t="shared" si="5"/>
        <v>5.6999999999999993</v>
      </c>
    </row>
    <row r="330" spans="5:11">
      <c r="E330" s="10">
        <v>45320</v>
      </c>
      <c r="F330" s="95">
        <v>44.2</v>
      </c>
      <c r="G330" s="27">
        <v>33.5</v>
      </c>
      <c r="H330" s="123"/>
      <c r="I330" s="123"/>
      <c r="J330" s="77"/>
      <c r="K330" s="26">
        <f t="shared" si="5"/>
        <v>10.700000000000003</v>
      </c>
    </row>
    <row r="331" spans="5:11">
      <c r="E331" s="10">
        <v>45320</v>
      </c>
      <c r="F331" s="95">
        <v>32.5</v>
      </c>
      <c r="G331" s="27">
        <v>25</v>
      </c>
      <c r="H331" s="123"/>
      <c r="I331" s="123"/>
      <c r="J331" s="77"/>
      <c r="K331" s="26">
        <f t="shared" si="5"/>
        <v>7.5</v>
      </c>
    </row>
    <row r="332" spans="5:11">
      <c r="E332" s="10">
        <v>45320</v>
      </c>
      <c r="F332" s="95">
        <v>29.9</v>
      </c>
      <c r="G332" s="27">
        <v>23</v>
      </c>
      <c r="H332" s="123"/>
      <c r="I332" s="123"/>
      <c r="J332" s="77"/>
      <c r="K332" s="26">
        <f t="shared" si="5"/>
        <v>6.8999999999999986</v>
      </c>
    </row>
    <row r="333" spans="5:11">
      <c r="E333" s="10">
        <v>45320</v>
      </c>
      <c r="F333" s="95">
        <v>16.8</v>
      </c>
      <c r="G333" s="27">
        <v>13</v>
      </c>
      <c r="H333" s="123"/>
      <c r="I333" s="123"/>
      <c r="J333" s="77"/>
      <c r="K333" s="26">
        <f t="shared" si="5"/>
        <v>3.8000000000000007</v>
      </c>
    </row>
    <row r="334" spans="5:11">
      <c r="E334" s="10">
        <v>45320</v>
      </c>
      <c r="F334" s="95">
        <v>34.729999999999997</v>
      </c>
      <c r="G334" s="27">
        <v>24</v>
      </c>
      <c r="H334" s="123"/>
      <c r="I334" s="123"/>
      <c r="J334" s="77"/>
      <c r="K334" s="26">
        <f t="shared" si="5"/>
        <v>10.729999999999997</v>
      </c>
    </row>
    <row r="335" spans="5:11">
      <c r="E335" s="10">
        <v>45320</v>
      </c>
      <c r="F335" s="95">
        <v>16.3</v>
      </c>
      <c r="G335" s="27">
        <v>13</v>
      </c>
      <c r="H335" s="123"/>
      <c r="I335" s="123"/>
      <c r="J335" s="77"/>
      <c r="K335" s="26">
        <f t="shared" si="5"/>
        <v>3.3000000000000007</v>
      </c>
    </row>
    <row r="336" spans="5:11">
      <c r="E336" s="10">
        <v>45320</v>
      </c>
      <c r="F336" s="95">
        <v>16.8</v>
      </c>
      <c r="G336" s="27">
        <v>13</v>
      </c>
      <c r="H336" s="123"/>
      <c r="I336" s="123"/>
      <c r="J336" s="77"/>
      <c r="K336" s="26">
        <f t="shared" si="5"/>
        <v>3.8000000000000007</v>
      </c>
    </row>
    <row r="337" spans="5:11">
      <c r="E337" s="10">
        <v>45320</v>
      </c>
      <c r="F337" s="95">
        <v>16.84</v>
      </c>
      <c r="G337" s="27">
        <v>14.8</v>
      </c>
      <c r="H337" s="123"/>
      <c r="I337" s="123"/>
      <c r="J337" s="77"/>
      <c r="K337" s="26">
        <f t="shared" si="5"/>
        <v>2.0399999999999991</v>
      </c>
    </row>
    <row r="338" spans="5:11">
      <c r="E338" s="10">
        <v>45320</v>
      </c>
      <c r="F338" s="95">
        <v>100.8</v>
      </c>
      <c r="G338" s="27">
        <v>65</v>
      </c>
      <c r="H338" s="123"/>
      <c r="I338" s="123"/>
      <c r="J338" s="77"/>
      <c r="K338" s="26">
        <f t="shared" si="5"/>
        <v>35.799999999999997</v>
      </c>
    </row>
    <row r="339" spans="5:11">
      <c r="E339" s="10">
        <v>45320</v>
      </c>
      <c r="F339" s="95">
        <v>16.8</v>
      </c>
      <c r="G339" s="27">
        <v>13</v>
      </c>
      <c r="H339" s="123"/>
      <c r="I339" s="123"/>
      <c r="J339" s="77"/>
      <c r="K339" s="26">
        <f t="shared" si="5"/>
        <v>3.8000000000000007</v>
      </c>
    </row>
    <row r="340" spans="5:11">
      <c r="E340" s="10">
        <v>45320</v>
      </c>
      <c r="F340" s="95">
        <v>35.799999999999997</v>
      </c>
      <c r="G340" s="27">
        <v>24</v>
      </c>
      <c r="H340" s="123"/>
      <c r="I340" s="123"/>
      <c r="J340" s="77"/>
      <c r="K340" s="26">
        <f t="shared" si="5"/>
        <v>11.799999999999997</v>
      </c>
    </row>
    <row r="341" spans="5:11">
      <c r="E341" s="10">
        <v>45320</v>
      </c>
      <c r="F341" s="95">
        <v>19.5</v>
      </c>
      <c r="G341" s="27">
        <v>15</v>
      </c>
      <c r="H341" s="123"/>
      <c r="I341" s="123"/>
      <c r="J341" s="77"/>
      <c r="K341" s="26">
        <f t="shared" si="5"/>
        <v>4.5</v>
      </c>
    </row>
    <row r="342" spans="5:11">
      <c r="E342" s="10">
        <v>45320</v>
      </c>
      <c r="F342" s="95">
        <v>16.8</v>
      </c>
      <c r="G342" s="27">
        <v>13</v>
      </c>
      <c r="H342" s="123"/>
      <c r="I342" s="123"/>
      <c r="J342" s="77"/>
      <c r="K342" s="26">
        <f t="shared" si="5"/>
        <v>3.8000000000000007</v>
      </c>
    </row>
    <row r="343" spans="5:11">
      <c r="E343" s="10">
        <v>45320</v>
      </c>
      <c r="F343" s="95">
        <v>24.7</v>
      </c>
      <c r="G343" s="27">
        <v>19</v>
      </c>
      <c r="H343" s="123"/>
      <c r="I343" s="123"/>
      <c r="J343" s="77"/>
      <c r="K343" s="26">
        <f t="shared" si="5"/>
        <v>5.6999999999999993</v>
      </c>
    </row>
    <row r="344" spans="5:11">
      <c r="E344" s="10">
        <v>45320</v>
      </c>
      <c r="F344" s="95">
        <v>22.57</v>
      </c>
      <c r="G344" s="27">
        <v>21</v>
      </c>
      <c r="H344" s="123"/>
      <c r="I344" s="123"/>
      <c r="J344" s="77"/>
      <c r="K344" s="26">
        <f t="shared" si="5"/>
        <v>1.5700000000000003</v>
      </c>
    </row>
    <row r="345" spans="5:11">
      <c r="E345" s="10">
        <v>45320</v>
      </c>
      <c r="F345" s="95">
        <v>19.5</v>
      </c>
      <c r="G345" s="27">
        <v>15</v>
      </c>
      <c r="H345" s="123"/>
      <c r="I345" s="123"/>
      <c r="J345" s="77"/>
      <c r="K345" s="26">
        <f t="shared" si="5"/>
        <v>4.5</v>
      </c>
    </row>
    <row r="346" spans="5:11">
      <c r="E346" s="10">
        <v>45321</v>
      </c>
      <c r="F346" s="95">
        <v>16.8</v>
      </c>
      <c r="G346" s="27">
        <v>13</v>
      </c>
      <c r="H346" s="123"/>
      <c r="I346" s="123"/>
      <c r="J346" s="77"/>
      <c r="K346" s="26">
        <f t="shared" si="5"/>
        <v>3.8000000000000007</v>
      </c>
    </row>
    <row r="347" spans="5:11">
      <c r="E347" s="10">
        <v>45321</v>
      </c>
      <c r="F347" s="95">
        <v>29.95</v>
      </c>
      <c r="G347" s="27">
        <v>24</v>
      </c>
      <c r="H347" s="123"/>
      <c r="I347" s="123"/>
      <c r="J347" s="77"/>
      <c r="K347" s="26">
        <f t="shared" si="5"/>
        <v>5.9499999999999993</v>
      </c>
    </row>
    <row r="348" spans="5:11">
      <c r="E348" s="10">
        <v>45321</v>
      </c>
      <c r="F348" s="95">
        <v>33.6</v>
      </c>
      <c r="G348" s="27">
        <v>24</v>
      </c>
      <c r="H348" s="123"/>
      <c r="I348" s="123"/>
      <c r="J348" s="77"/>
      <c r="K348" s="26">
        <f t="shared" si="5"/>
        <v>9.6000000000000014</v>
      </c>
    </row>
    <row r="349" spans="5:11">
      <c r="E349" s="10">
        <v>45321</v>
      </c>
      <c r="F349" s="95">
        <v>21.44</v>
      </c>
      <c r="G349" s="27">
        <v>17</v>
      </c>
      <c r="H349" s="123"/>
      <c r="I349" s="123"/>
      <c r="J349" s="77"/>
      <c r="K349" s="26">
        <f t="shared" si="5"/>
        <v>4.4400000000000013</v>
      </c>
    </row>
    <row r="350" spans="5:11">
      <c r="E350" s="10">
        <v>45321</v>
      </c>
      <c r="F350" s="95">
        <v>16.8</v>
      </c>
      <c r="G350" s="27">
        <v>13</v>
      </c>
      <c r="H350" s="123"/>
      <c r="I350" s="123"/>
      <c r="J350" s="77"/>
      <c r="K350" s="26">
        <f t="shared" si="5"/>
        <v>3.8000000000000007</v>
      </c>
    </row>
    <row r="351" spans="5:11">
      <c r="E351" s="10">
        <v>45321</v>
      </c>
      <c r="F351" s="95">
        <v>14.29</v>
      </c>
      <c r="G351" s="27">
        <v>10</v>
      </c>
      <c r="H351" s="123"/>
      <c r="I351" s="123"/>
      <c r="J351" s="77"/>
      <c r="K351" s="26">
        <f t="shared" si="5"/>
        <v>4.2899999999999991</v>
      </c>
    </row>
    <row r="352" spans="5:11">
      <c r="E352" s="10">
        <v>45321</v>
      </c>
      <c r="F352" s="95">
        <v>29.22</v>
      </c>
      <c r="G352" s="27">
        <v>23</v>
      </c>
      <c r="H352" s="123"/>
      <c r="I352" s="123"/>
      <c r="J352" s="77"/>
      <c r="K352" s="26">
        <f t="shared" si="5"/>
        <v>6.2199999999999989</v>
      </c>
    </row>
    <row r="353" spans="5:11">
      <c r="E353" s="10">
        <v>45321</v>
      </c>
      <c r="F353" s="95">
        <v>27.3</v>
      </c>
      <c r="G353" s="27">
        <v>21</v>
      </c>
      <c r="H353" s="123"/>
      <c r="I353" s="123"/>
      <c r="J353" s="77"/>
      <c r="K353" s="26">
        <f t="shared" si="5"/>
        <v>6.3000000000000007</v>
      </c>
    </row>
    <row r="354" spans="5:11">
      <c r="E354" s="10">
        <v>45322</v>
      </c>
      <c r="F354" s="95">
        <v>24.7</v>
      </c>
      <c r="G354" s="27">
        <v>19</v>
      </c>
      <c r="H354" s="123"/>
      <c r="I354" s="123"/>
      <c r="J354" s="77"/>
      <c r="K354" s="26">
        <f t="shared" si="5"/>
        <v>5.6999999999999993</v>
      </c>
    </row>
    <row r="355" spans="5:11">
      <c r="E355" s="10">
        <v>45322</v>
      </c>
      <c r="F355" s="95">
        <v>16.8</v>
      </c>
      <c r="G355" s="27">
        <v>13</v>
      </c>
      <c r="H355" s="123"/>
      <c r="I355" s="123"/>
      <c r="J355" s="77"/>
      <c r="K355" s="26">
        <f t="shared" si="5"/>
        <v>3.8000000000000007</v>
      </c>
    </row>
    <row r="356" spans="5:11">
      <c r="E356" s="10">
        <v>45322</v>
      </c>
      <c r="F356" s="95">
        <v>19.5</v>
      </c>
      <c r="G356" s="27">
        <v>15</v>
      </c>
      <c r="H356" s="123"/>
      <c r="I356" s="123"/>
      <c r="J356" s="77"/>
      <c r="K356" s="26">
        <f t="shared" si="5"/>
        <v>4.5</v>
      </c>
    </row>
    <row r="357" spans="5:11">
      <c r="E357" s="10">
        <v>45322</v>
      </c>
      <c r="F357" s="95">
        <v>24.7</v>
      </c>
      <c r="G357" s="27">
        <v>19</v>
      </c>
      <c r="H357" s="123"/>
      <c r="I357" s="123"/>
      <c r="J357" s="77"/>
      <c r="K357" s="26">
        <f t="shared" si="5"/>
        <v>5.6999999999999993</v>
      </c>
    </row>
    <row r="358" spans="5:11">
      <c r="E358" s="10">
        <v>45322</v>
      </c>
      <c r="F358" s="95">
        <v>16.8</v>
      </c>
      <c r="G358" s="27">
        <v>13</v>
      </c>
      <c r="H358" s="123"/>
      <c r="I358" s="123"/>
      <c r="J358" s="77"/>
      <c r="K358" s="26">
        <f t="shared" si="5"/>
        <v>3.8000000000000007</v>
      </c>
    </row>
    <row r="359" spans="5:11">
      <c r="E359" s="10">
        <v>45322</v>
      </c>
      <c r="F359" s="95">
        <v>16.8</v>
      </c>
      <c r="G359" s="27">
        <v>10</v>
      </c>
      <c r="H359" s="123"/>
      <c r="I359" s="123"/>
      <c r="J359" s="77"/>
      <c r="K359" s="26">
        <f t="shared" si="5"/>
        <v>6.8000000000000007</v>
      </c>
    </row>
    <row r="360" spans="5:11">
      <c r="E360" s="10">
        <v>45322</v>
      </c>
      <c r="F360" s="94">
        <v>16.8</v>
      </c>
      <c r="G360" s="27">
        <v>13</v>
      </c>
      <c r="H360" s="125"/>
      <c r="I360" s="125"/>
      <c r="J360" s="77"/>
      <c r="K360" s="26">
        <f t="shared" si="5"/>
        <v>3.8000000000000007</v>
      </c>
    </row>
    <row r="361" spans="5:11">
      <c r="E361" s="10">
        <v>45322</v>
      </c>
      <c r="F361" s="94">
        <v>24.7</v>
      </c>
      <c r="G361" s="27">
        <v>19</v>
      </c>
      <c r="H361" s="125"/>
      <c r="I361" s="125"/>
      <c r="J361" s="77"/>
      <c r="K361" s="26">
        <f t="shared" si="5"/>
        <v>5.6999999999999993</v>
      </c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122" activePane="bottomLeft" state="frozen"/>
      <selection pane="bottomLeft" activeCell="K126" sqref="K126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3.5" style="126" customWidth="1"/>
    <col min="5" max="5" width="10.125" style="126" customWidth="1"/>
    <col min="6" max="6" width="13" style="2" customWidth="1"/>
    <col min="7" max="7" width="14.625" style="49" customWidth="1"/>
    <col min="8" max="8" width="11.375" style="16" customWidth="1"/>
    <col min="9" max="9" width="15.375" style="16" customWidth="1"/>
    <col min="10" max="10" width="15.25" customWidth="1"/>
    <col min="11" max="11" width="11.375" customWidth="1"/>
    <col min="12" max="12" width="12.625" customWidth="1"/>
    <col min="13" max="14" width="13.875" customWidth="1"/>
  </cols>
  <sheetData>
    <row r="1" spans="1:14" ht="39.950000000000003" customHeight="1">
      <c r="A1" s="177" t="s">
        <v>63</v>
      </c>
      <c r="B1" s="178"/>
      <c r="C1" s="179"/>
      <c r="D1" s="179"/>
      <c r="E1" s="179"/>
      <c r="F1" s="179"/>
      <c r="G1" s="35"/>
      <c r="H1" s="180" t="s">
        <v>21</v>
      </c>
      <c r="I1" s="180"/>
      <c r="J1" s="181"/>
      <c r="K1" s="180"/>
      <c r="M1" s="175"/>
      <c r="N1" s="175"/>
    </row>
    <row r="2" spans="1:14" ht="45" customHeight="1">
      <c r="A2" s="3" t="s">
        <v>19</v>
      </c>
      <c r="B2" s="92">
        <f t="shared" ref="B2:G2" si="0">SUM(B4:B999)</f>
        <v>7455.4200000000073</v>
      </c>
      <c r="C2" s="92">
        <f t="shared" si="0"/>
        <v>5053.7000000000025</v>
      </c>
      <c r="D2" s="52">
        <f t="shared" si="0"/>
        <v>179.73</v>
      </c>
      <c r="E2" s="52">
        <f t="shared" si="0"/>
        <v>88.76</v>
      </c>
      <c r="F2" s="52">
        <f t="shared" si="0"/>
        <v>2266.7499999999991</v>
      </c>
      <c r="G2" s="53">
        <f t="shared" si="0"/>
        <v>44</v>
      </c>
      <c r="H2" s="5" t="s">
        <v>9</v>
      </c>
      <c r="I2" s="20">
        <f>F2/C2</f>
        <v>0.44853275817717669</v>
      </c>
      <c r="J2" s="67"/>
      <c r="K2" s="20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120" t="s">
        <v>6</v>
      </c>
      <c r="E3" s="121" t="s">
        <v>7</v>
      </c>
      <c r="F3" s="7" t="s">
        <v>8</v>
      </c>
      <c r="G3" s="7" t="s">
        <v>11</v>
      </c>
      <c r="H3" s="5" t="s">
        <v>10</v>
      </c>
      <c r="I3" s="22">
        <f>COUNT(A:A)</f>
        <v>133</v>
      </c>
      <c r="J3" s="67"/>
      <c r="K3" s="22"/>
      <c r="M3" s="23"/>
      <c r="N3" s="1"/>
    </row>
    <row r="4" spans="1:14">
      <c r="A4" s="10">
        <v>45261</v>
      </c>
      <c r="B4" s="58">
        <v>89</v>
      </c>
      <c r="C4" s="26">
        <v>66</v>
      </c>
      <c r="D4" s="122"/>
      <c r="E4" s="122"/>
      <c r="F4" s="26">
        <f>B4-C4-D4+E4-G4</f>
        <v>23</v>
      </c>
      <c r="G4" s="26"/>
      <c r="H4" s="36" t="s">
        <v>24</v>
      </c>
      <c r="I4" s="39">
        <f>0</f>
        <v>0</v>
      </c>
      <c r="J4" s="68"/>
      <c r="K4" s="39"/>
      <c r="M4" s="1"/>
      <c r="N4" s="1"/>
    </row>
    <row r="5" spans="1:14">
      <c r="A5" s="10">
        <v>45262</v>
      </c>
      <c r="B5" s="58">
        <v>34.729999999999997</v>
      </c>
      <c r="C5" s="11">
        <v>24</v>
      </c>
      <c r="D5" s="123"/>
      <c r="E5" s="123"/>
      <c r="F5" s="26">
        <f t="shared" ref="F5:F65" si="1">B5-C5-D5+E5-G5</f>
        <v>10.729999999999997</v>
      </c>
      <c r="G5" s="26"/>
      <c r="H5" s="34" t="s">
        <v>25</v>
      </c>
      <c r="I5" s="10"/>
      <c r="J5" s="69" t="s">
        <v>25</v>
      </c>
      <c r="K5" s="10"/>
      <c r="M5" s="1"/>
      <c r="N5" s="1"/>
    </row>
    <row r="6" spans="1:14">
      <c r="A6" s="10">
        <v>45262</v>
      </c>
      <c r="B6" s="58">
        <v>16.3</v>
      </c>
      <c r="C6" s="11">
        <v>8</v>
      </c>
      <c r="D6" s="123"/>
      <c r="E6" s="123"/>
      <c r="F6" s="26">
        <f t="shared" si="1"/>
        <v>8.3000000000000007</v>
      </c>
      <c r="G6" s="26"/>
      <c r="H6" s="34" t="s">
        <v>26</v>
      </c>
      <c r="I6" s="18"/>
      <c r="J6" s="69" t="s">
        <v>26</v>
      </c>
      <c r="K6" s="18"/>
      <c r="M6" s="1"/>
      <c r="N6" s="1"/>
    </row>
    <row r="7" spans="1:14">
      <c r="A7" s="10">
        <v>45263</v>
      </c>
      <c r="B7" s="58">
        <v>41.4</v>
      </c>
      <c r="C7" s="11">
        <v>19.82</v>
      </c>
      <c r="D7" s="123"/>
      <c r="E7" s="123"/>
      <c r="F7" s="26">
        <f t="shared" si="1"/>
        <v>21.58</v>
      </c>
      <c r="G7" s="26"/>
      <c r="H7" s="10"/>
      <c r="I7" s="18"/>
      <c r="J7" s="70"/>
      <c r="K7" s="18"/>
      <c r="M7" s="1"/>
      <c r="N7" s="1"/>
    </row>
    <row r="8" spans="1:14">
      <c r="A8" s="10">
        <v>45263</v>
      </c>
      <c r="B8" s="58">
        <v>105</v>
      </c>
      <c r="C8" s="26">
        <v>35</v>
      </c>
      <c r="D8" s="122">
        <v>6</v>
      </c>
      <c r="E8" s="122"/>
      <c r="F8" s="26">
        <f t="shared" si="1"/>
        <v>50.5</v>
      </c>
      <c r="G8" s="26">
        <v>13.5</v>
      </c>
      <c r="H8" s="10"/>
      <c r="I8" s="18"/>
      <c r="J8" s="70"/>
      <c r="K8" s="18"/>
      <c r="M8" s="1"/>
      <c r="N8" s="1"/>
    </row>
    <row r="9" spans="1:14">
      <c r="A9" s="10">
        <v>45263</v>
      </c>
      <c r="B9" s="58">
        <v>17.8</v>
      </c>
      <c r="C9" s="11">
        <v>14.8</v>
      </c>
      <c r="D9" s="123"/>
      <c r="E9" s="123"/>
      <c r="F9" s="127">
        <f t="shared" si="1"/>
        <v>3</v>
      </c>
      <c r="G9" s="26"/>
      <c r="H9" s="10"/>
      <c r="I9" s="18"/>
      <c r="J9" s="70"/>
      <c r="K9" s="18"/>
      <c r="M9" s="1" t="s">
        <v>27</v>
      </c>
      <c r="N9" s="1"/>
    </row>
    <row r="10" spans="1:14">
      <c r="A10" s="10">
        <v>45263</v>
      </c>
      <c r="B10" s="58">
        <v>29.6</v>
      </c>
      <c r="C10" s="26">
        <v>14.88</v>
      </c>
      <c r="D10" s="122"/>
      <c r="E10" s="122"/>
      <c r="F10" s="26">
        <f t="shared" si="1"/>
        <v>14.72</v>
      </c>
      <c r="G10" s="26"/>
      <c r="H10" s="10"/>
      <c r="I10" s="18"/>
      <c r="J10" s="70"/>
      <c r="K10" s="18"/>
      <c r="M10" s="1"/>
      <c r="N10" s="1"/>
    </row>
    <row r="11" spans="1:14">
      <c r="A11" s="10">
        <v>45263</v>
      </c>
      <c r="B11" s="58">
        <v>71.599999999999994</v>
      </c>
      <c r="C11" s="11">
        <v>45</v>
      </c>
      <c r="D11" s="122"/>
      <c r="E11" s="122"/>
      <c r="F11" s="26">
        <f t="shared" si="1"/>
        <v>26.599999999999994</v>
      </c>
      <c r="G11" s="26"/>
      <c r="H11" s="10" t="s">
        <v>28</v>
      </c>
      <c r="I11" s="13"/>
      <c r="J11" s="70" t="s">
        <v>28</v>
      </c>
      <c r="K11" s="13"/>
      <c r="M11" s="1"/>
      <c r="N11" s="1"/>
    </row>
    <row r="12" spans="1:14">
      <c r="A12" s="10">
        <v>45264</v>
      </c>
      <c r="B12" s="58">
        <v>41.4</v>
      </c>
      <c r="C12" s="11">
        <v>19.82</v>
      </c>
      <c r="D12" s="123"/>
      <c r="E12" s="123"/>
      <c r="F12" s="26">
        <f t="shared" si="1"/>
        <v>21.58</v>
      </c>
      <c r="G12" s="26"/>
      <c r="H12" s="13"/>
      <c r="I12" s="13"/>
      <c r="J12" s="71"/>
      <c r="K12" s="13"/>
      <c r="M12" s="1"/>
      <c r="N12" s="1"/>
    </row>
    <row r="13" spans="1:14">
      <c r="A13" s="10">
        <v>45264</v>
      </c>
      <c r="B13" s="58">
        <v>32.799999999999997</v>
      </c>
      <c r="C13" s="11">
        <v>28.8</v>
      </c>
      <c r="D13" s="123"/>
      <c r="E13" s="123"/>
      <c r="F13" s="26">
        <f t="shared" si="1"/>
        <v>3.9999999999999964</v>
      </c>
      <c r="G13" s="26"/>
      <c r="H13" s="13"/>
      <c r="I13" s="13"/>
      <c r="J13" s="71"/>
      <c r="K13" s="13"/>
      <c r="M13" s="1"/>
      <c r="N13" s="1"/>
    </row>
    <row r="14" spans="1:14">
      <c r="A14" s="10">
        <v>45264</v>
      </c>
      <c r="B14" s="58">
        <v>11.8</v>
      </c>
      <c r="C14" s="26">
        <v>10.65</v>
      </c>
      <c r="D14" s="123"/>
      <c r="E14" s="123"/>
      <c r="F14" s="26">
        <f t="shared" si="1"/>
        <v>1.1500000000000004</v>
      </c>
      <c r="G14" s="26"/>
      <c r="H14" s="13"/>
      <c r="I14" s="13"/>
      <c r="J14" s="71"/>
      <c r="K14" s="13"/>
      <c r="M14" s="1"/>
      <c r="N14" s="1"/>
    </row>
    <row r="15" spans="1:14">
      <c r="A15" s="10">
        <v>45264</v>
      </c>
      <c r="B15" s="58">
        <v>29.6</v>
      </c>
      <c r="C15" s="11">
        <v>14.88</v>
      </c>
      <c r="D15" s="123"/>
      <c r="E15" s="123"/>
      <c r="F15" s="26">
        <f t="shared" si="1"/>
        <v>14.72</v>
      </c>
      <c r="G15" s="26"/>
      <c r="H15" s="13"/>
      <c r="I15" s="13"/>
      <c r="J15" s="71"/>
      <c r="K15" s="13"/>
    </row>
    <row r="16" spans="1:14">
      <c r="A16" s="10">
        <v>45265</v>
      </c>
      <c r="B16" s="58">
        <v>14.8</v>
      </c>
      <c r="C16" s="11">
        <v>10.199999999999999</v>
      </c>
      <c r="D16" s="123"/>
      <c r="E16" s="123"/>
      <c r="F16" s="26">
        <f t="shared" si="1"/>
        <v>4.6000000000000014</v>
      </c>
      <c r="G16" s="26"/>
      <c r="H16" s="13"/>
      <c r="I16" s="13"/>
      <c r="J16" s="71"/>
      <c r="K16" s="13"/>
    </row>
    <row r="17" spans="1:11">
      <c r="A17" s="10">
        <v>45265</v>
      </c>
      <c r="B17" s="58">
        <v>34.729999999999997</v>
      </c>
      <c r="C17" s="11">
        <v>24</v>
      </c>
      <c r="D17" s="123"/>
      <c r="E17" s="123"/>
      <c r="F17" s="26">
        <f t="shared" si="1"/>
        <v>10.729999999999997</v>
      </c>
      <c r="G17" s="26"/>
      <c r="H17" s="13"/>
      <c r="I17" s="13"/>
      <c r="J17" s="71"/>
      <c r="K17" s="13"/>
    </row>
    <row r="18" spans="1:11">
      <c r="A18" s="10">
        <v>45265</v>
      </c>
      <c r="B18" s="58">
        <v>14.8</v>
      </c>
      <c r="C18" s="11">
        <v>10.199999999999999</v>
      </c>
      <c r="D18" s="123"/>
      <c r="E18" s="123"/>
      <c r="F18" s="26">
        <f t="shared" si="1"/>
        <v>4.6000000000000014</v>
      </c>
      <c r="G18" s="26"/>
      <c r="H18" s="13"/>
      <c r="I18" s="13"/>
      <c r="J18" s="71"/>
      <c r="K18" s="13"/>
    </row>
    <row r="19" spans="1:11">
      <c r="A19" s="10">
        <v>45266</v>
      </c>
      <c r="B19" s="58">
        <v>29.6</v>
      </c>
      <c r="C19" s="26">
        <v>14.88</v>
      </c>
      <c r="D19" s="122"/>
      <c r="E19" s="122"/>
      <c r="F19" s="26">
        <f t="shared" si="1"/>
        <v>14.72</v>
      </c>
      <c r="G19" s="26"/>
      <c r="H19" s="13"/>
      <c r="I19" s="13"/>
      <c r="J19" s="71"/>
      <c r="K19" s="13"/>
    </row>
    <row r="20" spans="1:11">
      <c r="A20" s="10">
        <v>45266</v>
      </c>
      <c r="B20" s="58">
        <v>127</v>
      </c>
      <c r="C20" s="26">
        <v>86.8</v>
      </c>
      <c r="D20" s="122"/>
      <c r="E20" s="122"/>
      <c r="F20" s="127">
        <f t="shared" si="1"/>
        <v>40.200000000000003</v>
      </c>
      <c r="G20" s="26"/>
      <c r="H20" s="13"/>
      <c r="I20" s="13"/>
      <c r="J20" s="71"/>
      <c r="K20" s="13"/>
    </row>
    <row r="21" spans="1:11">
      <c r="A21" s="10">
        <v>45266</v>
      </c>
      <c r="B21" s="58">
        <v>106.8</v>
      </c>
      <c r="C21" s="26">
        <v>70.2</v>
      </c>
      <c r="D21" s="122"/>
      <c r="E21" s="122"/>
      <c r="F21" s="26">
        <f t="shared" si="1"/>
        <v>36.599999999999994</v>
      </c>
      <c r="G21" s="26"/>
      <c r="H21" s="14"/>
      <c r="I21" s="14"/>
      <c r="J21" s="72"/>
      <c r="K21" s="14"/>
    </row>
    <row r="22" spans="1:11">
      <c r="A22" s="10">
        <v>45266</v>
      </c>
      <c r="B22" s="58">
        <v>44.4</v>
      </c>
      <c r="C22" s="11">
        <v>19.82</v>
      </c>
      <c r="D22" s="123"/>
      <c r="E22" s="123"/>
      <c r="F22" s="26">
        <f t="shared" si="1"/>
        <v>24.58</v>
      </c>
      <c r="G22" s="26"/>
      <c r="H22" s="14"/>
      <c r="I22" s="14"/>
      <c r="J22" s="72"/>
      <c r="K22" s="14"/>
    </row>
    <row r="23" spans="1:11">
      <c r="A23" s="10">
        <v>45266</v>
      </c>
      <c r="B23" s="58">
        <v>54.43</v>
      </c>
      <c r="C23" s="26">
        <v>24.76</v>
      </c>
      <c r="D23" s="123"/>
      <c r="E23" s="123"/>
      <c r="F23" s="26">
        <f t="shared" si="1"/>
        <v>29.669999999999998</v>
      </c>
      <c r="G23" s="26"/>
      <c r="H23" s="14"/>
      <c r="I23" s="14"/>
      <c r="J23" s="72"/>
      <c r="K23" s="14"/>
    </row>
    <row r="24" spans="1:11">
      <c r="A24" s="10">
        <v>45267</v>
      </c>
      <c r="B24" s="60">
        <v>44.4</v>
      </c>
      <c r="C24" s="11">
        <v>31.55</v>
      </c>
      <c r="D24" s="122"/>
      <c r="E24" s="122"/>
      <c r="F24" s="26">
        <f t="shared" si="1"/>
        <v>12.849999999999998</v>
      </c>
      <c r="G24" s="26"/>
      <c r="H24" s="14"/>
      <c r="I24" s="14"/>
      <c r="J24" s="72"/>
      <c r="K24" s="14"/>
    </row>
    <row r="25" spans="1:11">
      <c r="A25" s="10">
        <v>45267</v>
      </c>
      <c r="B25" s="60">
        <v>17.27</v>
      </c>
      <c r="C25" s="11">
        <v>14.8</v>
      </c>
      <c r="D25" s="123"/>
      <c r="E25" s="123"/>
      <c r="F25" s="26">
        <f t="shared" si="1"/>
        <v>2.4699999999999989</v>
      </c>
      <c r="G25" s="26"/>
      <c r="H25" s="14"/>
      <c r="I25" s="14"/>
      <c r="J25" s="72"/>
      <c r="K25" s="14"/>
    </row>
    <row r="26" spans="1:11">
      <c r="A26" s="10">
        <v>45267</v>
      </c>
      <c r="B26" s="58">
        <v>25.8</v>
      </c>
      <c r="C26" s="11">
        <v>19.2</v>
      </c>
      <c r="D26" s="123"/>
      <c r="E26" s="123"/>
      <c r="F26" s="26">
        <f t="shared" si="1"/>
        <v>6.6000000000000014</v>
      </c>
      <c r="G26" s="26"/>
      <c r="H26" s="14"/>
      <c r="I26" s="14"/>
      <c r="J26" s="72"/>
      <c r="K26" s="14"/>
    </row>
    <row r="27" spans="1:11">
      <c r="A27" s="10">
        <v>45267</v>
      </c>
      <c r="B27" s="60">
        <v>25.8</v>
      </c>
      <c r="C27" s="11">
        <v>19.2</v>
      </c>
      <c r="D27" s="123"/>
      <c r="E27" s="123"/>
      <c r="F27" s="26">
        <f t="shared" si="1"/>
        <v>6.6000000000000014</v>
      </c>
      <c r="G27" s="77"/>
      <c r="H27" s="30"/>
      <c r="I27" s="30"/>
      <c r="J27" s="72"/>
      <c r="K27" s="14"/>
    </row>
    <row r="28" spans="1:11" s="133" customFormat="1">
      <c r="A28" s="128">
        <v>45268</v>
      </c>
      <c r="B28" s="129">
        <v>60.83</v>
      </c>
      <c r="C28" s="123">
        <v>45</v>
      </c>
      <c r="D28" s="123">
        <v>60.83</v>
      </c>
      <c r="E28" s="123">
        <v>45</v>
      </c>
      <c r="F28" s="122">
        <f t="shared" si="1"/>
        <v>0</v>
      </c>
      <c r="G28" s="130"/>
      <c r="H28" s="122"/>
      <c r="I28" s="122"/>
      <c r="J28" s="131"/>
      <c r="K28" s="132"/>
    </row>
    <row r="29" spans="1:11">
      <c r="A29" s="10">
        <v>45268</v>
      </c>
      <c r="B29" s="60">
        <v>17.27</v>
      </c>
      <c r="C29" s="27">
        <v>14.8</v>
      </c>
      <c r="D29" s="123"/>
      <c r="E29" s="123"/>
      <c r="F29" s="26">
        <f t="shared" si="1"/>
        <v>2.4699999999999989</v>
      </c>
      <c r="G29" s="77"/>
      <c r="H29" s="30"/>
      <c r="I29" s="30"/>
      <c r="J29" s="72"/>
      <c r="K29" s="14"/>
    </row>
    <row r="30" spans="1:11">
      <c r="A30" s="10">
        <v>45268</v>
      </c>
      <c r="B30" s="60">
        <v>17.27</v>
      </c>
      <c r="C30" s="27">
        <v>15.5</v>
      </c>
      <c r="D30" s="123"/>
      <c r="E30" s="123"/>
      <c r="F30" s="26">
        <f t="shared" si="1"/>
        <v>1.7699999999999996</v>
      </c>
      <c r="G30" s="77"/>
      <c r="H30" s="30"/>
      <c r="I30" s="30"/>
      <c r="J30" s="72"/>
      <c r="K30" s="14"/>
    </row>
    <row r="31" spans="1:11">
      <c r="A31" s="10">
        <v>45268</v>
      </c>
      <c r="B31" s="60">
        <v>78.48</v>
      </c>
      <c r="C31" s="27">
        <v>25.43</v>
      </c>
      <c r="D31" s="123"/>
      <c r="E31" s="123"/>
      <c r="F31" s="26">
        <f t="shared" si="1"/>
        <v>53.050000000000004</v>
      </c>
      <c r="G31" s="77"/>
      <c r="H31" s="30"/>
      <c r="I31" s="30"/>
      <c r="J31" s="72"/>
      <c r="K31" s="14"/>
    </row>
    <row r="32" spans="1:11">
      <c r="A32" s="10">
        <v>45268</v>
      </c>
      <c r="B32" s="60">
        <v>62.8</v>
      </c>
      <c r="C32" s="27">
        <v>45</v>
      </c>
      <c r="D32" s="123"/>
      <c r="E32" s="123"/>
      <c r="F32" s="26">
        <f t="shared" si="1"/>
        <v>17.799999999999997</v>
      </c>
      <c r="G32" s="77"/>
      <c r="H32" s="30"/>
      <c r="I32" s="30"/>
      <c r="J32" s="72"/>
      <c r="K32" s="14"/>
    </row>
    <row r="33" spans="1:11">
      <c r="A33" s="10">
        <v>45268</v>
      </c>
      <c r="B33" s="60">
        <v>17.27</v>
      </c>
      <c r="C33" s="27">
        <v>14.8</v>
      </c>
      <c r="D33" s="123"/>
      <c r="E33" s="123"/>
      <c r="F33" s="127">
        <f t="shared" si="1"/>
        <v>2.4699999999999989</v>
      </c>
      <c r="G33" s="77"/>
      <c r="H33" s="30"/>
      <c r="I33" s="30"/>
      <c r="J33" s="72"/>
      <c r="K33" s="14"/>
    </row>
    <row r="34" spans="1:11">
      <c r="A34" s="10">
        <v>45269</v>
      </c>
      <c r="B34" s="60">
        <v>29.6</v>
      </c>
      <c r="C34" s="27">
        <v>14.88</v>
      </c>
      <c r="D34" s="123"/>
      <c r="E34" s="123"/>
      <c r="F34" s="26">
        <f t="shared" si="1"/>
        <v>14.72</v>
      </c>
      <c r="G34" s="77"/>
      <c r="H34" s="30"/>
      <c r="I34" s="30"/>
      <c r="J34" s="72"/>
      <c r="K34" s="14"/>
    </row>
    <row r="35" spans="1:11">
      <c r="A35" s="10">
        <v>45269</v>
      </c>
      <c r="B35" s="60">
        <v>16.8</v>
      </c>
      <c r="C35" s="27">
        <v>13.22</v>
      </c>
      <c r="D35" s="123"/>
      <c r="E35" s="123"/>
      <c r="F35" s="26">
        <f t="shared" si="1"/>
        <v>3.58</v>
      </c>
      <c r="G35" s="77"/>
      <c r="H35" s="30"/>
      <c r="I35" s="30"/>
      <c r="J35" s="72"/>
      <c r="K35" s="14"/>
    </row>
    <row r="36" spans="1:11">
      <c r="A36" s="10">
        <v>45269</v>
      </c>
      <c r="B36" s="60">
        <v>81.599999999999994</v>
      </c>
      <c r="C36" s="27">
        <v>66</v>
      </c>
      <c r="D36" s="123"/>
      <c r="E36" s="123"/>
      <c r="F36" s="26">
        <f t="shared" si="1"/>
        <v>15.599999999999994</v>
      </c>
      <c r="G36" s="77"/>
      <c r="H36" s="30"/>
      <c r="I36" s="30"/>
      <c r="J36" s="72"/>
      <c r="K36" s="14"/>
    </row>
    <row r="37" spans="1:11">
      <c r="A37" s="10">
        <v>45270</v>
      </c>
      <c r="B37" s="60">
        <v>81.599999999999994</v>
      </c>
      <c r="C37" s="27">
        <v>66</v>
      </c>
      <c r="D37" s="122"/>
      <c r="E37" s="122"/>
      <c r="F37" s="26">
        <f t="shared" si="1"/>
        <v>15.599999999999994</v>
      </c>
      <c r="G37" s="77"/>
      <c r="H37" s="30"/>
      <c r="I37" s="30"/>
      <c r="J37" s="72"/>
      <c r="K37" s="14"/>
    </row>
    <row r="38" spans="1:11" s="78" customFormat="1">
      <c r="A38" s="10">
        <v>45270</v>
      </c>
      <c r="B38" s="60">
        <v>16.3</v>
      </c>
      <c r="C38" s="33">
        <v>8</v>
      </c>
      <c r="D38" s="122"/>
      <c r="E38" s="122"/>
      <c r="F38" s="26">
        <f t="shared" si="1"/>
        <v>8.3000000000000007</v>
      </c>
      <c r="G38" s="77"/>
      <c r="H38" s="30"/>
      <c r="I38" s="30"/>
      <c r="J38" s="80"/>
      <c r="K38" s="81"/>
    </row>
    <row r="39" spans="1:11">
      <c r="A39" s="10">
        <v>45270</v>
      </c>
      <c r="B39" s="60">
        <v>35.6</v>
      </c>
      <c r="C39" s="27">
        <v>29</v>
      </c>
      <c r="D39" s="123"/>
      <c r="E39" s="123"/>
      <c r="F39" s="26">
        <f t="shared" si="1"/>
        <v>6.6000000000000014</v>
      </c>
      <c r="G39" s="77"/>
      <c r="H39" s="30"/>
      <c r="I39" s="30"/>
      <c r="J39" s="72"/>
      <c r="K39" s="14"/>
    </row>
    <row r="40" spans="1:11">
      <c r="A40" s="10">
        <v>45270</v>
      </c>
      <c r="B40" s="60">
        <v>12.5</v>
      </c>
      <c r="C40" s="27">
        <v>10.199999999999999</v>
      </c>
      <c r="D40" s="123"/>
      <c r="E40" s="123"/>
      <c r="F40" s="26">
        <f t="shared" si="1"/>
        <v>2.3000000000000007</v>
      </c>
      <c r="G40" s="77"/>
      <c r="H40" s="30"/>
      <c r="I40" s="30"/>
      <c r="J40" s="72"/>
      <c r="K40" s="14"/>
    </row>
    <row r="41" spans="1:11">
      <c r="A41" s="10">
        <v>45270</v>
      </c>
      <c r="B41" s="60">
        <v>135.4</v>
      </c>
      <c r="C41" s="27">
        <v>75.47</v>
      </c>
      <c r="D41" s="123"/>
      <c r="E41" s="123"/>
      <c r="F41" s="26">
        <f t="shared" si="1"/>
        <v>59.930000000000007</v>
      </c>
      <c r="G41" s="77"/>
      <c r="H41" s="30"/>
      <c r="I41" s="30"/>
      <c r="J41" s="72"/>
      <c r="K41" s="14"/>
    </row>
    <row r="42" spans="1:11" s="133" customFormat="1">
      <c r="A42" s="128">
        <v>45270</v>
      </c>
      <c r="B42" s="129">
        <v>1440</v>
      </c>
      <c r="C42" s="123">
        <v>1161</v>
      </c>
      <c r="D42" s="123"/>
      <c r="E42" s="123"/>
      <c r="F42" s="122">
        <f>B42-C42-D42+E42-G42</f>
        <v>264.3</v>
      </c>
      <c r="G42" s="130">
        <v>14.7</v>
      </c>
      <c r="H42" s="122" t="s">
        <v>64</v>
      </c>
      <c r="I42" s="122"/>
      <c r="J42" s="131"/>
      <c r="K42" s="132"/>
    </row>
    <row r="43" spans="1:11">
      <c r="A43" s="10">
        <v>45270</v>
      </c>
      <c r="B43" s="60">
        <v>12.5</v>
      </c>
      <c r="C43" s="27">
        <v>10.199999999999999</v>
      </c>
      <c r="D43" s="123"/>
      <c r="E43" s="123"/>
      <c r="F43" s="26">
        <f t="shared" si="1"/>
        <v>2.3000000000000007</v>
      </c>
      <c r="G43" s="77"/>
      <c r="H43" s="30"/>
      <c r="I43" s="122"/>
      <c r="J43" s="72"/>
      <c r="K43" s="14"/>
    </row>
    <row r="44" spans="1:11">
      <c r="A44" s="10">
        <v>45270</v>
      </c>
      <c r="B44" s="60">
        <v>31.82</v>
      </c>
      <c r="C44" s="27">
        <v>28.8</v>
      </c>
      <c r="D44" s="123"/>
      <c r="E44" s="123"/>
      <c r="F44" s="26">
        <f t="shared" si="1"/>
        <v>3.0199999999999996</v>
      </c>
      <c r="G44" s="77"/>
      <c r="H44" s="30"/>
      <c r="I44" s="30"/>
      <c r="J44" s="72"/>
      <c r="K44" s="14"/>
    </row>
    <row r="45" spans="1:11">
      <c r="A45" s="10">
        <v>45271</v>
      </c>
      <c r="B45" s="60">
        <v>31.8</v>
      </c>
      <c r="C45" s="33">
        <v>28.5</v>
      </c>
      <c r="D45" s="123"/>
      <c r="E45" s="123"/>
      <c r="F45" s="26">
        <f t="shared" si="1"/>
        <v>3.3000000000000007</v>
      </c>
      <c r="G45" s="77"/>
      <c r="H45" s="30"/>
      <c r="I45" s="30"/>
      <c r="J45" s="72"/>
      <c r="K45" s="14"/>
    </row>
    <row r="46" spans="1:11">
      <c r="A46" s="10">
        <v>45271</v>
      </c>
      <c r="B46" s="60">
        <v>12.5</v>
      </c>
      <c r="C46" s="33">
        <v>10.199999999999999</v>
      </c>
      <c r="D46" s="123"/>
      <c r="E46" s="123"/>
      <c r="F46" s="26">
        <f t="shared" si="1"/>
        <v>2.3000000000000007</v>
      </c>
      <c r="G46" s="77"/>
      <c r="H46" s="30"/>
      <c r="I46" s="30"/>
      <c r="J46" s="72"/>
      <c r="K46" s="14"/>
    </row>
    <row r="47" spans="1:11">
      <c r="A47" s="10">
        <v>45271</v>
      </c>
      <c r="B47" s="60">
        <v>17.27</v>
      </c>
      <c r="C47" s="27">
        <v>14.8</v>
      </c>
      <c r="D47" s="123"/>
      <c r="E47" s="123"/>
      <c r="F47" s="26">
        <f t="shared" si="1"/>
        <v>2.4699999999999989</v>
      </c>
      <c r="G47" s="77"/>
      <c r="H47" s="30"/>
      <c r="I47" s="30"/>
      <c r="J47" s="72"/>
      <c r="K47" s="14"/>
    </row>
    <row r="48" spans="1:11">
      <c r="A48" s="10">
        <v>45271</v>
      </c>
      <c r="B48" s="60">
        <v>150</v>
      </c>
      <c r="C48" s="33">
        <v>66.28</v>
      </c>
      <c r="D48" s="123"/>
      <c r="E48" s="123"/>
      <c r="F48" s="26">
        <f t="shared" si="1"/>
        <v>83.72</v>
      </c>
      <c r="G48" s="77"/>
      <c r="H48" s="30"/>
      <c r="I48" s="30"/>
      <c r="J48" s="72"/>
      <c r="K48" s="14"/>
    </row>
    <row r="49" spans="1:11">
      <c r="A49" s="10">
        <v>45271</v>
      </c>
      <c r="B49" s="60">
        <v>30.4</v>
      </c>
      <c r="C49" s="33">
        <v>24</v>
      </c>
      <c r="D49" s="123"/>
      <c r="E49" s="123"/>
      <c r="F49" s="26">
        <f t="shared" si="1"/>
        <v>6.3999999999999986</v>
      </c>
      <c r="G49" s="77"/>
      <c r="H49" s="30"/>
      <c r="I49" s="30"/>
      <c r="J49" s="72"/>
      <c r="K49" s="14"/>
    </row>
    <row r="50" spans="1:11">
      <c r="A50" s="10">
        <v>45271</v>
      </c>
      <c r="B50" s="60">
        <v>31.82</v>
      </c>
      <c r="C50" s="27">
        <v>28.8</v>
      </c>
      <c r="D50" s="123"/>
      <c r="E50" s="123"/>
      <c r="F50" s="26">
        <f t="shared" si="1"/>
        <v>3.0199999999999996</v>
      </c>
      <c r="G50" s="77"/>
      <c r="H50" s="30"/>
      <c r="I50" s="30"/>
      <c r="J50" s="72"/>
      <c r="K50" s="14"/>
    </row>
    <row r="51" spans="1:11">
      <c r="A51" s="10">
        <v>45271</v>
      </c>
      <c r="B51" s="60">
        <v>61.8</v>
      </c>
      <c r="C51" s="27">
        <v>39.92</v>
      </c>
      <c r="D51" s="123"/>
      <c r="E51" s="123"/>
      <c r="F51" s="26">
        <f t="shared" si="1"/>
        <v>21.879999999999995</v>
      </c>
      <c r="G51" s="77"/>
      <c r="H51" s="30"/>
      <c r="I51" s="30"/>
      <c r="J51" s="72"/>
      <c r="K51" s="14"/>
    </row>
    <row r="52" spans="1:11">
      <c r="A52" s="10">
        <v>45271</v>
      </c>
      <c r="B52" s="60">
        <v>30.4</v>
      </c>
      <c r="C52" s="33">
        <v>24</v>
      </c>
      <c r="D52" s="123"/>
      <c r="E52" s="123"/>
      <c r="F52" s="26">
        <f t="shared" si="1"/>
        <v>6.3999999999999986</v>
      </c>
      <c r="G52" s="77"/>
      <c r="H52" s="30"/>
      <c r="I52" s="30"/>
      <c r="J52" s="72"/>
      <c r="K52" s="14"/>
    </row>
    <row r="53" spans="1:11">
      <c r="A53" s="10">
        <v>45271</v>
      </c>
      <c r="B53" s="60">
        <v>215.4</v>
      </c>
      <c r="C53" s="33">
        <v>155</v>
      </c>
      <c r="D53" s="123"/>
      <c r="E53" s="123"/>
      <c r="F53" s="26">
        <f t="shared" si="1"/>
        <v>60.400000000000006</v>
      </c>
      <c r="G53" s="77"/>
      <c r="H53" s="30"/>
      <c r="I53" s="30">
        <v>69.8</v>
      </c>
      <c r="J53" s="72"/>
      <c r="K53" s="14"/>
    </row>
    <row r="54" spans="1:11">
      <c r="A54" s="10">
        <v>45272</v>
      </c>
      <c r="B54" s="60">
        <v>79.599999999999994</v>
      </c>
      <c r="C54" s="33">
        <v>66</v>
      </c>
      <c r="D54" s="123"/>
      <c r="E54" s="123"/>
      <c r="F54" s="26">
        <f t="shared" si="1"/>
        <v>13.599999999999994</v>
      </c>
      <c r="G54" s="77"/>
      <c r="H54" s="30"/>
      <c r="I54" s="30">
        <v>117</v>
      </c>
      <c r="J54" s="72"/>
      <c r="K54" s="14"/>
    </row>
    <row r="55" spans="1:11">
      <c r="A55" s="10">
        <v>45272</v>
      </c>
      <c r="B55" s="95">
        <v>50</v>
      </c>
      <c r="C55" s="33">
        <v>24.76</v>
      </c>
      <c r="D55" s="123"/>
      <c r="E55" s="123"/>
      <c r="F55" s="26">
        <f t="shared" si="1"/>
        <v>25.24</v>
      </c>
      <c r="G55" s="77"/>
      <c r="H55" s="30"/>
      <c r="I55" s="30"/>
      <c r="J55" s="72"/>
      <c r="K55" s="14"/>
    </row>
    <row r="56" spans="1:11">
      <c r="A56" s="10">
        <v>45272</v>
      </c>
      <c r="B56" s="95">
        <v>47</v>
      </c>
      <c r="C56" s="33">
        <v>24.76</v>
      </c>
      <c r="D56" s="123"/>
      <c r="E56" s="123"/>
      <c r="F56" s="26">
        <f t="shared" si="1"/>
        <v>22.24</v>
      </c>
      <c r="G56" s="77"/>
      <c r="H56" s="30"/>
      <c r="I56" s="30"/>
      <c r="J56" s="72"/>
      <c r="K56" s="14"/>
    </row>
    <row r="57" spans="1:11">
      <c r="A57" s="10">
        <v>45272</v>
      </c>
      <c r="B57" s="95">
        <v>25</v>
      </c>
      <c r="C57" s="33">
        <v>14.88</v>
      </c>
      <c r="D57" s="123"/>
      <c r="E57" s="123"/>
      <c r="F57" s="122">
        <f t="shared" si="1"/>
        <v>10.119999999999999</v>
      </c>
      <c r="G57" s="77"/>
      <c r="H57" s="30"/>
      <c r="I57" s="30"/>
      <c r="J57" s="72"/>
      <c r="K57" s="14"/>
    </row>
    <row r="58" spans="1:11">
      <c r="A58" s="10">
        <v>45272</v>
      </c>
      <c r="B58" s="95">
        <v>360</v>
      </c>
      <c r="C58" s="33">
        <v>289.60000000000002</v>
      </c>
      <c r="D58" s="123"/>
      <c r="E58" s="123"/>
      <c r="F58" s="26">
        <f t="shared" si="1"/>
        <v>70.399999999999977</v>
      </c>
      <c r="G58" s="77"/>
      <c r="H58" s="30"/>
      <c r="I58" s="30"/>
      <c r="J58" s="72"/>
      <c r="K58" s="14"/>
    </row>
    <row r="59" spans="1:11">
      <c r="A59" s="10">
        <v>45272</v>
      </c>
      <c r="B59" s="95">
        <v>44</v>
      </c>
      <c r="C59" s="33">
        <v>36.299999999999997</v>
      </c>
      <c r="D59" s="123"/>
      <c r="E59" s="123"/>
      <c r="F59" s="26">
        <f t="shared" si="1"/>
        <v>7.7000000000000028</v>
      </c>
      <c r="G59" s="77"/>
      <c r="H59" s="30"/>
      <c r="I59" s="30"/>
      <c r="J59" s="72"/>
      <c r="K59" s="14"/>
    </row>
    <row r="60" spans="1:11">
      <c r="A60" s="10">
        <v>45272</v>
      </c>
      <c r="B60" s="95">
        <v>30.4</v>
      </c>
      <c r="C60" s="33">
        <v>24</v>
      </c>
      <c r="D60" s="123"/>
      <c r="E60" s="123"/>
      <c r="F60" s="26">
        <f t="shared" si="1"/>
        <v>6.3999999999999986</v>
      </c>
      <c r="G60" s="77"/>
      <c r="H60" s="30"/>
      <c r="I60" s="30"/>
      <c r="J60" s="72"/>
      <c r="K60" s="14"/>
    </row>
    <row r="61" spans="1:11">
      <c r="A61" s="10">
        <v>45273</v>
      </c>
      <c r="B61" s="95">
        <v>17.8</v>
      </c>
      <c r="C61" s="33">
        <v>14.8</v>
      </c>
      <c r="D61" s="123"/>
      <c r="E61" s="123"/>
      <c r="F61" s="26">
        <f t="shared" si="1"/>
        <v>3</v>
      </c>
      <c r="G61" s="77"/>
      <c r="H61" s="30"/>
      <c r="I61" s="30"/>
      <c r="J61" s="72"/>
      <c r="K61" s="14"/>
    </row>
    <row r="62" spans="1:11">
      <c r="A62" s="10">
        <v>45273</v>
      </c>
      <c r="B62" s="95">
        <v>17.27</v>
      </c>
      <c r="C62" s="33">
        <v>14.8</v>
      </c>
      <c r="D62" s="123"/>
      <c r="E62" s="123"/>
      <c r="F62" s="26">
        <f t="shared" si="1"/>
        <v>2.4699999999999989</v>
      </c>
      <c r="G62" s="77"/>
      <c r="H62" s="30"/>
      <c r="I62" s="30"/>
      <c r="J62" s="72"/>
      <c r="K62" s="14"/>
    </row>
    <row r="63" spans="1:11">
      <c r="A63" s="10">
        <v>45273</v>
      </c>
      <c r="B63" s="95">
        <v>14.8</v>
      </c>
      <c r="C63" s="33">
        <v>10.199999999999999</v>
      </c>
      <c r="D63" s="123"/>
      <c r="E63" s="123"/>
      <c r="F63" s="26">
        <f t="shared" si="1"/>
        <v>4.6000000000000014</v>
      </c>
      <c r="G63" s="77"/>
      <c r="H63" s="30"/>
      <c r="I63" s="30"/>
      <c r="J63" s="72"/>
      <c r="K63" s="14"/>
    </row>
    <row r="64" spans="1:11">
      <c r="A64" s="10">
        <v>45273</v>
      </c>
      <c r="B64" s="95">
        <v>37.6</v>
      </c>
      <c r="C64" s="33">
        <v>21</v>
      </c>
      <c r="D64" s="123"/>
      <c r="E64" s="123"/>
      <c r="F64" s="26">
        <f t="shared" si="1"/>
        <v>11.700000000000001</v>
      </c>
      <c r="G64" s="77">
        <v>4.9000000000000004</v>
      </c>
      <c r="H64" s="30"/>
      <c r="I64" s="30"/>
      <c r="J64" s="72"/>
      <c r="K64" s="14"/>
    </row>
    <row r="65" spans="1:11">
      <c r="A65" s="10">
        <v>45273</v>
      </c>
      <c r="B65" s="95">
        <v>14.8</v>
      </c>
      <c r="C65" s="33">
        <v>10.199999999999999</v>
      </c>
      <c r="D65" s="123"/>
      <c r="E65" s="123"/>
      <c r="F65" s="26">
        <f t="shared" si="1"/>
        <v>4.6000000000000014</v>
      </c>
      <c r="G65" s="77"/>
      <c r="H65" s="30"/>
      <c r="I65" s="30"/>
      <c r="J65" s="72"/>
      <c r="K65" s="14"/>
    </row>
    <row r="66" spans="1:11">
      <c r="A66" s="10">
        <v>45273</v>
      </c>
      <c r="B66" s="95">
        <v>34.54</v>
      </c>
      <c r="C66" s="33">
        <v>29</v>
      </c>
      <c r="D66" s="123"/>
      <c r="E66" s="123"/>
      <c r="F66" s="26">
        <f t="shared" ref="F66:F130" si="2">B66-C66-D66+E66-G66</f>
        <v>5.5399999999999991</v>
      </c>
      <c r="G66" s="77"/>
      <c r="H66" s="30"/>
      <c r="I66" s="30"/>
      <c r="J66" s="72"/>
      <c r="K66" s="14"/>
    </row>
    <row r="67" spans="1:11">
      <c r="A67" s="10">
        <v>45274</v>
      </c>
      <c r="B67" s="95">
        <v>72.680000000000007</v>
      </c>
      <c r="C67" s="33">
        <v>39.56</v>
      </c>
      <c r="D67" s="123"/>
      <c r="E67" s="123"/>
      <c r="F67" s="26">
        <f t="shared" si="2"/>
        <v>33.120000000000005</v>
      </c>
      <c r="G67" s="77"/>
      <c r="H67" s="30"/>
      <c r="I67" s="30"/>
      <c r="J67" s="72"/>
      <c r="K67" s="14"/>
    </row>
    <row r="68" spans="1:11">
      <c r="A68" s="10">
        <v>45274</v>
      </c>
      <c r="B68" s="95">
        <v>17.8</v>
      </c>
      <c r="C68" s="33">
        <v>14.8</v>
      </c>
      <c r="D68" s="123">
        <v>3</v>
      </c>
      <c r="E68" s="123"/>
      <c r="F68" s="26">
        <f t="shared" si="2"/>
        <v>0</v>
      </c>
      <c r="G68" s="77"/>
      <c r="H68" s="30"/>
      <c r="I68" s="30"/>
      <c r="J68" s="72"/>
      <c r="K68" s="14"/>
    </row>
    <row r="69" spans="1:11">
      <c r="A69" s="10">
        <v>45275</v>
      </c>
      <c r="B69" s="95">
        <v>43.07</v>
      </c>
      <c r="C69" s="33">
        <v>19.82</v>
      </c>
      <c r="D69" s="123"/>
      <c r="E69" s="123"/>
      <c r="F69" s="26">
        <f t="shared" si="2"/>
        <v>23.25</v>
      </c>
      <c r="G69" s="77"/>
      <c r="H69" s="30"/>
      <c r="I69" s="30"/>
      <c r="J69" s="72"/>
      <c r="K69" s="14"/>
    </row>
    <row r="70" spans="1:11">
      <c r="A70" s="10">
        <v>45275</v>
      </c>
      <c r="B70" s="95">
        <v>21.15</v>
      </c>
      <c r="C70" s="33">
        <v>17.3</v>
      </c>
      <c r="D70" s="123"/>
      <c r="E70" s="123"/>
      <c r="F70" s="26">
        <f t="shared" si="2"/>
        <v>3.8499999999999979</v>
      </c>
      <c r="G70" s="77"/>
      <c r="H70" s="30"/>
      <c r="I70" s="30"/>
      <c r="J70" s="72"/>
      <c r="K70" s="14"/>
    </row>
    <row r="71" spans="1:11">
      <c r="A71" s="10">
        <v>45276</v>
      </c>
      <c r="B71" s="95">
        <v>68.78</v>
      </c>
      <c r="C71" s="33">
        <v>30.7</v>
      </c>
      <c r="D71" s="123"/>
      <c r="E71" s="123"/>
      <c r="F71" s="26">
        <f t="shared" si="2"/>
        <v>38.08</v>
      </c>
      <c r="G71" s="77"/>
      <c r="H71" s="30"/>
      <c r="I71" s="30"/>
      <c r="J71" s="72"/>
      <c r="K71" s="14"/>
    </row>
    <row r="72" spans="1:11">
      <c r="A72" s="10">
        <v>45277</v>
      </c>
      <c r="B72" s="95">
        <v>17.8</v>
      </c>
      <c r="C72" s="33">
        <v>14.45</v>
      </c>
      <c r="D72" s="123"/>
      <c r="E72" s="123"/>
      <c r="F72" s="26">
        <f t="shared" si="2"/>
        <v>3.3500000000000014</v>
      </c>
      <c r="G72" s="77"/>
      <c r="H72" s="30"/>
      <c r="I72" s="30"/>
      <c r="J72" s="72"/>
      <c r="K72" s="14"/>
    </row>
    <row r="73" spans="1:11">
      <c r="A73" s="10">
        <v>45277</v>
      </c>
      <c r="B73" s="95">
        <v>14.8</v>
      </c>
      <c r="C73" s="33">
        <v>10.199999999999999</v>
      </c>
      <c r="D73" s="123"/>
      <c r="E73" s="123"/>
      <c r="F73" s="26">
        <f t="shared" si="2"/>
        <v>4.6000000000000014</v>
      </c>
      <c r="G73" s="77"/>
      <c r="H73" s="30"/>
      <c r="I73" s="30"/>
      <c r="J73" s="72"/>
      <c r="K73" s="14"/>
    </row>
    <row r="74" spans="1:11">
      <c r="A74" s="10">
        <v>45277</v>
      </c>
      <c r="B74" s="95">
        <v>124.6</v>
      </c>
      <c r="C74" s="33">
        <v>80.650000000000006</v>
      </c>
      <c r="D74" s="123"/>
      <c r="E74" s="123"/>
      <c r="F74" s="26">
        <f t="shared" si="2"/>
        <v>43.949999999999989</v>
      </c>
      <c r="G74" s="77"/>
      <c r="H74" s="30"/>
      <c r="I74" s="30"/>
      <c r="J74" s="72"/>
      <c r="K74" s="14"/>
    </row>
    <row r="75" spans="1:11">
      <c r="A75" s="10">
        <v>45277</v>
      </c>
      <c r="B75" s="95">
        <v>35.6</v>
      </c>
      <c r="C75" s="33">
        <v>29</v>
      </c>
      <c r="D75" s="123"/>
      <c r="E75" s="123"/>
      <c r="F75" s="26">
        <f t="shared" si="2"/>
        <v>6.6000000000000014</v>
      </c>
      <c r="G75" s="77"/>
      <c r="H75" s="30"/>
      <c r="I75" s="30"/>
      <c r="J75" s="72"/>
      <c r="K75" s="14"/>
    </row>
    <row r="76" spans="1:11">
      <c r="A76" s="10">
        <v>45278</v>
      </c>
      <c r="B76" s="95">
        <v>59.2</v>
      </c>
      <c r="C76" s="33">
        <v>24.76</v>
      </c>
      <c r="D76" s="123"/>
      <c r="E76" s="123"/>
      <c r="F76" s="26">
        <f t="shared" si="2"/>
        <v>34.44</v>
      </c>
      <c r="G76" s="77"/>
      <c r="H76" s="30"/>
      <c r="I76" s="30"/>
      <c r="J76" s="72"/>
      <c r="K76" s="14"/>
    </row>
    <row r="77" spans="1:11">
      <c r="A77" s="10">
        <v>45278</v>
      </c>
      <c r="B77" s="95">
        <v>71.2</v>
      </c>
      <c r="C77" s="33">
        <v>48.8</v>
      </c>
      <c r="D77" s="123"/>
      <c r="E77" s="123"/>
      <c r="F77" s="26">
        <f t="shared" si="2"/>
        <v>22.400000000000006</v>
      </c>
      <c r="G77" s="77"/>
      <c r="H77" s="30"/>
      <c r="I77" s="30"/>
      <c r="J77" s="72"/>
      <c r="K77" s="14"/>
    </row>
    <row r="78" spans="1:11">
      <c r="A78" s="10">
        <v>45278</v>
      </c>
      <c r="B78" s="95">
        <v>68.2</v>
      </c>
      <c r="C78" s="33">
        <v>50.3</v>
      </c>
      <c r="D78" s="123"/>
      <c r="E78" s="123"/>
      <c r="F78" s="26">
        <f t="shared" si="2"/>
        <v>17.900000000000006</v>
      </c>
      <c r="G78" s="77"/>
      <c r="H78" s="30"/>
      <c r="I78" s="30"/>
      <c r="J78" s="72"/>
      <c r="K78" s="14"/>
    </row>
    <row r="79" spans="1:11">
      <c r="A79" s="10">
        <v>45278</v>
      </c>
      <c r="B79" s="95">
        <v>29.6</v>
      </c>
      <c r="C79" s="33">
        <v>14.88</v>
      </c>
      <c r="D79" s="123"/>
      <c r="E79" s="123"/>
      <c r="F79" s="26">
        <f t="shared" si="2"/>
        <v>14.72</v>
      </c>
      <c r="G79" s="77"/>
      <c r="H79" s="30"/>
      <c r="I79" s="30"/>
      <c r="J79" s="72"/>
      <c r="K79" s="14"/>
    </row>
    <row r="80" spans="1:11">
      <c r="A80" s="10">
        <v>45279</v>
      </c>
      <c r="B80" s="95">
        <v>17.8</v>
      </c>
      <c r="C80" s="33">
        <v>14.45</v>
      </c>
      <c r="D80" s="123"/>
      <c r="E80" s="123"/>
      <c r="F80" s="26">
        <f t="shared" si="2"/>
        <v>3.3500000000000014</v>
      </c>
      <c r="G80" s="77"/>
      <c r="H80" s="30"/>
      <c r="I80" s="30"/>
      <c r="J80" s="72"/>
      <c r="K80" s="14"/>
    </row>
    <row r="81" spans="1:11">
      <c r="A81" s="10">
        <v>45279</v>
      </c>
      <c r="B81" s="95">
        <v>22.4</v>
      </c>
      <c r="C81" s="33">
        <v>19.2</v>
      </c>
      <c r="D81" s="123"/>
      <c r="E81" s="123"/>
      <c r="F81" s="26">
        <f t="shared" si="2"/>
        <v>3.1999999999999993</v>
      </c>
      <c r="G81" s="77"/>
      <c r="H81" s="30"/>
      <c r="I81" s="30"/>
      <c r="J81" s="72"/>
      <c r="K81" s="14"/>
    </row>
    <row r="82" spans="1:11">
      <c r="A82" s="10">
        <v>45280</v>
      </c>
      <c r="B82" s="95">
        <v>25.6</v>
      </c>
      <c r="C82" s="33">
        <v>14.03</v>
      </c>
      <c r="D82" s="123"/>
      <c r="E82" s="123"/>
      <c r="F82" s="26">
        <f t="shared" si="2"/>
        <v>11.570000000000002</v>
      </c>
      <c r="G82" s="77"/>
      <c r="H82" s="30"/>
      <c r="I82" s="30"/>
      <c r="J82" s="72"/>
      <c r="K82" s="14"/>
    </row>
    <row r="83" spans="1:11">
      <c r="A83" s="10">
        <v>45280</v>
      </c>
      <c r="B83" s="95">
        <v>12.8</v>
      </c>
      <c r="C83" s="33">
        <v>10.199999999999999</v>
      </c>
      <c r="D83" s="123"/>
      <c r="E83" s="123"/>
      <c r="F83" s="26">
        <f t="shared" si="2"/>
        <v>2.6000000000000014</v>
      </c>
      <c r="G83" s="77"/>
      <c r="H83" s="30"/>
      <c r="I83" s="30"/>
      <c r="J83" s="72"/>
      <c r="K83" s="14"/>
    </row>
    <row r="84" spans="1:11" s="133" customFormat="1">
      <c r="A84" s="128">
        <v>45280</v>
      </c>
      <c r="B84" s="134">
        <v>10.199999999999999</v>
      </c>
      <c r="C84" s="122">
        <v>10.65</v>
      </c>
      <c r="D84" s="123"/>
      <c r="E84" s="123"/>
      <c r="F84" s="122">
        <f t="shared" si="2"/>
        <v>-0.45000000000000107</v>
      </c>
      <c r="G84" s="130"/>
      <c r="H84" s="122"/>
      <c r="I84" s="122"/>
      <c r="J84" s="131"/>
      <c r="K84" s="132"/>
    </row>
    <row r="85" spans="1:11">
      <c r="A85" s="10">
        <v>45280</v>
      </c>
      <c r="B85" s="95">
        <v>17.8</v>
      </c>
      <c r="C85" s="33">
        <v>14.8</v>
      </c>
      <c r="D85" s="122"/>
      <c r="E85" s="123"/>
      <c r="F85" s="26">
        <f t="shared" si="2"/>
        <v>3</v>
      </c>
      <c r="G85" s="77"/>
      <c r="H85" s="30"/>
      <c r="I85" s="30"/>
      <c r="J85" s="72"/>
      <c r="K85" s="14"/>
    </row>
    <row r="86" spans="1:11">
      <c r="A86" s="10">
        <v>45281</v>
      </c>
      <c r="B86" s="95">
        <v>12.8</v>
      </c>
      <c r="C86" s="33">
        <v>10.199999999999999</v>
      </c>
      <c r="D86" s="123"/>
      <c r="E86" s="123"/>
      <c r="F86" s="26">
        <f t="shared" si="2"/>
        <v>2.6000000000000014</v>
      </c>
      <c r="G86" s="77"/>
      <c r="H86" s="30"/>
      <c r="I86" s="30"/>
      <c r="J86" s="72"/>
      <c r="K86" s="14"/>
    </row>
    <row r="87" spans="1:11">
      <c r="A87" s="10">
        <v>45281</v>
      </c>
      <c r="B87" s="95">
        <v>17.8</v>
      </c>
      <c r="C87" s="33">
        <v>14.8</v>
      </c>
      <c r="D87" s="123"/>
      <c r="E87" s="123"/>
      <c r="F87" s="26">
        <f t="shared" si="2"/>
        <v>3</v>
      </c>
      <c r="G87" s="77"/>
      <c r="H87" s="30"/>
      <c r="I87" s="30"/>
      <c r="J87" s="72"/>
      <c r="K87" s="14"/>
    </row>
    <row r="88" spans="1:11">
      <c r="A88" s="10">
        <v>45281</v>
      </c>
      <c r="B88" s="95">
        <v>67</v>
      </c>
      <c r="C88" s="33">
        <v>43.4</v>
      </c>
      <c r="D88" s="123"/>
      <c r="E88" s="123"/>
      <c r="F88" s="26">
        <f t="shared" si="2"/>
        <v>23.6</v>
      </c>
      <c r="G88" s="77"/>
      <c r="H88" s="30"/>
      <c r="I88" s="30"/>
      <c r="J88" s="72"/>
      <c r="K88" s="14"/>
    </row>
    <row r="89" spans="1:11">
      <c r="A89" s="10">
        <v>45281</v>
      </c>
      <c r="B89" s="95">
        <v>29.9</v>
      </c>
      <c r="C89" s="33">
        <v>21.17</v>
      </c>
      <c r="D89" s="123"/>
      <c r="E89" s="123"/>
      <c r="F89" s="26">
        <f t="shared" si="2"/>
        <v>8.7299999999999969</v>
      </c>
      <c r="G89" s="77"/>
      <c r="H89" s="30"/>
      <c r="I89" s="30"/>
      <c r="J89" s="72"/>
      <c r="K89" s="14"/>
    </row>
    <row r="90" spans="1:11">
      <c r="A90" s="10">
        <v>45281</v>
      </c>
      <c r="B90" s="95">
        <v>12.8</v>
      </c>
      <c r="C90" s="33">
        <v>10.199999999999999</v>
      </c>
      <c r="D90" s="123"/>
      <c r="E90" s="123"/>
      <c r="F90" s="26">
        <f t="shared" si="2"/>
        <v>2.6000000000000014</v>
      </c>
      <c r="G90" s="77"/>
      <c r="H90" s="30"/>
      <c r="I90" s="30"/>
      <c r="J90" s="72"/>
      <c r="K90" s="14"/>
    </row>
    <row r="91" spans="1:11">
      <c r="A91" s="10">
        <v>45282</v>
      </c>
      <c r="B91" s="95">
        <v>48.6</v>
      </c>
      <c r="C91" s="33">
        <v>46.32</v>
      </c>
      <c r="D91" s="123"/>
      <c r="E91" s="123"/>
      <c r="F91" s="26">
        <f t="shared" si="2"/>
        <v>2.2800000000000011</v>
      </c>
      <c r="G91" s="77"/>
      <c r="H91" s="30"/>
      <c r="I91" s="30"/>
      <c r="J91" s="72"/>
      <c r="K91" s="14"/>
    </row>
    <row r="92" spans="1:11">
      <c r="A92" s="10">
        <v>45282</v>
      </c>
      <c r="B92" s="95">
        <v>54.2</v>
      </c>
      <c r="C92" s="33">
        <v>45</v>
      </c>
      <c r="D92" s="123"/>
      <c r="E92" s="123"/>
      <c r="F92" s="26">
        <f t="shared" si="2"/>
        <v>4.3000000000000025</v>
      </c>
      <c r="G92" s="77">
        <v>4.9000000000000004</v>
      </c>
      <c r="H92" s="30"/>
      <c r="I92" s="30"/>
      <c r="J92" s="72"/>
      <c r="K92" s="14"/>
    </row>
    <row r="93" spans="1:11">
      <c r="A93" s="10">
        <v>45282</v>
      </c>
      <c r="B93" s="95">
        <v>27.3</v>
      </c>
      <c r="C93" s="33">
        <v>21.22</v>
      </c>
      <c r="D93" s="123"/>
      <c r="E93" s="123"/>
      <c r="F93" s="26">
        <f t="shared" si="2"/>
        <v>6.0800000000000018</v>
      </c>
      <c r="G93" s="77"/>
      <c r="H93" s="30"/>
      <c r="I93" s="30"/>
      <c r="J93" s="72"/>
      <c r="K93" s="14"/>
    </row>
    <row r="94" spans="1:11">
      <c r="A94" s="10">
        <v>45283</v>
      </c>
      <c r="B94" s="95">
        <v>14.6</v>
      </c>
      <c r="C94" s="33">
        <v>10</v>
      </c>
      <c r="D94" s="123"/>
      <c r="E94" s="123"/>
      <c r="F94" s="26">
        <f t="shared" si="2"/>
        <v>4.5999999999999996</v>
      </c>
      <c r="G94" s="77"/>
      <c r="H94" s="30"/>
      <c r="I94" s="30"/>
      <c r="J94" s="72"/>
      <c r="K94" s="14"/>
    </row>
    <row r="95" spans="1:11">
      <c r="A95" s="10">
        <v>45283</v>
      </c>
      <c r="B95" s="95">
        <v>17.8</v>
      </c>
      <c r="C95" s="33">
        <v>14.8</v>
      </c>
      <c r="D95" s="123"/>
      <c r="E95" s="123"/>
      <c r="F95" s="26">
        <f t="shared" si="2"/>
        <v>3</v>
      </c>
      <c r="G95" s="77"/>
      <c r="H95" s="30"/>
      <c r="I95" s="30"/>
      <c r="J95" s="72"/>
      <c r="K95" s="14"/>
    </row>
    <row r="96" spans="1:11">
      <c r="A96" s="10">
        <v>45284</v>
      </c>
      <c r="B96" s="95">
        <v>31.1</v>
      </c>
      <c r="C96" s="33">
        <v>24</v>
      </c>
      <c r="D96" s="123"/>
      <c r="E96" s="123"/>
      <c r="F96" s="26">
        <f t="shared" si="2"/>
        <v>7.1000000000000014</v>
      </c>
      <c r="G96" s="77"/>
      <c r="H96" s="30"/>
      <c r="I96" s="30"/>
      <c r="J96" s="72"/>
      <c r="K96" s="14"/>
    </row>
    <row r="97" spans="1:11">
      <c r="A97" s="10">
        <v>45284</v>
      </c>
      <c r="B97" s="95">
        <v>31.1</v>
      </c>
      <c r="C97" s="33">
        <v>24</v>
      </c>
      <c r="D97" s="123"/>
      <c r="E97" s="123"/>
      <c r="F97" s="26">
        <f t="shared" si="2"/>
        <v>7.1000000000000014</v>
      </c>
      <c r="G97" s="77"/>
      <c r="H97" s="30"/>
      <c r="I97" s="30"/>
      <c r="J97" s="72"/>
      <c r="K97" s="14"/>
    </row>
    <row r="98" spans="1:11">
      <c r="A98" s="10">
        <v>45285</v>
      </c>
      <c r="B98" s="95">
        <v>22.1</v>
      </c>
      <c r="C98" s="33">
        <v>15.73</v>
      </c>
      <c r="D98" s="123"/>
      <c r="E98" s="123"/>
      <c r="F98" s="26">
        <f t="shared" si="2"/>
        <v>6.370000000000001</v>
      </c>
      <c r="G98" s="77"/>
      <c r="H98" s="30"/>
      <c r="I98" s="30"/>
      <c r="J98" s="72"/>
      <c r="K98" s="14"/>
    </row>
    <row r="99" spans="1:11">
      <c r="A99" s="10">
        <v>45285</v>
      </c>
      <c r="B99" s="95">
        <v>16.8</v>
      </c>
      <c r="C99" s="33">
        <v>13</v>
      </c>
      <c r="D99" s="122"/>
      <c r="E99" s="122"/>
      <c r="F99" s="26">
        <f t="shared" si="2"/>
        <v>3.8000000000000007</v>
      </c>
      <c r="G99" s="77"/>
      <c r="H99" s="30"/>
      <c r="I99" s="30"/>
      <c r="J99" s="69"/>
      <c r="K99" s="14"/>
    </row>
    <row r="100" spans="1:11">
      <c r="A100" s="10">
        <v>45285</v>
      </c>
      <c r="B100" s="95">
        <v>19.5</v>
      </c>
      <c r="C100" s="33">
        <v>15</v>
      </c>
      <c r="D100" s="123"/>
      <c r="E100" s="123"/>
      <c r="F100" s="26">
        <f t="shared" si="2"/>
        <v>4.5</v>
      </c>
      <c r="G100" s="77"/>
      <c r="H100" s="30"/>
      <c r="I100" s="30"/>
      <c r="J100" s="72"/>
      <c r="K100" s="14"/>
    </row>
    <row r="101" spans="1:11">
      <c r="A101" s="10">
        <v>45285</v>
      </c>
      <c r="B101" s="95">
        <v>64</v>
      </c>
      <c r="C101" s="33">
        <v>34.700000000000003</v>
      </c>
      <c r="D101" s="123"/>
      <c r="E101" s="123"/>
      <c r="F101" s="26">
        <f t="shared" si="2"/>
        <v>29.299999999999997</v>
      </c>
      <c r="G101" s="77"/>
      <c r="H101" s="30"/>
      <c r="I101" s="30"/>
      <c r="J101" s="72"/>
      <c r="K101" s="14"/>
    </row>
    <row r="102" spans="1:11">
      <c r="A102" s="10">
        <v>45286</v>
      </c>
      <c r="B102" s="95">
        <v>426</v>
      </c>
      <c r="C102" s="33">
        <v>159.19999999999999</v>
      </c>
      <c r="D102" s="123">
        <v>26</v>
      </c>
      <c r="E102" s="123"/>
      <c r="F102" s="26">
        <f t="shared" si="2"/>
        <v>240.8</v>
      </c>
      <c r="G102" s="77"/>
      <c r="H102" s="30"/>
      <c r="I102" s="30"/>
      <c r="J102" s="72"/>
      <c r="K102" s="14"/>
    </row>
    <row r="103" spans="1:11">
      <c r="A103" s="10">
        <v>45286</v>
      </c>
      <c r="B103" s="95">
        <v>17.8</v>
      </c>
      <c r="C103" s="33">
        <v>13.37</v>
      </c>
      <c r="D103" s="123"/>
      <c r="E103" s="123"/>
      <c r="F103" s="26">
        <f t="shared" si="2"/>
        <v>4.4300000000000015</v>
      </c>
      <c r="G103" s="77"/>
      <c r="H103" s="30"/>
      <c r="I103" s="30"/>
      <c r="J103" s="72"/>
      <c r="K103" s="14"/>
    </row>
    <row r="104" spans="1:11">
      <c r="A104" s="10">
        <v>45286</v>
      </c>
      <c r="B104" s="95">
        <v>29.6</v>
      </c>
      <c r="C104" s="33">
        <v>14.88</v>
      </c>
      <c r="D104" s="123"/>
      <c r="E104" s="123"/>
      <c r="F104" s="26">
        <f t="shared" si="2"/>
        <v>14.72</v>
      </c>
      <c r="G104" s="77"/>
      <c r="H104" s="30"/>
      <c r="I104" s="30"/>
      <c r="J104" s="72"/>
      <c r="K104" s="14"/>
    </row>
    <row r="105" spans="1:11">
      <c r="A105" s="10">
        <v>45286</v>
      </c>
      <c r="B105" s="95">
        <v>17.8</v>
      </c>
      <c r="C105" s="33">
        <v>14.8</v>
      </c>
      <c r="D105" s="123"/>
      <c r="E105" s="123"/>
      <c r="F105" s="26">
        <f t="shared" si="2"/>
        <v>3</v>
      </c>
      <c r="G105" s="77"/>
      <c r="H105" s="30"/>
      <c r="I105" s="30"/>
      <c r="J105" s="72"/>
      <c r="K105" s="14"/>
    </row>
    <row r="106" spans="1:11">
      <c r="A106" s="10">
        <v>45286</v>
      </c>
      <c r="B106" s="95">
        <v>16.8</v>
      </c>
      <c r="C106" s="33">
        <v>13</v>
      </c>
      <c r="D106" s="123"/>
      <c r="E106" s="123"/>
      <c r="F106" s="26">
        <f t="shared" si="2"/>
        <v>3.8000000000000007</v>
      </c>
      <c r="G106" s="77"/>
      <c r="H106" s="30"/>
      <c r="I106" s="30"/>
      <c r="J106" s="72"/>
      <c r="K106" s="14"/>
    </row>
    <row r="107" spans="1:11">
      <c r="A107" s="10">
        <v>45286</v>
      </c>
      <c r="B107" s="95">
        <v>16.8</v>
      </c>
      <c r="C107" s="33">
        <v>10</v>
      </c>
      <c r="D107" s="123"/>
      <c r="E107" s="123"/>
      <c r="F107" s="26">
        <f t="shared" si="2"/>
        <v>6.8000000000000007</v>
      </c>
      <c r="G107" s="77"/>
      <c r="H107" s="30"/>
      <c r="I107" s="30"/>
      <c r="J107" s="72"/>
      <c r="K107" s="14"/>
    </row>
    <row r="108" spans="1:11">
      <c r="A108" s="10">
        <v>45286</v>
      </c>
      <c r="B108" s="95">
        <v>17.8</v>
      </c>
      <c r="C108" s="33">
        <v>14.8</v>
      </c>
      <c r="D108" s="123"/>
      <c r="E108" s="123"/>
      <c r="F108" s="26">
        <f t="shared" si="2"/>
        <v>3</v>
      </c>
      <c r="G108" s="77"/>
      <c r="H108" s="30"/>
      <c r="I108" s="30"/>
      <c r="J108" s="72"/>
      <c r="K108" s="14"/>
    </row>
    <row r="109" spans="1:11">
      <c r="A109" s="10">
        <v>45286</v>
      </c>
      <c r="B109" s="95">
        <v>59.2</v>
      </c>
      <c r="C109" s="33">
        <v>24.76</v>
      </c>
      <c r="D109" s="123">
        <v>59.2</v>
      </c>
      <c r="E109" s="123">
        <v>24.76</v>
      </c>
      <c r="F109" s="26">
        <f t="shared" si="2"/>
        <v>-3.5527136788005009E-15</v>
      </c>
      <c r="G109" s="77"/>
      <c r="H109" s="30"/>
      <c r="I109" s="30"/>
      <c r="J109" s="72"/>
      <c r="K109" s="14"/>
    </row>
    <row r="110" spans="1:11">
      <c r="A110" s="10">
        <v>45286</v>
      </c>
      <c r="B110" s="95">
        <v>46.3</v>
      </c>
      <c r="C110" s="33">
        <v>37.22</v>
      </c>
      <c r="D110" s="122"/>
      <c r="E110" s="122"/>
      <c r="F110" s="26">
        <f t="shared" si="2"/>
        <v>9.0799999999999983</v>
      </c>
      <c r="G110" s="77"/>
      <c r="H110" s="30"/>
      <c r="I110" s="30"/>
      <c r="J110" s="72"/>
      <c r="K110" s="14"/>
    </row>
    <row r="111" spans="1:11">
      <c r="A111" s="10">
        <v>45286</v>
      </c>
      <c r="B111" s="95">
        <v>27.3</v>
      </c>
      <c r="C111" s="27">
        <v>21</v>
      </c>
      <c r="D111" s="123"/>
      <c r="E111" s="123"/>
      <c r="F111" s="26">
        <f t="shared" si="2"/>
        <v>6.3000000000000007</v>
      </c>
      <c r="G111" s="77"/>
      <c r="H111" s="30"/>
      <c r="I111" s="30"/>
      <c r="J111" s="72"/>
      <c r="K111" s="14"/>
    </row>
    <row r="112" spans="1:11" ht="21.95" customHeight="1">
      <c r="A112" s="10">
        <v>45287</v>
      </c>
      <c r="B112" s="95">
        <v>17.8</v>
      </c>
      <c r="C112" s="33">
        <v>14.45</v>
      </c>
      <c r="D112" s="123"/>
      <c r="E112" s="123"/>
      <c r="F112" s="26">
        <f t="shared" si="2"/>
        <v>3.3500000000000014</v>
      </c>
      <c r="G112" s="77"/>
      <c r="H112" s="30"/>
      <c r="I112" s="30"/>
      <c r="J112" s="72"/>
      <c r="K112" s="14"/>
    </row>
    <row r="113" spans="1:11">
      <c r="A113" s="10">
        <v>45287</v>
      </c>
      <c r="B113" s="95">
        <v>35.799999999999997</v>
      </c>
      <c r="C113" s="33">
        <v>24</v>
      </c>
      <c r="D113" s="123"/>
      <c r="E113" s="123"/>
      <c r="F113" s="26">
        <f t="shared" si="2"/>
        <v>11.799999999999997</v>
      </c>
      <c r="G113" s="77"/>
      <c r="H113" s="30"/>
      <c r="I113" s="30"/>
      <c r="J113" s="72"/>
      <c r="K113" s="14"/>
    </row>
    <row r="114" spans="1:11">
      <c r="A114" s="10">
        <v>45288</v>
      </c>
      <c r="B114" s="95">
        <v>17.8</v>
      </c>
      <c r="C114" s="27">
        <v>14.8</v>
      </c>
      <c r="D114" s="123"/>
      <c r="E114" s="123"/>
      <c r="F114" s="26">
        <f t="shared" si="2"/>
        <v>3</v>
      </c>
      <c r="G114" s="77"/>
      <c r="H114" s="30"/>
      <c r="I114" s="30"/>
      <c r="J114" s="72"/>
      <c r="K114" s="14"/>
    </row>
    <row r="115" spans="1:11">
      <c r="A115" s="10">
        <v>45288</v>
      </c>
      <c r="B115" s="95">
        <v>79</v>
      </c>
      <c r="C115" s="27">
        <v>34.630000000000003</v>
      </c>
      <c r="D115" s="123"/>
      <c r="E115" s="123"/>
      <c r="F115" s="26">
        <f t="shared" si="2"/>
        <v>44.37</v>
      </c>
      <c r="G115" s="77"/>
      <c r="H115" s="30"/>
      <c r="I115" s="30"/>
    </row>
    <row r="116" spans="1:11">
      <c r="A116" s="10">
        <v>45288</v>
      </c>
      <c r="B116" s="95">
        <v>22.1</v>
      </c>
      <c r="C116" s="27">
        <v>16.87</v>
      </c>
      <c r="D116" s="123"/>
      <c r="E116" s="123"/>
      <c r="F116" s="26">
        <f t="shared" si="2"/>
        <v>5.23</v>
      </c>
      <c r="G116" s="77"/>
      <c r="H116" s="30"/>
      <c r="I116" s="30"/>
    </row>
    <row r="117" spans="1:11">
      <c r="A117" s="10">
        <v>45288</v>
      </c>
      <c r="B117" s="95">
        <v>173</v>
      </c>
      <c r="C117" s="33">
        <v>110.5</v>
      </c>
      <c r="D117" s="123"/>
      <c r="E117" s="123"/>
      <c r="F117" s="26">
        <f t="shared" si="2"/>
        <v>62.5</v>
      </c>
      <c r="G117" s="77"/>
      <c r="H117" s="30"/>
      <c r="I117" s="30"/>
    </row>
    <row r="118" spans="1:11">
      <c r="A118" s="10">
        <v>45288</v>
      </c>
      <c r="B118" s="95">
        <v>27.3</v>
      </c>
      <c r="C118" s="27">
        <v>21</v>
      </c>
      <c r="D118" s="123"/>
      <c r="E118" s="123"/>
      <c r="F118" s="26">
        <f t="shared" si="2"/>
        <v>6.3000000000000007</v>
      </c>
      <c r="G118" s="77"/>
      <c r="H118" s="30"/>
      <c r="I118" s="30"/>
    </row>
    <row r="119" spans="1:11">
      <c r="A119" s="10">
        <v>45288</v>
      </c>
      <c r="B119" s="95">
        <v>59.2</v>
      </c>
      <c r="C119" s="27">
        <v>24.76</v>
      </c>
      <c r="D119" s="123"/>
      <c r="E119" s="123"/>
      <c r="F119" s="26">
        <f t="shared" si="2"/>
        <v>34.44</v>
      </c>
      <c r="G119" s="77"/>
      <c r="H119" s="30"/>
      <c r="I119" s="30"/>
    </row>
    <row r="120" spans="1:11">
      <c r="A120" s="10">
        <v>45288</v>
      </c>
      <c r="B120" s="95">
        <v>14.36</v>
      </c>
      <c r="C120" s="27">
        <v>10.199999999999999</v>
      </c>
      <c r="D120" s="123"/>
      <c r="E120" s="123"/>
      <c r="F120" s="26">
        <f t="shared" si="2"/>
        <v>4.16</v>
      </c>
      <c r="G120" s="77"/>
      <c r="H120" s="30"/>
      <c r="I120" s="30"/>
    </row>
    <row r="121" spans="1:11">
      <c r="A121" s="10">
        <v>45288</v>
      </c>
      <c r="B121" s="95">
        <v>25.8</v>
      </c>
      <c r="C121" s="27">
        <v>19.2</v>
      </c>
      <c r="D121" s="123"/>
      <c r="E121" s="123"/>
      <c r="F121" s="26">
        <f t="shared" si="2"/>
        <v>6.6000000000000014</v>
      </c>
      <c r="G121" s="77"/>
      <c r="H121" s="30"/>
      <c r="I121" s="30"/>
    </row>
    <row r="122" spans="1:11">
      <c r="A122" s="10">
        <v>45288</v>
      </c>
      <c r="B122" s="95">
        <v>17.8</v>
      </c>
      <c r="C122" s="27">
        <v>14.8</v>
      </c>
      <c r="D122" s="123"/>
      <c r="E122" s="123"/>
      <c r="F122" s="26">
        <f t="shared" si="2"/>
        <v>3</v>
      </c>
      <c r="G122" s="77"/>
      <c r="H122" s="30"/>
      <c r="I122" s="30"/>
    </row>
    <row r="123" spans="1:11">
      <c r="A123" s="10">
        <v>45289</v>
      </c>
      <c r="B123" s="95">
        <v>74.099999999999994</v>
      </c>
      <c r="C123" s="27">
        <v>24.76</v>
      </c>
      <c r="D123" s="123"/>
      <c r="E123" s="123"/>
      <c r="F123" s="26">
        <f t="shared" si="2"/>
        <v>49.339999999999989</v>
      </c>
      <c r="G123" s="77"/>
      <c r="H123" s="30"/>
      <c r="I123" s="30"/>
    </row>
    <row r="124" spans="1:11">
      <c r="A124" s="10">
        <v>45289</v>
      </c>
      <c r="B124" s="95">
        <v>35.299999999999997</v>
      </c>
      <c r="C124" s="33">
        <v>30</v>
      </c>
      <c r="D124" s="123"/>
      <c r="E124" s="123"/>
      <c r="F124" s="26">
        <f t="shared" si="2"/>
        <v>5.2999999999999972</v>
      </c>
      <c r="G124" s="77"/>
      <c r="H124" s="30"/>
      <c r="I124" s="30"/>
    </row>
    <row r="125" spans="1:11">
      <c r="A125" s="10">
        <v>45289</v>
      </c>
      <c r="B125" s="95">
        <v>37.6</v>
      </c>
      <c r="C125" s="33">
        <v>21</v>
      </c>
      <c r="D125" s="123"/>
      <c r="E125" s="123"/>
      <c r="F125" s="26">
        <f t="shared" si="2"/>
        <v>10.600000000000001</v>
      </c>
      <c r="G125" s="77">
        <v>6</v>
      </c>
      <c r="H125" s="30"/>
      <c r="I125" s="30"/>
    </row>
    <row r="126" spans="1:11">
      <c r="A126" s="10">
        <v>45289</v>
      </c>
      <c r="B126" s="95">
        <v>16.8</v>
      </c>
      <c r="C126" s="27">
        <v>13</v>
      </c>
      <c r="D126" s="123"/>
      <c r="E126" s="123"/>
      <c r="F126" s="26">
        <f t="shared" si="2"/>
        <v>3.8000000000000007</v>
      </c>
      <c r="G126" s="77"/>
      <c r="H126" s="30"/>
      <c r="I126" s="30"/>
    </row>
    <row r="127" spans="1:11">
      <c r="A127" s="10">
        <v>45289</v>
      </c>
      <c r="B127" s="95">
        <v>16.8</v>
      </c>
      <c r="C127" s="27">
        <v>10</v>
      </c>
      <c r="D127" s="123"/>
      <c r="E127" s="123"/>
      <c r="F127" s="26">
        <f t="shared" si="2"/>
        <v>6.8000000000000007</v>
      </c>
      <c r="G127" s="77"/>
      <c r="H127" s="30"/>
      <c r="I127" s="30"/>
    </row>
    <row r="128" spans="1:11">
      <c r="A128" s="10">
        <v>45290</v>
      </c>
      <c r="B128" s="95">
        <v>71</v>
      </c>
      <c r="C128" s="27">
        <v>32.700000000000003</v>
      </c>
      <c r="D128" s="123"/>
      <c r="E128" s="123"/>
      <c r="F128" s="26">
        <f t="shared" si="2"/>
        <v>38.299999999999997</v>
      </c>
      <c r="G128" s="77"/>
      <c r="H128" s="30"/>
      <c r="I128" s="30"/>
    </row>
    <row r="129" spans="1:9">
      <c r="A129" s="10">
        <v>45290</v>
      </c>
      <c r="B129" s="95">
        <v>31.53</v>
      </c>
      <c r="C129" s="33">
        <v>25</v>
      </c>
      <c r="D129" s="123"/>
      <c r="E129" s="123"/>
      <c r="F129" s="26">
        <f t="shared" si="2"/>
        <v>6.5300000000000011</v>
      </c>
      <c r="G129" s="77"/>
      <c r="H129" s="30"/>
      <c r="I129" s="30"/>
    </row>
    <row r="130" spans="1:9">
      <c r="A130" s="10">
        <v>45290</v>
      </c>
      <c r="B130" s="95">
        <v>17.8</v>
      </c>
      <c r="C130" s="33">
        <v>14.45</v>
      </c>
      <c r="D130" s="123"/>
      <c r="E130" s="123"/>
      <c r="F130" s="26">
        <f t="shared" si="2"/>
        <v>3.3500000000000014</v>
      </c>
      <c r="G130" s="77"/>
      <c r="H130" s="30"/>
      <c r="I130" s="30"/>
    </row>
    <row r="131" spans="1:9">
      <c r="A131" s="10">
        <v>45290</v>
      </c>
      <c r="B131" s="95">
        <v>83.58</v>
      </c>
      <c r="C131" s="27">
        <v>66</v>
      </c>
      <c r="D131" s="123"/>
      <c r="E131" s="123"/>
      <c r="F131" s="26">
        <f t="shared" ref="F131:F136" si="3">B131-C131-D131+E131-G131</f>
        <v>17.579999999999998</v>
      </c>
      <c r="G131" s="77"/>
      <c r="H131" s="30"/>
      <c r="I131" s="30"/>
    </row>
    <row r="132" spans="1:9">
      <c r="A132" s="10">
        <v>45290</v>
      </c>
      <c r="B132" s="95">
        <v>16</v>
      </c>
      <c r="C132" s="27">
        <v>10</v>
      </c>
      <c r="D132" s="123"/>
      <c r="E132" s="123"/>
      <c r="F132" s="26">
        <f t="shared" si="3"/>
        <v>6</v>
      </c>
      <c r="G132" s="77"/>
      <c r="H132" s="30"/>
      <c r="I132" s="30"/>
    </row>
    <row r="133" spans="1:9">
      <c r="A133" s="10">
        <v>45290</v>
      </c>
      <c r="B133" s="95">
        <v>24.7</v>
      </c>
      <c r="C133" s="27">
        <v>19</v>
      </c>
      <c r="D133" s="123">
        <v>24.7</v>
      </c>
      <c r="E133" s="27">
        <v>19</v>
      </c>
      <c r="F133" s="26">
        <f t="shared" si="3"/>
        <v>0</v>
      </c>
      <c r="G133" s="77"/>
      <c r="H133" s="30"/>
      <c r="I133" s="30"/>
    </row>
    <row r="134" spans="1:9">
      <c r="A134" s="10">
        <v>45291</v>
      </c>
      <c r="B134" s="95">
        <v>29.9</v>
      </c>
      <c r="C134" s="27">
        <v>23</v>
      </c>
      <c r="D134" s="123"/>
      <c r="E134" s="123"/>
      <c r="F134" s="26">
        <f t="shared" si="3"/>
        <v>6.8999999999999986</v>
      </c>
      <c r="G134" s="77"/>
      <c r="H134" s="30"/>
      <c r="I134" s="30"/>
    </row>
    <row r="135" spans="1:9">
      <c r="A135" s="10">
        <v>45291</v>
      </c>
      <c r="B135" s="95">
        <v>18.309999999999999</v>
      </c>
      <c r="C135" s="27">
        <v>17.3</v>
      </c>
      <c r="D135" s="123"/>
      <c r="E135" s="123"/>
      <c r="F135" s="26">
        <f t="shared" si="3"/>
        <v>1.009999999999998</v>
      </c>
      <c r="G135" s="77"/>
      <c r="H135" s="30"/>
      <c r="I135" s="30"/>
    </row>
    <row r="136" spans="1:9">
      <c r="A136" s="10">
        <v>45291</v>
      </c>
      <c r="B136" s="95">
        <v>15.46</v>
      </c>
      <c r="C136" s="27">
        <v>14.8</v>
      </c>
      <c r="D136" s="123"/>
      <c r="E136" s="123"/>
      <c r="F136" s="26">
        <f t="shared" si="3"/>
        <v>0.66000000000000014</v>
      </c>
      <c r="G136" s="77"/>
      <c r="H136" s="30"/>
      <c r="I136" s="30"/>
    </row>
    <row r="137" spans="1:9">
      <c r="A137" s="10"/>
      <c r="B137" s="95"/>
      <c r="C137" s="27"/>
      <c r="D137" s="123"/>
      <c r="E137" s="123"/>
      <c r="F137" s="26"/>
      <c r="G137" s="77"/>
      <c r="H137" s="30"/>
      <c r="I137" s="30"/>
    </row>
    <row r="138" spans="1:9">
      <c r="A138" s="10"/>
      <c r="B138" s="95"/>
      <c r="C138" s="27"/>
      <c r="D138" s="123"/>
      <c r="E138" s="123"/>
      <c r="F138" s="26"/>
      <c r="G138" s="77"/>
      <c r="H138" s="30"/>
      <c r="I138" s="30"/>
    </row>
    <row r="139" spans="1:9">
      <c r="A139" s="10"/>
      <c r="B139" s="95"/>
      <c r="C139" s="27"/>
      <c r="D139" s="123"/>
      <c r="E139" s="123"/>
      <c r="F139" s="26"/>
      <c r="G139" s="77"/>
      <c r="H139" s="30"/>
      <c r="I139" s="30"/>
    </row>
    <row r="140" spans="1:9">
      <c r="A140" s="10"/>
      <c r="B140" s="95"/>
      <c r="C140" s="27"/>
      <c r="D140" s="123"/>
      <c r="E140" s="123"/>
      <c r="F140" s="26"/>
      <c r="G140" s="77"/>
      <c r="H140" s="30"/>
      <c r="I140" s="30"/>
    </row>
    <row r="141" spans="1:9">
      <c r="A141" s="10"/>
      <c r="B141" s="95"/>
      <c r="C141" s="33"/>
      <c r="D141" s="123"/>
      <c r="E141" s="123"/>
      <c r="F141" s="26"/>
      <c r="G141" s="77"/>
      <c r="H141" s="30"/>
      <c r="I141" s="30"/>
    </row>
    <row r="142" spans="1:9">
      <c r="A142" s="10"/>
      <c r="B142" s="95"/>
      <c r="C142" s="27"/>
      <c r="D142" s="123"/>
      <c r="E142" s="123"/>
      <c r="F142" s="26"/>
      <c r="G142" s="77"/>
      <c r="H142" s="30"/>
      <c r="I142" s="30"/>
    </row>
    <row r="143" spans="1:9">
      <c r="A143" s="10"/>
      <c r="B143" s="95"/>
      <c r="C143" s="27"/>
      <c r="D143" s="123"/>
      <c r="E143" s="123"/>
      <c r="F143" s="26"/>
      <c r="G143" s="77"/>
      <c r="H143" s="30"/>
      <c r="I143" s="30"/>
    </row>
    <row r="144" spans="1:9">
      <c r="A144" s="10"/>
      <c r="B144" s="95"/>
      <c r="C144" s="27"/>
      <c r="D144" s="123"/>
      <c r="E144" s="123"/>
      <c r="F144" s="26"/>
      <c r="G144" s="77"/>
      <c r="H144" s="30"/>
      <c r="I144" s="30"/>
    </row>
    <row r="145" spans="1:9">
      <c r="A145" s="10"/>
      <c r="B145" s="95"/>
      <c r="C145" s="27"/>
      <c r="D145" s="123"/>
      <c r="E145" s="123"/>
      <c r="F145" s="26"/>
      <c r="G145" s="77"/>
      <c r="H145" s="30"/>
      <c r="I145" s="30"/>
    </row>
    <row r="146" spans="1:9">
      <c r="A146" s="10"/>
      <c r="B146" s="95"/>
      <c r="C146" s="27"/>
      <c r="D146" s="123"/>
      <c r="E146" s="123"/>
      <c r="F146" s="26"/>
      <c r="G146" s="77"/>
      <c r="H146" s="30"/>
      <c r="I146" s="30"/>
    </row>
    <row r="147" spans="1:9">
      <c r="A147" s="10"/>
      <c r="B147" s="95"/>
      <c r="C147" s="27"/>
      <c r="D147" s="123"/>
      <c r="E147" s="123"/>
      <c r="F147" s="26"/>
      <c r="G147" s="77"/>
      <c r="H147" s="30"/>
      <c r="I147" s="30"/>
    </row>
    <row r="148" spans="1:9">
      <c r="A148" s="10"/>
      <c r="B148" s="95"/>
      <c r="C148" s="27"/>
      <c r="D148" s="123"/>
      <c r="E148" s="123"/>
      <c r="F148" s="26"/>
      <c r="G148" s="77"/>
      <c r="H148" s="30"/>
      <c r="I148" s="30"/>
    </row>
    <row r="149" spans="1:9">
      <c r="A149" s="10"/>
      <c r="B149" s="95"/>
      <c r="C149" s="27"/>
      <c r="D149" s="123"/>
      <c r="E149" s="123"/>
      <c r="F149" s="26"/>
      <c r="G149" s="77"/>
      <c r="H149" s="30"/>
      <c r="I149" s="30"/>
    </row>
    <row r="150" spans="1:9">
      <c r="A150" s="10"/>
      <c r="B150" s="95"/>
      <c r="C150" s="27"/>
      <c r="D150" s="123"/>
      <c r="E150" s="123"/>
      <c r="F150" s="26"/>
      <c r="G150" s="77"/>
      <c r="H150" s="30"/>
      <c r="I150" s="30"/>
    </row>
    <row r="151" spans="1:9">
      <c r="A151" s="10"/>
      <c r="B151" s="95"/>
      <c r="C151" s="27"/>
      <c r="D151" s="123"/>
      <c r="E151" s="123"/>
      <c r="F151" s="26"/>
      <c r="G151" s="77"/>
      <c r="H151" s="30"/>
      <c r="I151" s="30"/>
    </row>
    <row r="152" spans="1:9">
      <c r="A152" s="10"/>
      <c r="B152" s="95"/>
      <c r="C152" s="27"/>
      <c r="D152" s="123"/>
      <c r="E152" s="123"/>
      <c r="F152" s="26"/>
      <c r="G152" s="77"/>
      <c r="H152" s="30"/>
      <c r="I152" s="30"/>
    </row>
    <row r="153" spans="1:9">
      <c r="A153" s="10"/>
      <c r="B153" s="95"/>
      <c r="C153" s="27"/>
      <c r="D153" s="123"/>
      <c r="E153" s="123"/>
      <c r="F153" s="26"/>
      <c r="G153" s="77"/>
      <c r="H153" s="30"/>
      <c r="I153" s="30"/>
    </row>
    <row r="154" spans="1:9">
      <c r="A154" s="10"/>
      <c r="B154" s="95"/>
      <c r="C154" s="27"/>
      <c r="D154" s="123"/>
      <c r="E154" s="123"/>
      <c r="F154" s="26"/>
      <c r="G154" s="77"/>
      <c r="H154" s="30"/>
      <c r="I154" s="30"/>
    </row>
    <row r="155" spans="1:9">
      <c r="A155" s="10"/>
      <c r="B155" s="95"/>
      <c r="C155" s="27"/>
      <c r="D155" s="123"/>
      <c r="E155" s="123"/>
      <c r="F155" s="26"/>
      <c r="G155" s="77"/>
      <c r="H155" s="30"/>
      <c r="I155" s="30"/>
    </row>
    <row r="156" spans="1:9">
      <c r="A156" s="10"/>
      <c r="B156" s="95"/>
      <c r="C156" s="27"/>
      <c r="D156" s="123"/>
      <c r="E156" s="123"/>
      <c r="F156" s="26"/>
      <c r="G156" s="77"/>
      <c r="H156" s="30"/>
      <c r="I156" s="30"/>
    </row>
    <row r="157" spans="1:9">
      <c r="A157" s="10"/>
      <c r="B157" s="95"/>
      <c r="C157" s="27"/>
      <c r="D157" s="123"/>
      <c r="E157" s="123"/>
      <c r="F157" s="26"/>
      <c r="G157" s="77"/>
      <c r="H157" s="30"/>
      <c r="I157" s="30"/>
    </row>
    <row r="158" spans="1:9">
      <c r="A158" s="10"/>
      <c r="B158" s="95"/>
      <c r="C158" s="27"/>
      <c r="D158" s="123"/>
      <c r="E158" s="123"/>
      <c r="F158" s="26"/>
      <c r="G158" s="77"/>
      <c r="H158" s="30"/>
      <c r="I158" s="30"/>
    </row>
    <row r="159" spans="1:9">
      <c r="A159" s="10"/>
      <c r="B159" s="95"/>
      <c r="C159" s="27"/>
      <c r="D159" s="123"/>
      <c r="E159" s="123"/>
      <c r="F159" s="26"/>
      <c r="G159" s="77"/>
      <c r="H159" s="30"/>
      <c r="I159" s="30"/>
    </row>
    <row r="160" spans="1:9">
      <c r="A160" s="10"/>
      <c r="B160" s="95"/>
      <c r="C160" s="27"/>
      <c r="D160" s="123"/>
      <c r="E160" s="123"/>
      <c r="F160" s="26"/>
      <c r="G160" s="77"/>
      <c r="H160" s="30"/>
      <c r="I160" s="30"/>
    </row>
    <row r="161" spans="1:9">
      <c r="A161" s="10"/>
      <c r="B161" s="95"/>
      <c r="C161" s="27"/>
      <c r="D161" s="123"/>
      <c r="E161" s="123"/>
      <c r="F161" s="26"/>
      <c r="G161" s="77"/>
      <c r="H161" s="30"/>
      <c r="I161" s="30"/>
    </row>
    <row r="162" spans="1:9">
      <c r="A162" s="10"/>
      <c r="B162" s="95"/>
      <c r="C162" s="27"/>
      <c r="D162" s="123"/>
      <c r="E162" s="123"/>
      <c r="F162" s="26"/>
      <c r="G162" s="77"/>
      <c r="H162" s="30"/>
      <c r="I162" s="30"/>
    </row>
    <row r="163" spans="1:9">
      <c r="A163" s="10"/>
      <c r="B163" s="95"/>
      <c r="C163" s="27"/>
      <c r="D163" s="123"/>
      <c r="E163" s="123"/>
      <c r="F163" s="26"/>
      <c r="G163" s="77"/>
      <c r="H163" s="30"/>
      <c r="I163" s="30"/>
    </row>
    <row r="164" spans="1:9">
      <c r="A164" s="10"/>
      <c r="B164" s="95"/>
      <c r="C164" s="27"/>
      <c r="D164" s="123"/>
      <c r="E164" s="123"/>
      <c r="F164" s="26"/>
      <c r="G164" s="77"/>
      <c r="H164" s="30"/>
      <c r="I164" s="30"/>
    </row>
    <row r="165" spans="1:9">
      <c r="A165" s="10"/>
      <c r="B165" s="95"/>
      <c r="C165" s="27"/>
      <c r="D165" s="123"/>
      <c r="E165" s="123"/>
      <c r="F165" s="26"/>
      <c r="G165" s="77"/>
      <c r="H165" s="30"/>
      <c r="I165" s="30"/>
    </row>
    <row r="166" spans="1:9">
      <c r="A166" s="10"/>
      <c r="B166" s="95"/>
      <c r="C166" s="27"/>
      <c r="D166" s="123"/>
      <c r="E166" s="123"/>
      <c r="F166" s="26"/>
      <c r="G166" s="77"/>
      <c r="H166" s="30"/>
      <c r="I166" s="30"/>
    </row>
    <row r="167" spans="1:9">
      <c r="A167" s="10"/>
      <c r="B167" s="95"/>
      <c r="C167" s="27"/>
      <c r="D167" s="123"/>
      <c r="E167" s="123"/>
      <c r="F167" s="26"/>
      <c r="G167" s="77"/>
      <c r="H167" s="30"/>
      <c r="I167" s="30"/>
    </row>
    <row r="168" spans="1:9">
      <c r="A168" s="10"/>
      <c r="B168" s="95"/>
      <c r="C168" s="27"/>
      <c r="D168" s="123"/>
      <c r="E168" s="123"/>
      <c r="F168" s="26"/>
      <c r="G168" s="77"/>
      <c r="H168" s="30"/>
      <c r="I168" s="30"/>
    </row>
    <row r="169" spans="1:9" s="78" customFormat="1">
      <c r="A169" s="10"/>
      <c r="B169" s="60"/>
      <c r="C169" s="33"/>
      <c r="D169" s="122"/>
      <c r="E169" s="122"/>
      <c r="F169" s="26"/>
      <c r="G169" s="77"/>
      <c r="H169" s="30"/>
      <c r="I169" s="30"/>
    </row>
    <row r="170" spans="1:9">
      <c r="A170" s="10"/>
      <c r="B170" s="95"/>
      <c r="C170" s="27"/>
      <c r="D170" s="123"/>
      <c r="E170" s="123"/>
      <c r="F170" s="26"/>
      <c r="G170" s="77"/>
      <c r="H170" s="30"/>
      <c r="I170" s="30"/>
    </row>
    <row r="171" spans="1:9">
      <c r="A171" s="10"/>
      <c r="B171" s="95"/>
      <c r="C171" s="27"/>
      <c r="D171" s="123"/>
      <c r="E171" s="123"/>
      <c r="F171" s="26"/>
      <c r="G171" s="77"/>
      <c r="H171" s="30"/>
      <c r="I171" s="30"/>
    </row>
    <row r="172" spans="1:9">
      <c r="A172" s="10"/>
      <c r="B172" s="95"/>
      <c r="C172" s="27"/>
      <c r="D172" s="123"/>
      <c r="E172" s="123"/>
      <c r="F172" s="26"/>
      <c r="G172" s="77"/>
      <c r="H172" s="30"/>
      <c r="I172" s="30"/>
    </row>
    <row r="173" spans="1:9">
      <c r="A173" s="10"/>
      <c r="B173" s="95"/>
      <c r="C173" s="27"/>
      <c r="D173" s="123"/>
      <c r="E173" s="123"/>
      <c r="F173" s="26"/>
      <c r="G173" s="77"/>
      <c r="H173" s="30"/>
      <c r="I173" s="30"/>
    </row>
    <row r="174" spans="1:9">
      <c r="A174" s="10"/>
      <c r="B174" s="95"/>
      <c r="C174" s="27"/>
      <c r="D174" s="123"/>
      <c r="E174" s="123"/>
      <c r="F174" s="26"/>
      <c r="G174" s="77"/>
      <c r="H174" s="30"/>
      <c r="I174" s="30"/>
    </row>
    <row r="175" spans="1:9">
      <c r="A175" s="10"/>
      <c r="B175" s="95"/>
      <c r="C175" s="27"/>
      <c r="D175" s="123"/>
      <c r="E175" s="123"/>
      <c r="F175" s="26"/>
      <c r="G175" s="77"/>
      <c r="H175" s="30"/>
      <c r="I175" s="30"/>
    </row>
    <row r="176" spans="1:9">
      <c r="A176" s="10"/>
      <c r="B176" s="95"/>
      <c r="C176" s="27"/>
      <c r="D176" s="123"/>
      <c r="E176" s="123"/>
      <c r="F176" s="26"/>
      <c r="G176" s="77"/>
      <c r="H176" s="30"/>
      <c r="I176" s="30"/>
    </row>
    <row r="177" spans="1:10">
      <c r="A177" s="10"/>
      <c r="B177" s="95"/>
      <c r="C177" s="27"/>
      <c r="D177" s="123"/>
      <c r="E177" s="123"/>
      <c r="F177" s="26"/>
      <c r="G177" s="77"/>
      <c r="H177" s="30"/>
      <c r="I177" s="30"/>
    </row>
    <row r="178" spans="1:10">
      <c r="A178" s="10"/>
      <c r="B178" s="95"/>
      <c r="C178" s="27"/>
      <c r="D178" s="123"/>
      <c r="E178" s="123"/>
      <c r="F178" s="26"/>
      <c r="G178" s="77"/>
      <c r="H178" s="30"/>
      <c r="I178" s="30"/>
    </row>
    <row r="179" spans="1:10">
      <c r="A179" s="10"/>
      <c r="B179" s="95"/>
      <c r="C179" s="27"/>
      <c r="D179" s="123"/>
      <c r="E179" s="123"/>
      <c r="F179" s="26"/>
      <c r="G179" s="77"/>
      <c r="H179" s="30"/>
      <c r="I179" s="30"/>
    </row>
    <row r="180" spans="1:10">
      <c r="A180" s="10"/>
      <c r="B180" s="95"/>
      <c r="C180" s="27"/>
      <c r="D180" s="123"/>
      <c r="E180" s="123"/>
      <c r="F180" s="26"/>
      <c r="G180" s="77"/>
      <c r="H180" s="30"/>
      <c r="I180" s="30"/>
    </row>
    <row r="181" spans="1:10">
      <c r="A181" s="10"/>
      <c r="B181" s="60"/>
      <c r="C181" s="33"/>
      <c r="D181" s="122"/>
      <c r="E181" s="122"/>
      <c r="F181" s="26"/>
      <c r="G181" s="77"/>
      <c r="H181" s="30"/>
      <c r="I181" s="30"/>
      <c r="J181" s="78"/>
    </row>
    <row r="182" spans="1:10">
      <c r="A182" s="10"/>
      <c r="B182" s="60"/>
      <c r="C182" s="33"/>
      <c r="D182" s="122"/>
      <c r="E182" s="122"/>
      <c r="F182" s="26"/>
      <c r="G182" s="77"/>
      <c r="H182" s="30"/>
      <c r="I182" s="30"/>
      <c r="J182" s="78"/>
    </row>
    <row r="183" spans="1:10">
      <c r="A183" s="10"/>
      <c r="B183" s="60"/>
      <c r="C183" s="33"/>
      <c r="D183" s="122"/>
      <c r="E183" s="122"/>
      <c r="F183" s="26"/>
      <c r="G183" s="77"/>
      <c r="H183" s="30"/>
      <c r="I183" s="30"/>
      <c r="J183" s="78"/>
    </row>
    <row r="184" spans="1:10">
      <c r="A184" s="10"/>
      <c r="B184" s="60"/>
      <c r="C184" s="33"/>
      <c r="D184" s="123"/>
      <c r="E184" s="123"/>
      <c r="F184" s="26"/>
      <c r="G184" s="77"/>
      <c r="H184" s="30"/>
      <c r="I184" s="30"/>
    </row>
    <row r="185" spans="1:10">
      <c r="A185" s="10"/>
      <c r="B185" s="95"/>
      <c r="C185" s="27"/>
      <c r="D185" s="123"/>
      <c r="E185" s="123"/>
      <c r="F185" s="26"/>
      <c r="G185" s="77"/>
      <c r="H185" s="30"/>
      <c r="I185" s="30"/>
    </row>
    <row r="186" spans="1:10">
      <c r="A186" s="10"/>
      <c r="B186" s="95"/>
      <c r="C186" s="27"/>
      <c r="D186" s="123"/>
      <c r="E186" s="123"/>
      <c r="F186" s="26"/>
      <c r="G186" s="77"/>
      <c r="H186" s="30"/>
      <c r="I186" s="30"/>
    </row>
    <row r="187" spans="1:10">
      <c r="A187" s="10"/>
      <c r="B187" s="95"/>
      <c r="C187" s="27"/>
      <c r="D187" s="123"/>
      <c r="E187" s="123"/>
      <c r="F187" s="26"/>
      <c r="G187" s="77"/>
      <c r="H187" s="30"/>
      <c r="I187" s="30"/>
    </row>
    <row r="188" spans="1:10">
      <c r="A188" s="10"/>
      <c r="B188" s="95"/>
      <c r="C188" s="27"/>
      <c r="D188" s="123"/>
      <c r="E188" s="123"/>
      <c r="F188" s="26"/>
      <c r="G188" s="77"/>
      <c r="H188" s="30"/>
      <c r="I188" s="30"/>
    </row>
    <row r="189" spans="1:10">
      <c r="A189" s="10"/>
      <c r="B189" s="95"/>
      <c r="C189" s="27"/>
      <c r="D189" s="123"/>
      <c r="E189" s="123"/>
      <c r="F189" s="26"/>
      <c r="G189" s="77"/>
      <c r="H189" s="30"/>
      <c r="I189" s="30"/>
    </row>
    <row r="190" spans="1:10">
      <c r="A190" s="10"/>
      <c r="B190" s="95"/>
      <c r="C190" s="27"/>
      <c r="D190" s="123"/>
      <c r="E190" s="123"/>
      <c r="F190" s="26"/>
      <c r="G190" s="77"/>
      <c r="H190" s="30"/>
      <c r="I190" s="30"/>
    </row>
    <row r="191" spans="1:10">
      <c r="A191" s="10"/>
      <c r="B191" s="95"/>
      <c r="C191" s="27"/>
      <c r="D191" s="123"/>
      <c r="E191" s="123"/>
      <c r="F191" s="26"/>
      <c r="G191" s="77"/>
      <c r="H191" s="30"/>
      <c r="I191" s="30"/>
    </row>
    <row r="192" spans="1:10">
      <c r="A192" s="10"/>
      <c r="B192" s="95"/>
      <c r="C192" s="27"/>
      <c r="D192" s="123"/>
      <c r="E192" s="123"/>
      <c r="F192" s="26"/>
      <c r="G192" s="77"/>
      <c r="H192" s="30"/>
      <c r="I192" s="30"/>
    </row>
    <row r="193" spans="1:9">
      <c r="A193" s="10"/>
      <c r="B193" s="95"/>
      <c r="C193" s="27"/>
      <c r="D193" s="123"/>
      <c r="E193" s="123"/>
      <c r="F193" s="26"/>
      <c r="G193" s="77"/>
      <c r="H193" s="30"/>
      <c r="I193" s="30"/>
    </row>
    <row r="194" spans="1:9">
      <c r="A194" s="10"/>
      <c r="B194" s="95"/>
      <c r="C194" s="27"/>
      <c r="D194" s="123"/>
      <c r="E194" s="123"/>
      <c r="F194" s="26"/>
      <c r="G194" s="77"/>
      <c r="H194" s="30"/>
      <c r="I194" s="30"/>
    </row>
    <row r="195" spans="1:9">
      <c r="A195" s="10"/>
      <c r="B195" s="95"/>
      <c r="C195" s="27"/>
      <c r="D195" s="123"/>
      <c r="E195" s="123"/>
      <c r="F195" s="26"/>
      <c r="G195" s="77"/>
      <c r="H195" s="30"/>
      <c r="I195" s="30"/>
    </row>
    <row r="196" spans="1:9">
      <c r="A196" s="10"/>
      <c r="B196" s="95"/>
      <c r="C196" s="27"/>
      <c r="D196" s="123"/>
      <c r="E196" s="123"/>
      <c r="F196" s="26"/>
      <c r="G196" s="77"/>
      <c r="H196" s="30"/>
      <c r="I196" s="30"/>
    </row>
    <row r="197" spans="1:9">
      <c r="A197" s="10"/>
      <c r="B197" s="95"/>
      <c r="C197" s="27"/>
      <c r="D197" s="123"/>
      <c r="E197" s="123"/>
      <c r="F197" s="26"/>
      <c r="G197" s="77"/>
      <c r="H197" s="30"/>
      <c r="I197" s="30"/>
    </row>
    <row r="198" spans="1:9">
      <c r="A198" s="10"/>
      <c r="B198" s="95"/>
      <c r="C198" s="27"/>
      <c r="D198" s="123"/>
      <c r="E198" s="123"/>
      <c r="F198" s="26"/>
      <c r="G198" s="77"/>
      <c r="H198" s="30"/>
      <c r="I198" s="30"/>
    </row>
    <row r="199" spans="1:9">
      <c r="A199" s="10"/>
      <c r="B199" s="95"/>
      <c r="C199" s="27"/>
      <c r="D199" s="123"/>
      <c r="E199" s="123"/>
      <c r="F199" s="26"/>
      <c r="G199" s="77"/>
      <c r="H199" s="30"/>
      <c r="I199" s="30"/>
    </row>
    <row r="200" spans="1:9">
      <c r="A200" s="10"/>
      <c r="B200" s="95"/>
      <c r="C200" s="27"/>
      <c r="D200" s="123"/>
      <c r="E200" s="123"/>
      <c r="F200" s="26"/>
      <c r="G200" s="77"/>
      <c r="H200" s="30"/>
      <c r="I200" s="30"/>
    </row>
    <row r="201" spans="1:9">
      <c r="A201" s="10"/>
      <c r="B201" s="95"/>
      <c r="C201" s="27"/>
      <c r="D201" s="123"/>
      <c r="E201" s="123"/>
      <c r="F201" s="26"/>
      <c r="G201" s="77"/>
      <c r="H201" s="30"/>
      <c r="I201" s="30"/>
    </row>
    <row r="202" spans="1:9">
      <c r="A202" s="10"/>
      <c r="B202" s="95"/>
      <c r="C202" s="27"/>
      <c r="D202" s="123"/>
      <c r="E202" s="123"/>
      <c r="F202" s="26"/>
      <c r="G202" s="77"/>
      <c r="H202" s="30"/>
      <c r="I202" s="30"/>
    </row>
    <row r="203" spans="1:9">
      <c r="A203" s="10"/>
      <c r="B203" s="95"/>
      <c r="C203" s="27"/>
      <c r="D203" s="123"/>
      <c r="E203" s="123"/>
      <c r="F203" s="26"/>
      <c r="G203" s="77"/>
      <c r="H203" s="30"/>
      <c r="I203" s="30"/>
    </row>
    <row r="204" spans="1:9">
      <c r="A204" s="10"/>
      <c r="B204" s="95"/>
      <c r="C204" s="27"/>
      <c r="D204" s="123"/>
      <c r="E204" s="123"/>
      <c r="F204" s="26"/>
      <c r="G204" s="77"/>
      <c r="H204" s="30"/>
      <c r="I204" s="30"/>
    </row>
    <row r="205" spans="1:9">
      <c r="A205" s="10"/>
      <c r="B205" s="95"/>
      <c r="C205" s="27"/>
      <c r="D205" s="123"/>
      <c r="E205" s="123"/>
      <c r="F205" s="26"/>
      <c r="G205" s="77"/>
      <c r="H205" s="30"/>
      <c r="I205" s="30"/>
    </row>
    <row r="206" spans="1:9">
      <c r="A206" s="10"/>
      <c r="B206" s="95"/>
      <c r="C206" s="27"/>
      <c r="D206" s="123"/>
      <c r="E206" s="123"/>
      <c r="F206" s="26"/>
      <c r="G206" s="77"/>
      <c r="H206" s="30"/>
      <c r="I206" s="30"/>
    </row>
    <row r="207" spans="1:9">
      <c r="A207" s="10"/>
      <c r="B207" s="95"/>
      <c r="C207" s="27"/>
      <c r="D207" s="123"/>
      <c r="E207" s="123"/>
      <c r="F207" s="26"/>
      <c r="G207" s="77"/>
      <c r="H207" s="30"/>
      <c r="I207" s="30"/>
    </row>
    <row r="208" spans="1:9">
      <c r="A208" s="10"/>
      <c r="B208" s="95"/>
      <c r="C208" s="27"/>
      <c r="D208" s="123"/>
      <c r="E208" s="123"/>
      <c r="F208" s="26"/>
      <c r="G208" s="77"/>
      <c r="H208" s="30"/>
      <c r="I208" s="30"/>
    </row>
    <row r="209" spans="1:9">
      <c r="A209" s="10"/>
      <c r="B209" s="95"/>
      <c r="C209" s="27"/>
      <c r="D209" s="123"/>
      <c r="E209" s="123"/>
      <c r="F209" s="26"/>
      <c r="G209" s="77"/>
      <c r="H209" s="30"/>
      <c r="I209" s="30"/>
    </row>
    <row r="210" spans="1:9">
      <c r="A210" s="10"/>
      <c r="B210" s="95"/>
      <c r="C210" s="27"/>
      <c r="D210" s="123"/>
      <c r="E210" s="123"/>
      <c r="F210" s="26"/>
      <c r="G210" s="77"/>
      <c r="H210" s="30"/>
      <c r="I210" s="30"/>
    </row>
    <row r="211" spans="1:9">
      <c r="A211" s="10"/>
      <c r="B211" s="95"/>
      <c r="C211" s="27"/>
      <c r="D211" s="123"/>
      <c r="E211" s="123"/>
      <c r="F211" s="26"/>
      <c r="G211" s="77"/>
      <c r="H211" s="30"/>
      <c r="I211" s="30"/>
    </row>
    <row r="212" spans="1:9">
      <c r="A212" s="10"/>
      <c r="B212" s="95"/>
      <c r="C212" s="27"/>
      <c r="D212" s="123"/>
      <c r="E212" s="123"/>
      <c r="F212" s="26"/>
      <c r="G212" s="77"/>
      <c r="H212" s="30"/>
      <c r="I212" s="30"/>
    </row>
    <row r="213" spans="1:9">
      <c r="A213" s="10"/>
      <c r="B213" s="95"/>
      <c r="C213" s="27"/>
      <c r="D213" s="123"/>
      <c r="E213" s="123"/>
      <c r="F213" s="26"/>
      <c r="G213" s="77"/>
      <c r="H213" s="30"/>
      <c r="I213" s="30"/>
    </row>
    <row r="214" spans="1:9">
      <c r="A214" s="10"/>
      <c r="B214" s="95"/>
      <c r="C214" s="27"/>
      <c r="D214" s="123"/>
      <c r="E214" s="123"/>
      <c r="F214" s="26"/>
      <c r="G214" s="77"/>
      <c r="H214" s="30"/>
      <c r="I214" s="30"/>
    </row>
    <row r="215" spans="1:9">
      <c r="A215" s="10"/>
      <c r="B215" s="95"/>
      <c r="C215" s="27"/>
      <c r="D215" s="123"/>
      <c r="E215" s="123"/>
      <c r="F215" s="26"/>
      <c r="G215" s="77"/>
      <c r="H215" s="30"/>
      <c r="I215" s="30"/>
    </row>
    <row r="216" spans="1:9">
      <c r="A216" s="10"/>
      <c r="B216" s="95"/>
      <c r="C216" s="27"/>
      <c r="D216" s="123"/>
      <c r="E216" s="123"/>
      <c r="F216" s="26"/>
      <c r="G216" s="77"/>
      <c r="H216" s="30"/>
      <c r="I216" s="30"/>
    </row>
    <row r="217" spans="1:9">
      <c r="A217" s="10"/>
      <c r="B217" s="95"/>
      <c r="C217" s="27"/>
      <c r="D217" s="123"/>
      <c r="E217" s="123"/>
      <c r="F217" s="26"/>
      <c r="G217" s="77"/>
      <c r="H217" s="30"/>
      <c r="I217" s="30"/>
    </row>
    <row r="218" spans="1:9">
      <c r="A218" s="10"/>
      <c r="B218" s="95"/>
      <c r="C218" s="27"/>
      <c r="D218" s="123"/>
      <c r="E218" s="123"/>
      <c r="F218" s="26"/>
      <c r="G218" s="77"/>
      <c r="H218" s="30"/>
      <c r="I218" s="30"/>
    </row>
    <row r="219" spans="1:9">
      <c r="A219" s="10"/>
      <c r="B219" s="95"/>
      <c r="C219" s="27"/>
      <c r="D219" s="123"/>
      <c r="E219" s="123"/>
      <c r="F219" s="26"/>
      <c r="G219" s="77"/>
      <c r="H219" s="30"/>
      <c r="I219" s="30"/>
    </row>
    <row r="220" spans="1:9">
      <c r="A220" s="10"/>
      <c r="B220" s="95"/>
      <c r="C220" s="27"/>
      <c r="D220" s="123"/>
      <c r="E220" s="123"/>
      <c r="F220" s="26"/>
      <c r="G220" s="77"/>
      <c r="H220" s="30"/>
      <c r="I220" s="30"/>
    </row>
    <row r="221" spans="1:9">
      <c r="A221" s="10"/>
      <c r="B221" s="95"/>
      <c r="C221" s="27"/>
      <c r="D221" s="123"/>
      <c r="E221" s="123"/>
      <c r="F221" s="26"/>
      <c r="G221" s="77"/>
      <c r="H221" s="30"/>
      <c r="I221" s="30"/>
    </row>
    <row r="222" spans="1:9">
      <c r="A222" s="10"/>
      <c r="B222" s="95"/>
      <c r="C222" s="27"/>
      <c r="D222" s="123"/>
      <c r="E222" s="123"/>
      <c r="F222" s="26"/>
      <c r="G222" s="77"/>
      <c r="H222" s="30"/>
      <c r="I222" s="30"/>
    </row>
    <row r="223" spans="1:9">
      <c r="A223" s="10"/>
      <c r="B223" s="95"/>
      <c r="C223" s="27"/>
      <c r="D223" s="123"/>
      <c r="E223" s="123"/>
      <c r="F223" s="26"/>
      <c r="G223" s="77"/>
      <c r="H223" s="30"/>
      <c r="I223" s="30"/>
    </row>
    <row r="224" spans="1:9">
      <c r="A224" s="10"/>
      <c r="B224" s="95"/>
      <c r="C224" s="27"/>
      <c r="D224" s="123"/>
      <c r="E224" s="123"/>
      <c r="F224" s="26"/>
      <c r="G224" s="77"/>
      <c r="H224" s="30"/>
      <c r="I224" s="30"/>
    </row>
    <row r="225" spans="1:9">
      <c r="A225" s="10"/>
      <c r="B225" s="95"/>
      <c r="C225" s="27"/>
      <c r="D225" s="123"/>
      <c r="E225" s="123"/>
      <c r="F225" s="26"/>
      <c r="G225" s="77"/>
      <c r="H225" s="30"/>
      <c r="I225" s="30"/>
    </row>
    <row r="226" spans="1:9">
      <c r="A226" s="10"/>
      <c r="B226" s="95"/>
      <c r="C226" s="27"/>
      <c r="D226" s="123"/>
      <c r="E226" s="123"/>
      <c r="F226" s="26"/>
      <c r="G226" s="77"/>
      <c r="H226" s="30"/>
      <c r="I226" s="30"/>
    </row>
    <row r="227" spans="1:9">
      <c r="A227" s="10"/>
      <c r="B227" s="95"/>
      <c r="C227" s="27"/>
      <c r="D227" s="123"/>
      <c r="E227" s="123"/>
      <c r="F227" s="26"/>
      <c r="G227" s="77"/>
      <c r="H227" s="30"/>
      <c r="I227" s="30"/>
    </row>
    <row r="228" spans="1:9">
      <c r="A228" s="10"/>
      <c r="B228" s="95"/>
      <c r="C228" s="27"/>
      <c r="D228" s="123"/>
      <c r="E228" s="123"/>
      <c r="F228" s="26"/>
      <c r="G228" s="77"/>
      <c r="H228" s="30"/>
      <c r="I228" s="30"/>
    </row>
    <row r="229" spans="1:9">
      <c r="A229" s="10"/>
      <c r="B229" s="95"/>
      <c r="C229" s="27"/>
      <c r="D229" s="123"/>
      <c r="E229" s="123"/>
      <c r="F229" s="26"/>
      <c r="G229" s="77"/>
      <c r="H229" s="30"/>
      <c r="I229" s="30"/>
    </row>
    <row r="230" spans="1:9">
      <c r="A230" s="10"/>
      <c r="B230" s="95"/>
      <c r="C230" s="27"/>
      <c r="D230" s="123"/>
      <c r="E230" s="123"/>
      <c r="F230" s="26"/>
      <c r="G230" s="77"/>
      <c r="H230" s="30"/>
      <c r="I230" s="30"/>
    </row>
    <row r="231" spans="1:9">
      <c r="A231" s="10"/>
      <c r="B231" s="95"/>
      <c r="C231" s="27"/>
      <c r="D231" s="123"/>
      <c r="E231" s="123"/>
      <c r="F231" s="26"/>
      <c r="G231" s="77"/>
      <c r="H231" s="30"/>
      <c r="I231" s="30"/>
    </row>
    <row r="232" spans="1:9">
      <c r="A232" s="10"/>
      <c r="B232" s="95"/>
      <c r="C232" s="27"/>
      <c r="D232" s="123"/>
      <c r="E232" s="123"/>
      <c r="F232" s="26"/>
      <c r="G232" s="77"/>
      <c r="H232" s="30"/>
      <c r="I232" s="30"/>
    </row>
    <row r="233" spans="1:9">
      <c r="A233" s="10"/>
      <c r="B233" s="96"/>
      <c r="C233" s="27"/>
      <c r="D233" s="123"/>
      <c r="E233" s="123"/>
      <c r="F233" s="26"/>
      <c r="G233" s="77"/>
      <c r="H233" s="30"/>
      <c r="I233" s="30"/>
    </row>
    <row r="234" spans="1:9">
      <c r="A234" s="10"/>
      <c r="B234" s="95"/>
      <c r="C234" s="27"/>
      <c r="D234" s="123"/>
      <c r="E234" s="123"/>
      <c r="F234" s="26"/>
      <c r="G234" s="77"/>
      <c r="H234" s="30"/>
      <c r="I234" s="30"/>
    </row>
    <row r="235" spans="1:9">
      <c r="A235" s="10"/>
      <c r="B235" s="95"/>
      <c r="C235" s="27"/>
      <c r="D235" s="123"/>
      <c r="E235" s="123"/>
      <c r="F235" s="26"/>
      <c r="G235" s="77"/>
      <c r="H235" s="30"/>
      <c r="I235" s="30"/>
    </row>
    <row r="236" spans="1:9">
      <c r="A236" s="10"/>
      <c r="B236" s="95"/>
      <c r="C236" s="27"/>
      <c r="D236" s="123"/>
      <c r="E236" s="123"/>
      <c r="F236" s="26"/>
      <c r="G236" s="77"/>
      <c r="H236" s="30"/>
      <c r="I236" s="30"/>
    </row>
    <row r="237" spans="1:9">
      <c r="A237" s="10"/>
      <c r="B237" s="95"/>
      <c r="C237" s="27"/>
      <c r="D237" s="123"/>
      <c r="E237" s="123"/>
      <c r="F237" s="26"/>
      <c r="G237" s="77"/>
      <c r="H237" s="30"/>
      <c r="I237" s="30"/>
    </row>
    <row r="238" spans="1:9">
      <c r="A238" s="10"/>
      <c r="B238" s="95"/>
      <c r="C238" s="27"/>
      <c r="D238" s="123"/>
      <c r="E238" s="123"/>
      <c r="F238" s="26"/>
      <c r="G238" s="77"/>
      <c r="H238" s="30"/>
      <c r="I238" s="30"/>
    </row>
    <row r="239" spans="1:9">
      <c r="A239" s="10"/>
      <c r="B239" s="95"/>
      <c r="C239" s="27"/>
      <c r="D239" s="123"/>
      <c r="E239" s="123"/>
      <c r="F239" s="26"/>
      <c r="G239" s="77"/>
      <c r="H239" s="30"/>
      <c r="I239" s="30"/>
    </row>
    <row r="240" spans="1:9">
      <c r="A240" s="10"/>
      <c r="B240" s="95"/>
      <c r="C240" s="27"/>
      <c r="D240" s="123"/>
      <c r="E240" s="123"/>
      <c r="F240" s="26"/>
      <c r="G240" s="77"/>
      <c r="H240" s="30"/>
      <c r="I240" s="30"/>
    </row>
    <row r="241" spans="1:9">
      <c r="A241" s="10"/>
      <c r="B241" s="95"/>
      <c r="C241" s="27"/>
      <c r="D241" s="123"/>
      <c r="E241" s="123"/>
      <c r="F241" s="26"/>
      <c r="G241" s="77"/>
      <c r="H241" s="30"/>
      <c r="I241" s="30"/>
    </row>
    <row r="242" spans="1:9">
      <c r="A242" s="10"/>
      <c r="B242" s="95"/>
      <c r="C242" s="27"/>
      <c r="D242" s="123"/>
      <c r="E242" s="123"/>
      <c r="F242" s="26"/>
      <c r="G242" s="77"/>
      <c r="H242" s="30"/>
      <c r="I242" s="30"/>
    </row>
    <row r="243" spans="1:9">
      <c r="A243" s="10"/>
      <c r="B243" s="95"/>
      <c r="C243" s="27"/>
      <c r="D243" s="123"/>
      <c r="E243" s="123"/>
      <c r="F243" s="26"/>
      <c r="G243" s="77"/>
      <c r="H243" s="30"/>
      <c r="I243" s="30"/>
    </row>
    <row r="244" spans="1:9">
      <c r="A244" s="10"/>
      <c r="B244" s="95"/>
      <c r="C244" s="27"/>
      <c r="D244" s="123"/>
      <c r="E244" s="123"/>
      <c r="F244" s="26"/>
      <c r="G244" s="77"/>
      <c r="H244" s="30"/>
      <c r="I244" s="30"/>
    </row>
    <row r="245" spans="1:9">
      <c r="A245" s="10"/>
      <c r="B245" s="95"/>
      <c r="C245" s="27"/>
      <c r="D245" s="123"/>
      <c r="E245" s="123"/>
      <c r="F245" s="26"/>
      <c r="G245" s="77"/>
      <c r="H245" s="30"/>
      <c r="I245" s="30"/>
    </row>
    <row r="246" spans="1:9">
      <c r="A246" s="10"/>
      <c r="B246" s="95"/>
      <c r="C246" s="27"/>
      <c r="D246" s="123"/>
      <c r="E246" s="123"/>
      <c r="F246" s="26"/>
      <c r="G246" s="77"/>
      <c r="H246" s="30"/>
      <c r="I246" s="30"/>
    </row>
    <row r="247" spans="1:9">
      <c r="A247" s="10"/>
      <c r="B247" s="95"/>
      <c r="C247" s="27"/>
      <c r="D247" s="123"/>
      <c r="E247" s="123"/>
      <c r="F247" s="26"/>
      <c r="G247" s="77"/>
      <c r="H247" s="30"/>
      <c r="I247" s="30"/>
    </row>
    <row r="248" spans="1:9">
      <c r="A248" s="10"/>
      <c r="B248" s="95"/>
      <c r="C248" s="27"/>
      <c r="D248" s="123"/>
      <c r="E248" s="123"/>
      <c r="F248" s="26"/>
      <c r="G248" s="77"/>
      <c r="H248" s="30"/>
      <c r="I248" s="30"/>
    </row>
    <row r="249" spans="1:9">
      <c r="A249" s="10"/>
      <c r="B249" s="95"/>
      <c r="C249" s="27"/>
      <c r="D249" s="123"/>
      <c r="E249" s="123"/>
      <c r="F249" s="26"/>
      <c r="G249" s="77"/>
      <c r="H249" s="30"/>
      <c r="I249" s="30"/>
    </row>
    <row r="250" spans="1:9">
      <c r="A250" s="10"/>
      <c r="B250" s="95"/>
      <c r="C250" s="27"/>
      <c r="D250" s="123"/>
      <c r="E250" s="123"/>
      <c r="F250" s="26"/>
      <c r="G250" s="77"/>
      <c r="H250" s="30"/>
      <c r="I250" s="30"/>
    </row>
    <row r="251" spans="1:9">
      <c r="A251" s="10"/>
      <c r="B251" s="95"/>
      <c r="C251" s="27"/>
      <c r="D251" s="123"/>
      <c r="E251" s="123"/>
      <c r="F251" s="26"/>
      <c r="G251" s="77"/>
      <c r="H251" s="30"/>
      <c r="I251" s="30"/>
    </row>
    <row r="252" spans="1:9">
      <c r="A252" s="10"/>
      <c r="B252" s="95"/>
      <c r="C252" s="27"/>
      <c r="D252" s="123"/>
      <c r="E252" s="123"/>
      <c r="F252" s="26"/>
      <c r="G252" s="77"/>
      <c r="H252" s="30"/>
      <c r="I252" s="30"/>
    </row>
    <row r="253" spans="1:9">
      <c r="A253" s="10"/>
      <c r="B253" s="95"/>
      <c r="C253" s="27"/>
      <c r="D253" s="123"/>
      <c r="E253" s="123"/>
      <c r="F253" s="26"/>
      <c r="G253" s="77"/>
      <c r="H253" s="30"/>
      <c r="I253" s="30"/>
    </row>
    <row r="254" spans="1:9">
      <c r="A254" s="10"/>
      <c r="B254" s="95"/>
      <c r="C254" s="27"/>
      <c r="D254" s="123"/>
      <c r="E254" s="123"/>
      <c r="F254" s="26"/>
      <c r="G254" s="77"/>
      <c r="H254" s="30"/>
      <c r="I254" s="30"/>
    </row>
    <row r="255" spans="1:9">
      <c r="A255" s="10"/>
      <c r="B255" s="95"/>
      <c r="C255" s="27"/>
      <c r="D255" s="123"/>
      <c r="E255" s="123"/>
      <c r="F255" s="26"/>
      <c r="G255" s="77"/>
      <c r="H255" s="30"/>
      <c r="I255" s="30"/>
    </row>
    <row r="256" spans="1:9">
      <c r="A256" s="10"/>
      <c r="B256" s="95"/>
      <c r="C256" s="27"/>
      <c r="D256" s="123"/>
      <c r="E256" s="123"/>
      <c r="F256" s="26"/>
      <c r="G256" s="77"/>
      <c r="H256" s="30"/>
      <c r="I256" s="30"/>
    </row>
    <row r="257" spans="1:9">
      <c r="A257" s="10"/>
      <c r="B257" s="97"/>
      <c r="C257" s="63"/>
      <c r="D257" s="124"/>
      <c r="E257" s="124"/>
      <c r="F257" s="26"/>
      <c r="G257" s="77"/>
      <c r="H257" s="65"/>
      <c r="I257" s="65"/>
    </row>
    <row r="258" spans="1:9">
      <c r="A258" s="10"/>
      <c r="B258" s="95"/>
      <c r="C258" s="27"/>
      <c r="D258" s="123"/>
      <c r="E258" s="123"/>
      <c r="F258" s="26"/>
      <c r="G258" s="77"/>
      <c r="H258" s="30"/>
      <c r="I258" s="30"/>
    </row>
    <row r="259" spans="1:9">
      <c r="A259" s="10"/>
      <c r="B259" s="95"/>
      <c r="C259" s="27"/>
      <c r="D259" s="123"/>
      <c r="E259" s="123"/>
      <c r="F259" s="26"/>
      <c r="G259" s="77"/>
      <c r="H259" s="30"/>
      <c r="I259" s="30"/>
    </row>
    <row r="260" spans="1:9">
      <c r="A260" s="10"/>
      <c r="B260" s="95"/>
      <c r="C260" s="27"/>
      <c r="D260" s="123"/>
      <c r="E260" s="123"/>
      <c r="F260" s="26"/>
      <c r="G260" s="77"/>
      <c r="H260" s="30"/>
      <c r="I260" s="30"/>
    </row>
    <row r="261" spans="1:9">
      <c r="A261" s="10"/>
      <c r="B261" s="95"/>
      <c r="C261" s="27"/>
      <c r="D261" s="123"/>
      <c r="E261" s="123"/>
      <c r="F261" s="26"/>
      <c r="G261" s="77"/>
      <c r="H261" s="30"/>
      <c r="I261" s="30"/>
    </row>
    <row r="262" spans="1:9">
      <c r="A262" s="10"/>
      <c r="B262" s="95"/>
      <c r="C262" s="27"/>
      <c r="D262" s="123"/>
      <c r="E262" s="123"/>
      <c r="F262" s="26"/>
      <c r="G262" s="77"/>
      <c r="H262" s="30"/>
      <c r="I262" s="30"/>
    </row>
    <row r="263" spans="1:9">
      <c r="A263" s="10"/>
      <c r="B263" s="95"/>
      <c r="C263" s="27"/>
      <c r="D263" s="123"/>
      <c r="E263" s="123"/>
      <c r="F263" s="26"/>
      <c r="G263" s="77"/>
      <c r="H263" s="30"/>
      <c r="I263" s="30"/>
    </row>
    <row r="264" spans="1:9">
      <c r="A264" s="10"/>
      <c r="B264" s="95"/>
      <c r="C264" s="27"/>
      <c r="D264" s="123"/>
      <c r="E264" s="123"/>
      <c r="F264" s="26"/>
      <c r="G264" s="77"/>
      <c r="H264" s="30"/>
      <c r="I264" s="30"/>
    </row>
    <row r="265" spans="1:9">
      <c r="A265" s="10"/>
      <c r="B265" s="95"/>
      <c r="C265" s="27"/>
      <c r="D265" s="123"/>
      <c r="E265" s="123"/>
      <c r="F265" s="26"/>
      <c r="G265" s="77"/>
      <c r="H265" s="30"/>
      <c r="I265" s="30"/>
    </row>
    <row r="266" spans="1:9">
      <c r="A266" s="10"/>
      <c r="B266" s="95"/>
      <c r="C266" s="27"/>
      <c r="D266" s="123"/>
      <c r="E266" s="123"/>
      <c r="F266" s="26"/>
      <c r="G266" s="77"/>
      <c r="H266" s="30"/>
      <c r="I266" s="30"/>
    </row>
    <row r="267" spans="1:9">
      <c r="A267" s="10"/>
      <c r="B267" s="95"/>
      <c r="C267" s="27"/>
      <c r="D267" s="123"/>
      <c r="E267" s="123"/>
      <c r="F267" s="26"/>
      <c r="G267" s="77"/>
      <c r="H267" s="30"/>
      <c r="I267" s="30"/>
    </row>
    <row r="268" spans="1:9">
      <c r="A268" s="10"/>
      <c r="B268" s="95"/>
      <c r="C268" s="27"/>
      <c r="D268" s="123"/>
      <c r="E268" s="123"/>
      <c r="F268" s="26"/>
      <c r="G268" s="77"/>
      <c r="H268" s="30"/>
      <c r="I268" s="30"/>
    </row>
    <row r="269" spans="1:9">
      <c r="A269" s="10"/>
      <c r="B269" s="95"/>
      <c r="C269" s="27"/>
      <c r="D269" s="123"/>
      <c r="E269" s="123"/>
      <c r="F269" s="26"/>
      <c r="G269" s="77"/>
      <c r="H269" s="30"/>
      <c r="I269" s="30"/>
    </row>
    <row r="270" spans="1:9">
      <c r="A270" s="10"/>
      <c r="B270" s="95"/>
      <c r="C270" s="27"/>
      <c r="D270" s="123"/>
      <c r="E270" s="123"/>
      <c r="F270" s="26"/>
      <c r="G270" s="77"/>
      <c r="H270" s="30"/>
      <c r="I270" s="30"/>
    </row>
    <row r="271" spans="1:9">
      <c r="A271" s="10"/>
      <c r="B271" s="95"/>
      <c r="C271" s="27"/>
      <c r="D271" s="123"/>
      <c r="E271" s="123"/>
      <c r="F271" s="26"/>
      <c r="G271" s="77"/>
      <c r="H271" s="30"/>
      <c r="I271" s="30"/>
    </row>
    <row r="272" spans="1:9">
      <c r="A272" s="10"/>
      <c r="B272" s="95"/>
      <c r="C272" s="27"/>
      <c r="D272" s="123"/>
      <c r="E272" s="123"/>
      <c r="F272" s="26"/>
      <c r="G272" s="77"/>
      <c r="H272" s="30"/>
      <c r="I272" s="30"/>
    </row>
    <row r="273" spans="1:9">
      <c r="A273" s="10"/>
      <c r="B273" s="95"/>
      <c r="C273" s="27"/>
      <c r="D273" s="123"/>
      <c r="E273" s="123"/>
      <c r="F273" s="26"/>
      <c r="G273" s="77"/>
      <c r="H273" s="30"/>
      <c r="I273" s="30"/>
    </row>
    <row r="274" spans="1:9">
      <c r="A274" s="10"/>
      <c r="B274" s="95"/>
      <c r="C274" s="27"/>
      <c r="D274" s="123"/>
      <c r="E274" s="123"/>
      <c r="F274" s="26"/>
      <c r="G274" s="77"/>
      <c r="H274" s="30"/>
      <c r="I274" s="30"/>
    </row>
    <row r="275" spans="1:9">
      <c r="A275" s="10"/>
      <c r="B275" s="95"/>
      <c r="C275" s="27"/>
      <c r="D275" s="123"/>
      <c r="E275" s="123"/>
      <c r="F275" s="26"/>
      <c r="G275" s="77"/>
      <c r="H275" s="30"/>
      <c r="I275" s="30"/>
    </row>
    <row r="276" spans="1:9">
      <c r="A276" s="10"/>
      <c r="B276" s="95"/>
      <c r="C276" s="27"/>
      <c r="D276" s="123"/>
      <c r="E276" s="123"/>
      <c r="F276" s="26"/>
      <c r="G276" s="77"/>
      <c r="H276" s="30"/>
      <c r="I276" s="30"/>
    </row>
    <row r="277" spans="1:9">
      <c r="A277" s="10"/>
      <c r="B277" s="95"/>
      <c r="C277" s="27"/>
      <c r="D277" s="123"/>
      <c r="E277" s="123"/>
      <c r="F277" s="26"/>
      <c r="G277" s="77"/>
      <c r="H277" s="30"/>
      <c r="I277" s="30"/>
    </row>
    <row r="278" spans="1:9">
      <c r="A278" s="10"/>
      <c r="B278" s="95"/>
      <c r="C278" s="27"/>
      <c r="D278" s="123"/>
      <c r="E278" s="123"/>
      <c r="F278" s="26"/>
      <c r="G278" s="77"/>
      <c r="H278" s="30"/>
      <c r="I278" s="30"/>
    </row>
    <row r="279" spans="1:9">
      <c r="A279" s="10"/>
      <c r="B279" s="95"/>
      <c r="C279" s="27"/>
      <c r="D279" s="123"/>
      <c r="E279" s="123"/>
      <c r="F279" s="26"/>
      <c r="G279" s="77"/>
      <c r="H279" s="30"/>
      <c r="I279" s="30"/>
    </row>
    <row r="280" spans="1:9">
      <c r="A280" s="10"/>
      <c r="B280" s="95"/>
      <c r="C280" s="27"/>
      <c r="D280" s="123"/>
      <c r="E280" s="123"/>
      <c r="F280" s="26"/>
      <c r="G280" s="77"/>
      <c r="H280" s="30"/>
      <c r="I280" s="30"/>
    </row>
    <row r="281" spans="1:9">
      <c r="A281" s="10"/>
      <c r="B281" s="95"/>
      <c r="C281" s="27"/>
      <c r="D281" s="123"/>
      <c r="E281" s="123"/>
      <c r="F281" s="26"/>
      <c r="G281" s="77"/>
      <c r="H281" s="30"/>
      <c r="I281" s="30"/>
    </row>
    <row r="282" spans="1:9">
      <c r="A282" s="10"/>
      <c r="B282" s="95"/>
      <c r="C282" s="27"/>
      <c r="D282" s="123"/>
      <c r="E282" s="123"/>
      <c r="F282" s="26"/>
      <c r="G282" s="77"/>
      <c r="H282" s="30"/>
      <c r="I282" s="30"/>
    </row>
    <row r="283" spans="1:9">
      <c r="A283" s="10"/>
      <c r="B283" s="95"/>
      <c r="C283" s="27"/>
      <c r="D283" s="123"/>
      <c r="E283" s="123"/>
      <c r="F283" s="26"/>
      <c r="G283" s="77"/>
      <c r="H283" s="30"/>
      <c r="I283" s="30"/>
    </row>
    <row r="284" spans="1:9">
      <c r="A284" s="10"/>
      <c r="B284" s="95"/>
      <c r="C284" s="27"/>
      <c r="D284" s="123"/>
      <c r="E284" s="123"/>
      <c r="F284" s="26"/>
      <c r="G284" s="77"/>
      <c r="H284" s="30"/>
      <c r="I284" s="30"/>
    </row>
    <row r="285" spans="1:9">
      <c r="A285" s="10"/>
      <c r="B285" s="95"/>
      <c r="C285" s="27"/>
      <c r="D285" s="123"/>
      <c r="E285" s="123"/>
      <c r="F285" s="26"/>
      <c r="G285" s="77"/>
      <c r="H285" s="30"/>
      <c r="I285" s="30"/>
    </row>
    <row r="286" spans="1:9">
      <c r="A286" s="10"/>
      <c r="B286" s="95"/>
      <c r="C286" s="27"/>
      <c r="D286" s="123"/>
      <c r="E286" s="123"/>
      <c r="F286" s="26"/>
      <c r="G286" s="77"/>
      <c r="H286" s="30"/>
      <c r="I286" s="30"/>
    </row>
    <row r="287" spans="1:9">
      <c r="A287" s="10"/>
      <c r="B287" s="95"/>
      <c r="C287" s="27"/>
      <c r="D287" s="123"/>
      <c r="E287" s="123"/>
      <c r="F287" s="26"/>
      <c r="G287" s="77"/>
      <c r="H287" s="30"/>
      <c r="I287" s="30"/>
    </row>
    <row r="288" spans="1:9">
      <c r="A288" s="10"/>
      <c r="B288" s="95"/>
      <c r="C288" s="27"/>
      <c r="D288" s="123"/>
      <c r="E288" s="123"/>
      <c r="F288" s="26"/>
      <c r="G288" s="77"/>
      <c r="H288" s="30"/>
      <c r="I288" s="30"/>
    </row>
    <row r="289" spans="1:9">
      <c r="A289" s="10"/>
      <c r="B289" s="95"/>
      <c r="C289" s="27"/>
      <c r="D289" s="123"/>
      <c r="E289" s="123"/>
      <c r="F289" s="26"/>
      <c r="G289" s="77"/>
      <c r="H289" s="30"/>
      <c r="I289" s="30"/>
    </row>
    <row r="290" spans="1:9">
      <c r="A290" s="10"/>
      <c r="B290" s="95"/>
      <c r="C290" s="27"/>
      <c r="D290" s="123"/>
      <c r="E290" s="123"/>
      <c r="F290" s="26"/>
      <c r="G290" s="77"/>
      <c r="H290" s="30"/>
      <c r="I290" s="30"/>
    </row>
    <row r="291" spans="1:9">
      <c r="A291" s="10"/>
      <c r="B291" s="95"/>
      <c r="C291" s="27"/>
      <c r="D291" s="123"/>
      <c r="E291" s="123"/>
      <c r="F291" s="26"/>
      <c r="G291" s="77"/>
      <c r="H291" s="30"/>
      <c r="I291" s="30"/>
    </row>
    <row r="292" spans="1:9">
      <c r="A292" s="10"/>
      <c r="B292" s="95"/>
      <c r="C292" s="27"/>
      <c r="D292" s="123"/>
      <c r="E292" s="123"/>
      <c r="F292" s="26"/>
      <c r="G292" s="77"/>
      <c r="H292" s="30"/>
      <c r="I292" s="30"/>
    </row>
    <row r="293" spans="1:9">
      <c r="A293" s="10"/>
      <c r="B293" s="95"/>
      <c r="C293" s="27"/>
      <c r="D293" s="123"/>
      <c r="E293" s="123"/>
      <c r="F293" s="26"/>
      <c r="G293" s="77"/>
      <c r="H293" s="30"/>
      <c r="I293" s="30"/>
    </row>
    <row r="294" spans="1:9">
      <c r="A294" s="10"/>
      <c r="B294" s="95"/>
      <c r="C294" s="27"/>
      <c r="D294" s="123"/>
      <c r="E294" s="123"/>
      <c r="F294" s="26"/>
      <c r="G294" s="77"/>
      <c r="H294" s="30"/>
      <c r="I294" s="30"/>
    </row>
    <row r="295" spans="1:9">
      <c r="A295" s="10"/>
      <c r="B295" s="95"/>
      <c r="C295" s="27"/>
      <c r="D295" s="123"/>
      <c r="E295" s="123"/>
      <c r="F295" s="26"/>
      <c r="G295" s="77"/>
      <c r="H295" s="30"/>
      <c r="I295" s="30"/>
    </row>
    <row r="296" spans="1:9">
      <c r="A296" s="10"/>
      <c r="B296" s="95"/>
      <c r="C296" s="27"/>
      <c r="D296" s="123"/>
      <c r="E296" s="123"/>
      <c r="F296" s="26"/>
      <c r="G296" s="77"/>
      <c r="H296" s="30"/>
      <c r="I296" s="30"/>
    </row>
    <row r="297" spans="1:9">
      <c r="A297" s="10"/>
      <c r="B297" s="95"/>
      <c r="C297" s="27"/>
      <c r="D297" s="123"/>
      <c r="E297" s="123"/>
      <c r="F297" s="26"/>
      <c r="G297" s="77"/>
      <c r="H297" s="30"/>
      <c r="I297" s="30"/>
    </row>
    <row r="298" spans="1:9">
      <c r="A298" s="10"/>
      <c r="B298" s="95"/>
      <c r="C298" s="27"/>
      <c r="D298" s="123"/>
      <c r="E298" s="123"/>
      <c r="F298" s="26"/>
      <c r="G298" s="77"/>
      <c r="H298" s="30"/>
      <c r="I298" s="30"/>
    </row>
    <row r="299" spans="1:9">
      <c r="A299" s="10"/>
      <c r="B299" s="95"/>
      <c r="C299" s="27"/>
      <c r="D299" s="123"/>
      <c r="E299" s="123"/>
      <c r="F299" s="26"/>
      <c r="G299" s="77"/>
      <c r="H299" s="30"/>
      <c r="I299" s="30"/>
    </row>
    <row r="300" spans="1:9">
      <c r="A300" s="10"/>
      <c r="B300" s="95"/>
      <c r="C300" s="27"/>
      <c r="D300" s="123"/>
      <c r="E300" s="123"/>
      <c r="F300" s="26"/>
      <c r="G300" s="77"/>
      <c r="H300" s="30"/>
      <c r="I300" s="30"/>
    </row>
    <row r="301" spans="1:9">
      <c r="A301" s="10"/>
      <c r="B301" s="95"/>
      <c r="C301" s="27"/>
      <c r="D301" s="123"/>
      <c r="E301" s="123"/>
      <c r="F301" s="26"/>
      <c r="G301" s="77"/>
      <c r="H301" s="30"/>
      <c r="I301" s="30"/>
    </row>
    <row r="302" spans="1:9">
      <c r="A302" s="10"/>
      <c r="B302" s="95"/>
      <c r="C302" s="27"/>
      <c r="D302" s="123"/>
      <c r="E302" s="123"/>
      <c r="F302" s="26"/>
      <c r="G302" s="77"/>
      <c r="H302" s="30"/>
      <c r="I302" s="30"/>
    </row>
    <row r="303" spans="1:9">
      <c r="A303" s="10"/>
      <c r="B303" s="95"/>
      <c r="C303" s="27"/>
      <c r="D303" s="123"/>
      <c r="E303" s="123"/>
      <c r="F303" s="26"/>
      <c r="G303" s="77"/>
      <c r="H303" s="30"/>
      <c r="I303" s="30"/>
    </row>
    <row r="304" spans="1:9">
      <c r="A304" s="10"/>
      <c r="B304" s="95"/>
      <c r="C304" s="27"/>
      <c r="D304" s="123"/>
      <c r="E304" s="123"/>
      <c r="F304" s="26"/>
      <c r="G304" s="77"/>
      <c r="H304" s="30"/>
      <c r="I304" s="30"/>
    </row>
    <row r="305" spans="1:9">
      <c r="A305" s="10"/>
      <c r="B305" s="95"/>
      <c r="C305" s="27"/>
      <c r="D305" s="123"/>
      <c r="E305" s="123"/>
      <c r="F305" s="26"/>
      <c r="G305" s="77"/>
      <c r="H305" s="30"/>
      <c r="I305" s="30"/>
    </row>
    <row r="306" spans="1:9">
      <c r="A306" s="10"/>
      <c r="B306" s="95"/>
      <c r="C306" s="27"/>
      <c r="D306" s="123"/>
      <c r="E306" s="123"/>
      <c r="F306" s="26"/>
      <c r="G306" s="77"/>
      <c r="H306" s="30"/>
      <c r="I306" s="30"/>
    </row>
    <row r="307" spans="1:9">
      <c r="A307" s="10"/>
      <c r="B307" s="95"/>
      <c r="C307" s="27"/>
      <c r="D307" s="123"/>
      <c r="E307" s="123"/>
      <c r="F307" s="26"/>
      <c r="G307" s="77"/>
      <c r="H307" s="30"/>
      <c r="I307" s="30"/>
    </row>
    <row r="308" spans="1:9">
      <c r="A308" s="10"/>
      <c r="B308" s="95"/>
      <c r="C308" s="27"/>
      <c r="D308" s="123"/>
      <c r="E308" s="123"/>
      <c r="F308" s="26"/>
      <c r="G308" s="77"/>
      <c r="H308" s="30"/>
      <c r="I308" s="30"/>
    </row>
    <row r="309" spans="1:9">
      <c r="A309" s="10"/>
      <c r="B309" s="95"/>
      <c r="C309" s="27"/>
      <c r="D309" s="123"/>
      <c r="E309" s="123"/>
      <c r="F309" s="26"/>
      <c r="G309" s="77"/>
      <c r="H309" s="30"/>
      <c r="I309" s="30"/>
    </row>
    <row r="310" spans="1:9">
      <c r="A310" s="10"/>
      <c r="B310" s="95"/>
      <c r="C310" s="27"/>
      <c r="D310" s="123"/>
      <c r="E310" s="123"/>
      <c r="F310" s="26"/>
      <c r="G310" s="77"/>
      <c r="H310" s="30"/>
      <c r="I310" s="30"/>
    </row>
    <row r="311" spans="1:9">
      <c r="A311" s="10"/>
      <c r="B311" s="95"/>
      <c r="C311" s="27"/>
      <c r="D311" s="123"/>
      <c r="E311" s="123"/>
      <c r="F311" s="26"/>
      <c r="G311" s="77"/>
      <c r="H311" s="30"/>
      <c r="I311" s="30"/>
    </row>
    <row r="312" spans="1:9">
      <c r="A312" s="10"/>
      <c r="B312" s="95"/>
      <c r="C312" s="27"/>
      <c r="D312" s="123"/>
      <c r="E312" s="123"/>
      <c r="F312" s="26"/>
      <c r="G312" s="77"/>
      <c r="H312" s="30"/>
      <c r="I312" s="30"/>
    </row>
    <row r="313" spans="1:9">
      <c r="A313" s="10"/>
      <c r="B313" s="95"/>
      <c r="C313" s="27"/>
      <c r="D313" s="123"/>
      <c r="E313" s="123"/>
      <c r="F313" s="26"/>
      <c r="G313" s="77"/>
      <c r="H313" s="30"/>
      <c r="I313" s="30"/>
    </row>
    <row r="314" spans="1:9">
      <c r="A314" s="10"/>
      <c r="B314" s="95"/>
      <c r="C314" s="27"/>
      <c r="D314" s="123"/>
      <c r="E314" s="123"/>
      <c r="F314" s="26"/>
      <c r="G314" s="77"/>
      <c r="H314" s="30"/>
      <c r="I314" s="30"/>
    </row>
    <row r="315" spans="1:9">
      <c r="A315" s="10"/>
      <c r="B315" s="95"/>
      <c r="C315" s="27"/>
      <c r="D315" s="123"/>
      <c r="E315" s="123"/>
      <c r="F315" s="26"/>
      <c r="G315" s="77"/>
      <c r="H315" s="30"/>
      <c r="I315" s="30"/>
    </row>
    <row r="316" spans="1:9">
      <c r="A316" s="10"/>
      <c r="B316" s="95"/>
      <c r="C316" s="27"/>
      <c r="D316" s="123"/>
      <c r="E316" s="123"/>
      <c r="F316" s="26"/>
      <c r="G316" s="77"/>
      <c r="H316" s="30"/>
      <c r="I316" s="30"/>
    </row>
    <row r="317" spans="1:9">
      <c r="A317" s="10"/>
      <c r="B317" s="95"/>
      <c r="C317" s="27"/>
      <c r="D317" s="123"/>
      <c r="E317" s="123"/>
      <c r="F317" s="26"/>
      <c r="G317" s="77"/>
      <c r="H317" s="30"/>
      <c r="I317" s="30"/>
    </row>
    <row r="318" spans="1:9">
      <c r="A318" s="10"/>
      <c r="B318" s="95"/>
      <c r="C318" s="27"/>
      <c r="D318" s="123"/>
      <c r="E318" s="123"/>
      <c r="F318" s="26"/>
      <c r="G318" s="77"/>
      <c r="H318" s="30"/>
      <c r="I318" s="30"/>
    </row>
    <row r="319" spans="1:9">
      <c r="A319" s="10"/>
      <c r="B319" s="95"/>
      <c r="C319" s="27"/>
      <c r="D319" s="123"/>
      <c r="E319" s="123"/>
      <c r="F319" s="26"/>
      <c r="G319" s="77"/>
      <c r="H319" s="30"/>
      <c r="I319" s="30"/>
    </row>
    <row r="320" spans="1:9">
      <c r="A320" s="10"/>
      <c r="B320" s="95"/>
      <c r="C320" s="27"/>
      <c r="D320" s="123"/>
      <c r="E320" s="123"/>
      <c r="F320" s="26"/>
      <c r="G320" s="77"/>
      <c r="H320" s="30"/>
      <c r="I320" s="30"/>
    </row>
    <row r="321" spans="1:9">
      <c r="A321" s="10"/>
      <c r="B321" s="95"/>
      <c r="C321" s="27"/>
      <c r="D321" s="123"/>
      <c r="E321" s="123"/>
      <c r="F321" s="26"/>
      <c r="G321" s="77"/>
      <c r="H321" s="30"/>
      <c r="I321" s="30"/>
    </row>
    <row r="322" spans="1:9">
      <c r="A322" s="10"/>
      <c r="B322" s="95"/>
      <c r="C322" s="27"/>
      <c r="D322" s="123"/>
      <c r="E322" s="123"/>
      <c r="F322" s="26"/>
      <c r="G322" s="77"/>
      <c r="H322" s="30"/>
      <c r="I322" s="30"/>
    </row>
    <row r="323" spans="1:9">
      <c r="A323" s="10"/>
      <c r="B323" s="95"/>
      <c r="C323" s="27"/>
      <c r="D323" s="123"/>
      <c r="E323" s="123"/>
      <c r="F323" s="26"/>
      <c r="G323" s="77"/>
      <c r="H323" s="30"/>
      <c r="I323" s="30"/>
    </row>
    <row r="324" spans="1:9">
      <c r="A324" s="10"/>
      <c r="B324" s="95"/>
      <c r="C324" s="27"/>
      <c r="D324" s="123"/>
      <c r="E324" s="123"/>
      <c r="F324" s="26"/>
      <c r="G324" s="77"/>
      <c r="H324" s="30"/>
      <c r="I324" s="30"/>
    </row>
    <row r="325" spans="1:9">
      <c r="A325" s="10"/>
      <c r="B325" s="95"/>
      <c r="C325" s="27"/>
      <c r="D325" s="123"/>
      <c r="E325" s="123"/>
      <c r="F325" s="26"/>
      <c r="G325" s="77"/>
      <c r="H325" s="30"/>
      <c r="I325" s="30"/>
    </row>
    <row r="326" spans="1:9">
      <c r="A326" s="10"/>
      <c r="B326" s="95"/>
      <c r="C326" s="27"/>
      <c r="D326" s="123"/>
      <c r="E326" s="123"/>
      <c r="F326" s="26"/>
      <c r="G326" s="77"/>
      <c r="H326" s="30"/>
      <c r="I326" s="30"/>
    </row>
    <row r="327" spans="1:9">
      <c r="A327" s="10"/>
      <c r="B327" s="95"/>
      <c r="C327" s="27"/>
      <c r="D327" s="123"/>
      <c r="E327" s="123"/>
      <c r="F327" s="26"/>
      <c r="G327" s="77"/>
      <c r="H327" s="30"/>
      <c r="I327" s="30"/>
    </row>
    <row r="328" spans="1:9">
      <c r="A328" s="10"/>
      <c r="B328" s="95"/>
      <c r="C328" s="27"/>
      <c r="D328" s="123"/>
      <c r="E328" s="123"/>
      <c r="F328" s="26"/>
      <c r="G328" s="77"/>
      <c r="H328" s="30"/>
      <c r="I328" s="30"/>
    </row>
    <row r="329" spans="1:9">
      <c r="A329" s="10"/>
      <c r="B329" s="95"/>
      <c r="C329" s="27"/>
      <c r="D329" s="123"/>
      <c r="E329" s="123"/>
      <c r="F329" s="26"/>
      <c r="G329" s="77"/>
      <c r="H329" s="30"/>
      <c r="I329" s="30"/>
    </row>
    <row r="330" spans="1:9">
      <c r="A330" s="10"/>
      <c r="B330" s="95"/>
      <c r="C330" s="27"/>
      <c r="D330" s="123"/>
      <c r="E330" s="123"/>
      <c r="F330" s="26"/>
      <c r="G330" s="77"/>
      <c r="H330" s="30"/>
      <c r="I330" s="30"/>
    </row>
    <row r="331" spans="1:9">
      <c r="A331" s="10"/>
      <c r="B331" s="95"/>
      <c r="C331" s="27"/>
      <c r="D331" s="123"/>
      <c r="E331" s="123"/>
      <c r="F331" s="26"/>
      <c r="G331" s="77"/>
      <c r="H331" s="30"/>
      <c r="I331" s="30"/>
    </row>
    <row r="332" spans="1:9">
      <c r="A332" s="10"/>
      <c r="B332" s="95"/>
      <c r="C332" s="27"/>
      <c r="D332" s="123"/>
      <c r="E332" s="123"/>
      <c r="F332" s="26"/>
      <c r="G332" s="77"/>
      <c r="H332" s="30"/>
      <c r="I332" s="30"/>
    </row>
    <row r="333" spans="1:9">
      <c r="A333" s="10"/>
      <c r="B333" s="95"/>
      <c r="C333" s="27"/>
      <c r="D333" s="123"/>
      <c r="E333" s="123"/>
      <c r="F333" s="26"/>
      <c r="G333" s="77"/>
      <c r="H333" s="30"/>
      <c r="I333" s="30"/>
    </row>
    <row r="334" spans="1:9">
      <c r="A334" s="10"/>
      <c r="B334" s="95"/>
      <c r="C334" s="27"/>
      <c r="D334" s="123"/>
      <c r="E334" s="123"/>
      <c r="F334" s="26"/>
      <c r="G334" s="77"/>
      <c r="H334" s="30"/>
      <c r="I334" s="30"/>
    </row>
    <row r="335" spans="1:9">
      <c r="A335" s="10"/>
      <c r="B335" s="95"/>
      <c r="C335" s="27"/>
      <c r="D335" s="123"/>
      <c r="E335" s="123"/>
      <c r="F335" s="26"/>
      <c r="G335" s="77"/>
      <c r="H335" s="30"/>
      <c r="I335" s="30"/>
    </row>
    <row r="336" spans="1:9">
      <c r="A336" s="10"/>
      <c r="B336" s="95"/>
      <c r="C336" s="27"/>
      <c r="D336" s="123"/>
      <c r="E336" s="123"/>
      <c r="F336" s="26"/>
      <c r="G336" s="77"/>
      <c r="H336" s="30"/>
      <c r="I336" s="30"/>
    </row>
    <row r="337" spans="1:9">
      <c r="A337" s="10"/>
      <c r="B337" s="95"/>
      <c r="C337" s="27"/>
      <c r="D337" s="123"/>
      <c r="E337" s="123"/>
      <c r="F337" s="26"/>
      <c r="G337" s="77"/>
      <c r="H337" s="30"/>
      <c r="I337" s="30"/>
    </row>
    <row r="338" spans="1:9">
      <c r="A338" s="10"/>
      <c r="B338" s="95"/>
      <c r="C338" s="27"/>
      <c r="D338" s="123"/>
      <c r="E338" s="123"/>
      <c r="F338" s="26"/>
      <c r="G338" s="77"/>
      <c r="H338" s="30"/>
      <c r="I338" s="30"/>
    </row>
    <row r="339" spans="1:9">
      <c r="A339" s="10"/>
      <c r="B339" s="95"/>
      <c r="C339" s="27"/>
      <c r="D339" s="123"/>
      <c r="E339" s="123"/>
      <c r="F339" s="26"/>
      <c r="G339" s="77"/>
      <c r="H339" s="30"/>
      <c r="I339" s="30"/>
    </row>
    <row r="340" spans="1:9">
      <c r="A340" s="10"/>
      <c r="B340" s="95"/>
      <c r="C340" s="27"/>
      <c r="D340" s="123"/>
      <c r="E340" s="123"/>
      <c r="F340" s="26"/>
      <c r="G340" s="77"/>
      <c r="H340" s="30"/>
      <c r="I340" s="30"/>
    </row>
    <row r="341" spans="1:9">
      <c r="A341" s="10"/>
      <c r="B341" s="95"/>
      <c r="C341" s="27"/>
      <c r="D341" s="123"/>
      <c r="E341" s="123"/>
      <c r="F341" s="26"/>
      <c r="G341" s="77"/>
      <c r="H341" s="30"/>
      <c r="I341" s="30"/>
    </row>
    <row r="342" spans="1:9">
      <c r="A342" s="10"/>
      <c r="B342" s="95"/>
      <c r="C342" s="27"/>
      <c r="D342" s="123"/>
      <c r="E342" s="123"/>
      <c r="F342" s="26"/>
      <c r="G342" s="77"/>
      <c r="H342" s="30"/>
      <c r="I342" s="30"/>
    </row>
    <row r="343" spans="1:9">
      <c r="A343" s="10"/>
      <c r="B343" s="95"/>
      <c r="C343" s="27"/>
      <c r="D343" s="123"/>
      <c r="E343" s="123"/>
      <c r="F343" s="26"/>
      <c r="G343" s="77"/>
      <c r="H343" s="30"/>
      <c r="I343" s="30"/>
    </row>
    <row r="344" spans="1:9">
      <c r="A344" s="10"/>
      <c r="B344" s="95"/>
      <c r="C344" s="27"/>
      <c r="D344" s="123"/>
      <c r="E344" s="123"/>
      <c r="F344" s="26"/>
      <c r="G344" s="77"/>
      <c r="H344" s="30"/>
      <c r="I344" s="30"/>
    </row>
    <row r="345" spans="1:9">
      <c r="A345" s="10"/>
      <c r="B345" s="95"/>
      <c r="C345" s="27"/>
      <c r="D345" s="123"/>
      <c r="E345" s="123"/>
      <c r="F345" s="26"/>
      <c r="G345" s="77"/>
      <c r="H345" s="30"/>
      <c r="I345" s="30"/>
    </row>
    <row r="346" spans="1:9">
      <c r="A346" s="10"/>
      <c r="B346" s="95"/>
      <c r="C346" s="27"/>
      <c r="D346" s="123"/>
      <c r="E346" s="123"/>
      <c r="F346" s="26"/>
      <c r="G346" s="77"/>
      <c r="H346" s="30"/>
      <c r="I346" s="30"/>
    </row>
    <row r="347" spans="1:9">
      <c r="A347" s="10"/>
      <c r="B347" s="95"/>
      <c r="C347" s="27"/>
      <c r="D347" s="123"/>
      <c r="E347" s="123"/>
      <c r="F347" s="26"/>
      <c r="G347" s="77"/>
      <c r="H347" s="30"/>
      <c r="I347" s="30"/>
    </row>
    <row r="348" spans="1:9">
      <c r="A348" s="10"/>
      <c r="B348" s="95"/>
      <c r="C348" s="27"/>
      <c r="D348" s="123"/>
      <c r="E348" s="123"/>
      <c r="F348" s="26"/>
      <c r="G348" s="77"/>
      <c r="H348" s="30"/>
      <c r="I348" s="30"/>
    </row>
    <row r="349" spans="1:9">
      <c r="A349" s="10"/>
      <c r="B349" s="95"/>
      <c r="C349" s="27"/>
      <c r="D349" s="123"/>
      <c r="E349" s="123"/>
      <c r="F349" s="26"/>
      <c r="G349" s="77"/>
      <c r="H349" s="30"/>
      <c r="I349" s="30"/>
    </row>
    <row r="350" spans="1:9">
      <c r="A350" s="10"/>
      <c r="B350" s="95"/>
      <c r="C350" s="27"/>
      <c r="D350" s="123"/>
      <c r="E350" s="123"/>
      <c r="F350" s="26"/>
      <c r="G350" s="77"/>
      <c r="H350" s="30"/>
      <c r="I350" s="30"/>
    </row>
    <row r="351" spans="1:9">
      <c r="A351" s="10"/>
      <c r="B351" s="95"/>
      <c r="C351" s="27"/>
      <c r="D351" s="123"/>
      <c r="E351" s="123"/>
      <c r="F351" s="26"/>
      <c r="G351" s="77"/>
      <c r="H351" s="30"/>
      <c r="I351" s="30"/>
    </row>
    <row r="352" spans="1:9">
      <c r="A352" s="10"/>
      <c r="B352" s="95"/>
      <c r="C352" s="27"/>
      <c r="D352" s="123"/>
      <c r="E352" s="123"/>
      <c r="F352" s="26"/>
      <c r="G352" s="77"/>
      <c r="H352" s="30"/>
      <c r="I352" s="30"/>
    </row>
    <row r="353" spans="1:9">
      <c r="A353" s="10"/>
      <c r="B353" s="95"/>
      <c r="C353" s="27"/>
      <c r="D353" s="123"/>
      <c r="E353" s="123"/>
      <c r="F353" s="26"/>
      <c r="G353" s="77"/>
      <c r="H353" s="30"/>
      <c r="I353" s="30"/>
    </row>
    <row r="354" spans="1:9">
      <c r="A354" s="10"/>
      <c r="B354" s="95"/>
      <c r="C354" s="27"/>
      <c r="D354" s="123"/>
      <c r="E354" s="123"/>
      <c r="F354" s="26"/>
      <c r="G354" s="77"/>
      <c r="H354" s="30"/>
      <c r="I354" s="30"/>
    </row>
    <row r="355" spans="1:9">
      <c r="A355" s="10"/>
      <c r="B355" s="95"/>
      <c r="C355" s="27"/>
      <c r="D355" s="123"/>
      <c r="E355" s="123"/>
      <c r="F355" s="26"/>
      <c r="G355" s="77"/>
      <c r="H355" s="30"/>
      <c r="I355" s="30"/>
    </row>
    <row r="356" spans="1:9">
      <c r="A356" s="10"/>
      <c r="B356" s="95"/>
      <c r="C356" s="27"/>
      <c r="D356" s="123"/>
      <c r="E356" s="123"/>
      <c r="F356" s="26"/>
      <c r="G356" s="77"/>
      <c r="H356" s="30"/>
      <c r="I356" s="30"/>
    </row>
    <row r="357" spans="1:9">
      <c r="A357" s="10"/>
      <c r="B357" s="95"/>
      <c r="C357" s="27"/>
      <c r="D357" s="123"/>
      <c r="E357" s="123"/>
      <c r="F357" s="26"/>
      <c r="G357" s="77"/>
      <c r="H357" s="30"/>
      <c r="I357" s="30"/>
    </row>
    <row r="358" spans="1:9">
      <c r="A358" s="10"/>
      <c r="B358" s="95"/>
      <c r="C358" s="27"/>
      <c r="D358" s="123"/>
      <c r="E358" s="123"/>
      <c r="F358" s="26"/>
      <c r="G358" s="77"/>
      <c r="H358" s="30"/>
      <c r="I358" s="30"/>
    </row>
    <row r="359" spans="1:9">
      <c r="A359" s="10"/>
      <c r="B359" s="95"/>
      <c r="C359" s="27"/>
      <c r="D359" s="123"/>
      <c r="E359" s="123"/>
      <c r="F359" s="26"/>
      <c r="G359" s="77"/>
      <c r="H359" s="30"/>
      <c r="I359" s="30"/>
    </row>
    <row r="360" spans="1:9">
      <c r="A360" s="10"/>
      <c r="B360" s="95"/>
      <c r="C360" s="27"/>
      <c r="D360" s="123"/>
      <c r="E360" s="123"/>
      <c r="F360" s="26"/>
      <c r="G360" s="77"/>
      <c r="H360" s="30"/>
      <c r="I360" s="30"/>
    </row>
    <row r="361" spans="1:9">
      <c r="A361" s="10"/>
      <c r="B361" s="94"/>
      <c r="C361" s="27"/>
      <c r="D361" s="125"/>
      <c r="E361" s="125"/>
      <c r="F361" s="26"/>
      <c r="G361" s="77"/>
      <c r="H361" s="30"/>
      <c r="I361" s="30"/>
    </row>
    <row r="362" spans="1:9">
      <c r="A362" s="10"/>
      <c r="B362" s="94"/>
      <c r="C362" s="27"/>
      <c r="D362" s="125"/>
      <c r="E362" s="125"/>
      <c r="F362" s="26"/>
      <c r="G362" s="77"/>
      <c r="H362" s="30"/>
      <c r="I362" s="30"/>
    </row>
    <row r="363" spans="1:9">
      <c r="A363" s="10"/>
      <c r="B363" s="94"/>
      <c r="C363" s="27"/>
      <c r="D363" s="125"/>
      <c r="E363" s="125"/>
      <c r="F363" s="26"/>
      <c r="G363" s="77"/>
    </row>
    <row r="364" spans="1:9">
      <c r="A364" s="10"/>
      <c r="B364" s="94"/>
      <c r="C364" s="27"/>
      <c r="D364" s="125"/>
      <c r="E364" s="125"/>
      <c r="F364" s="26"/>
      <c r="G364" s="77"/>
    </row>
    <row r="365" spans="1:9">
      <c r="A365" s="10"/>
      <c r="B365" s="94"/>
      <c r="C365" s="27"/>
      <c r="D365" s="125"/>
      <c r="E365" s="125"/>
      <c r="F365" s="26"/>
      <c r="G365" s="77"/>
    </row>
    <row r="366" spans="1:9">
      <c r="A366" s="10"/>
      <c r="B366" s="94"/>
      <c r="C366" s="27"/>
      <c r="D366" s="125"/>
      <c r="E366" s="125"/>
      <c r="F366" s="26"/>
      <c r="G366" s="77"/>
    </row>
    <row r="367" spans="1:9">
      <c r="A367" s="10"/>
      <c r="B367" s="94"/>
      <c r="C367" s="27"/>
      <c r="D367" s="125"/>
      <c r="E367" s="125"/>
      <c r="F367" s="26"/>
      <c r="G367" s="77"/>
    </row>
    <row r="368" spans="1:9">
      <c r="A368" s="10"/>
      <c r="B368" s="94"/>
      <c r="C368" s="27"/>
      <c r="D368" s="125"/>
      <c r="E368" s="125"/>
      <c r="F368" s="26"/>
      <c r="G368" s="77"/>
    </row>
    <row r="369" spans="1:9">
      <c r="A369" s="10"/>
      <c r="B369" s="94"/>
      <c r="C369" s="27"/>
      <c r="D369" s="125"/>
      <c r="E369" s="125"/>
      <c r="F369" s="26"/>
      <c r="G369" s="77"/>
    </row>
    <row r="370" spans="1:9">
      <c r="A370" s="10"/>
      <c r="B370" s="94"/>
      <c r="C370" s="27"/>
      <c r="D370" s="125"/>
      <c r="E370" s="125"/>
      <c r="F370" s="26"/>
      <c r="G370" s="77"/>
    </row>
    <row r="371" spans="1:9">
      <c r="A371" s="10"/>
      <c r="B371" s="94"/>
      <c r="C371" s="27"/>
      <c r="D371" s="125"/>
      <c r="E371" s="125"/>
      <c r="F371" s="26"/>
      <c r="G371" s="77"/>
    </row>
    <row r="372" spans="1:9">
      <c r="A372" s="10"/>
      <c r="B372" s="94"/>
      <c r="C372" s="27"/>
      <c r="D372" s="125"/>
      <c r="E372" s="125"/>
      <c r="F372" s="26"/>
      <c r="G372" s="77"/>
    </row>
    <row r="373" spans="1:9">
      <c r="A373" s="10"/>
      <c r="B373" s="94"/>
      <c r="C373" s="27"/>
      <c r="D373" s="125"/>
      <c r="E373" s="125"/>
      <c r="F373" s="26"/>
      <c r="G373" s="77"/>
    </row>
    <row r="374" spans="1:9">
      <c r="A374" s="10"/>
      <c r="B374" s="94"/>
      <c r="C374" s="27"/>
      <c r="D374" s="125"/>
      <c r="E374" s="125"/>
      <c r="F374" s="26"/>
      <c r="G374" s="77"/>
    </row>
    <row r="375" spans="1:9">
      <c r="A375" s="10"/>
      <c r="B375" s="94"/>
      <c r="C375" s="27"/>
      <c r="D375" s="125"/>
      <c r="E375" s="125"/>
      <c r="F375" s="26"/>
      <c r="G375" s="77"/>
    </row>
    <row r="376" spans="1:9" s="79" customFormat="1">
      <c r="A376" s="10"/>
      <c r="B376" s="94"/>
      <c r="C376" s="27"/>
      <c r="D376" s="125"/>
      <c r="E376" s="125"/>
      <c r="F376" s="26"/>
      <c r="G376" s="77"/>
      <c r="H376" s="88"/>
      <c r="I376" s="88"/>
    </row>
    <row r="377" spans="1:9">
      <c r="A377" s="10"/>
      <c r="B377" s="94"/>
      <c r="C377" s="27"/>
      <c r="D377" s="125"/>
      <c r="E377" s="125"/>
      <c r="F377" s="26"/>
      <c r="G377" s="77"/>
    </row>
    <row r="378" spans="1:9">
      <c r="A378" s="10"/>
      <c r="B378" s="94"/>
      <c r="C378" s="27"/>
      <c r="D378" s="125"/>
      <c r="E378" s="125"/>
      <c r="F378" s="26"/>
      <c r="G378" s="77"/>
      <c r="H378" s="30"/>
      <c r="I378" s="30"/>
    </row>
    <row r="379" spans="1:9" s="79" customFormat="1">
      <c r="A379" s="10"/>
      <c r="B379" s="94"/>
      <c r="C379" s="27"/>
      <c r="D379" s="125"/>
      <c r="E379" s="125"/>
      <c r="F379" s="26"/>
      <c r="G379" s="77"/>
      <c r="H379" s="88"/>
      <c r="I379" s="88"/>
    </row>
    <row r="380" spans="1:9">
      <c r="A380" s="10"/>
      <c r="B380" s="94"/>
      <c r="C380" s="27"/>
      <c r="D380" s="125"/>
      <c r="E380" s="125"/>
      <c r="F380" s="26"/>
      <c r="G380" s="77"/>
    </row>
    <row r="381" spans="1:9">
      <c r="A381" s="10"/>
      <c r="B381" s="94"/>
      <c r="C381" s="27"/>
      <c r="D381" s="125"/>
      <c r="E381" s="125"/>
      <c r="F381" s="26"/>
      <c r="G381" s="77"/>
    </row>
    <row r="382" spans="1:9">
      <c r="A382" s="10"/>
      <c r="B382" s="94"/>
      <c r="C382" s="27"/>
      <c r="D382" s="125"/>
      <c r="E382" s="125"/>
      <c r="F382" s="26"/>
      <c r="G382" s="77"/>
    </row>
    <row r="383" spans="1:9">
      <c r="A383" s="10"/>
      <c r="B383" s="94"/>
      <c r="C383" s="27"/>
      <c r="D383" s="125"/>
      <c r="E383" s="125"/>
      <c r="F383" s="26"/>
      <c r="G383" s="77"/>
    </row>
    <row r="384" spans="1:9">
      <c r="A384" s="10"/>
      <c r="B384" s="94"/>
      <c r="C384" s="27"/>
      <c r="D384" s="125"/>
      <c r="E384" s="125"/>
      <c r="F384" s="26"/>
      <c r="G384" s="77"/>
    </row>
    <row r="385" spans="1:7">
      <c r="A385" s="10"/>
      <c r="B385" s="94"/>
      <c r="C385" s="27"/>
      <c r="D385" s="125"/>
      <c r="E385" s="125"/>
      <c r="F385" s="26"/>
      <c r="G385" s="77"/>
    </row>
    <row r="386" spans="1:7">
      <c r="A386" s="10"/>
      <c r="B386" s="94"/>
      <c r="C386" s="27"/>
      <c r="D386" s="125"/>
      <c r="E386" s="125"/>
      <c r="F386" s="26"/>
      <c r="G386" s="77"/>
    </row>
    <row r="387" spans="1:7">
      <c r="A387" s="10"/>
      <c r="B387" s="94"/>
      <c r="C387" s="27"/>
      <c r="D387" s="125"/>
      <c r="E387" s="125"/>
      <c r="F387" s="26"/>
      <c r="G387" s="77"/>
    </row>
    <row r="388" spans="1:7">
      <c r="A388" s="10"/>
      <c r="B388" s="94"/>
      <c r="C388" s="27"/>
      <c r="D388" s="125"/>
      <c r="E388" s="125"/>
      <c r="F388" s="26"/>
      <c r="G388" s="77"/>
    </row>
    <row r="389" spans="1:7">
      <c r="A389" s="10"/>
      <c r="B389" s="94"/>
      <c r="C389" s="27"/>
      <c r="D389" s="125"/>
      <c r="E389" s="125"/>
      <c r="F389" s="26"/>
      <c r="G389" s="77"/>
    </row>
    <row r="390" spans="1:7">
      <c r="A390" s="10"/>
      <c r="B390" s="94"/>
      <c r="C390" s="27"/>
      <c r="D390" s="125"/>
      <c r="E390" s="125"/>
      <c r="F390" s="26"/>
      <c r="G390" s="77"/>
    </row>
    <row r="391" spans="1:7">
      <c r="A391" s="10"/>
      <c r="B391" s="94"/>
      <c r="C391" s="27"/>
      <c r="D391" s="125"/>
      <c r="E391" s="125"/>
      <c r="F391" s="26"/>
      <c r="G391" s="77"/>
    </row>
    <row r="392" spans="1:7">
      <c r="A392" s="10"/>
      <c r="B392" s="94"/>
      <c r="C392" s="27"/>
      <c r="D392" s="125"/>
      <c r="E392" s="125"/>
      <c r="F392" s="26"/>
      <c r="G392" s="77"/>
    </row>
    <row r="393" spans="1:7">
      <c r="A393" s="10"/>
      <c r="B393" s="94"/>
      <c r="C393" s="27"/>
      <c r="D393" s="125"/>
      <c r="E393" s="125"/>
      <c r="F393" s="26"/>
      <c r="G393" s="77"/>
    </row>
    <row r="394" spans="1:7">
      <c r="A394" s="10"/>
      <c r="B394" s="94"/>
      <c r="C394" s="27"/>
      <c r="D394" s="125"/>
      <c r="E394" s="125"/>
      <c r="F394" s="26"/>
      <c r="G394" s="77"/>
    </row>
    <row r="395" spans="1:7">
      <c r="A395" s="10"/>
      <c r="B395" s="94"/>
      <c r="C395" s="27"/>
      <c r="D395" s="125"/>
      <c r="E395" s="125"/>
      <c r="F395" s="26"/>
      <c r="G395" s="77"/>
    </row>
    <row r="396" spans="1:7">
      <c r="A396" s="10"/>
      <c r="B396" s="94"/>
      <c r="C396" s="27"/>
      <c r="D396" s="125"/>
      <c r="E396" s="125"/>
      <c r="F396" s="26"/>
      <c r="G396" s="77"/>
    </row>
    <row r="397" spans="1:7">
      <c r="A397" s="10"/>
      <c r="B397" s="94"/>
      <c r="C397" s="27"/>
      <c r="D397" s="125"/>
      <c r="E397" s="125"/>
      <c r="F397" s="26"/>
      <c r="G397" s="77"/>
    </row>
    <row r="398" spans="1:7">
      <c r="A398" s="10"/>
      <c r="B398" s="94"/>
      <c r="C398" s="27"/>
      <c r="D398" s="125"/>
      <c r="E398" s="125"/>
      <c r="F398" s="26"/>
      <c r="G398" s="77"/>
    </row>
    <row r="399" spans="1:7">
      <c r="A399" s="10"/>
      <c r="B399" s="94"/>
      <c r="C399" s="27"/>
      <c r="D399" s="125"/>
      <c r="E399" s="125"/>
      <c r="F399" s="26"/>
      <c r="G399" s="77"/>
    </row>
    <row r="400" spans="1:7">
      <c r="A400" s="10"/>
      <c r="B400" s="94"/>
      <c r="C400" s="27"/>
      <c r="D400" s="125"/>
      <c r="E400" s="125"/>
      <c r="F400" s="26"/>
      <c r="G400" s="77"/>
    </row>
    <row r="401" spans="1:7">
      <c r="A401" s="10"/>
      <c r="B401" s="94"/>
      <c r="C401" s="27"/>
      <c r="D401" s="125"/>
      <c r="E401" s="125"/>
      <c r="F401" s="26"/>
      <c r="G401" s="77"/>
    </row>
    <row r="402" spans="1:7">
      <c r="A402" s="10"/>
      <c r="B402" s="94"/>
      <c r="C402" s="27"/>
      <c r="D402" s="125"/>
      <c r="E402" s="125"/>
      <c r="F402" s="26"/>
      <c r="G402" s="77"/>
    </row>
    <row r="403" spans="1:7">
      <c r="A403" s="10"/>
      <c r="B403" s="94"/>
      <c r="C403" s="27"/>
      <c r="D403" s="125"/>
      <c r="E403" s="125"/>
      <c r="F403" s="26"/>
      <c r="G403" s="77"/>
    </row>
    <row r="404" spans="1:7">
      <c r="A404" s="10"/>
      <c r="B404" s="94"/>
      <c r="C404" s="27"/>
      <c r="D404" s="125"/>
      <c r="E404" s="125"/>
      <c r="F404" s="26"/>
      <c r="G404" s="77"/>
    </row>
    <row r="405" spans="1:7">
      <c r="A405" s="10"/>
      <c r="B405" s="94"/>
      <c r="C405" s="27"/>
      <c r="D405" s="125"/>
      <c r="E405" s="125"/>
      <c r="F405" s="26"/>
      <c r="G405" s="77"/>
    </row>
    <row r="406" spans="1:7">
      <c r="A406" s="10"/>
      <c r="B406" s="94"/>
      <c r="C406" s="27"/>
      <c r="D406" s="125"/>
      <c r="E406" s="125"/>
      <c r="F406" s="26"/>
      <c r="G406" s="77"/>
    </row>
    <row r="407" spans="1:7">
      <c r="A407" s="10"/>
      <c r="B407" s="94"/>
      <c r="C407" s="27"/>
      <c r="D407" s="125"/>
      <c r="E407" s="125"/>
      <c r="F407" s="26"/>
      <c r="G407" s="77"/>
    </row>
    <row r="408" spans="1:7">
      <c r="A408" s="10"/>
      <c r="B408" s="94"/>
      <c r="C408" s="27"/>
      <c r="D408" s="125"/>
      <c r="E408" s="125"/>
      <c r="F408" s="26"/>
      <c r="G408" s="77"/>
    </row>
    <row r="409" spans="1:7">
      <c r="A409" s="10"/>
      <c r="B409" s="94"/>
      <c r="C409" s="27"/>
      <c r="D409" s="125"/>
      <c r="E409" s="125"/>
      <c r="F409" s="26"/>
      <c r="G409" s="77"/>
    </row>
    <row r="410" spans="1:7">
      <c r="A410" s="10"/>
      <c r="B410" s="94"/>
      <c r="C410" s="27"/>
      <c r="D410" s="125"/>
      <c r="E410" s="125"/>
      <c r="F410" s="26"/>
      <c r="G410" s="77"/>
    </row>
    <row r="411" spans="1:7">
      <c r="A411" s="10"/>
      <c r="B411" s="94"/>
      <c r="C411" s="27"/>
      <c r="D411" s="125"/>
      <c r="E411" s="125"/>
      <c r="F411" s="26"/>
      <c r="G411" s="77"/>
    </row>
    <row r="412" spans="1:7">
      <c r="A412" s="10"/>
      <c r="B412" s="94"/>
      <c r="C412" s="27"/>
      <c r="D412" s="125"/>
      <c r="E412" s="125"/>
      <c r="F412" s="26"/>
      <c r="G412" s="77"/>
    </row>
    <row r="413" spans="1:7">
      <c r="A413" s="10"/>
      <c r="B413" s="94"/>
      <c r="C413" s="27"/>
      <c r="D413" s="125"/>
      <c r="E413" s="125"/>
      <c r="F413" s="26"/>
      <c r="G413" s="77"/>
    </row>
    <row r="414" spans="1:7">
      <c r="A414" s="10"/>
      <c r="B414" s="94"/>
      <c r="C414" s="27"/>
      <c r="D414" s="125"/>
      <c r="E414" s="125"/>
      <c r="F414" s="26"/>
      <c r="G414" s="77"/>
    </row>
    <row r="415" spans="1:7">
      <c r="A415" s="10"/>
      <c r="B415" s="94"/>
      <c r="C415" s="27"/>
      <c r="D415" s="125"/>
      <c r="E415" s="125"/>
      <c r="F415" s="26"/>
      <c r="G415" s="77"/>
    </row>
    <row r="416" spans="1:7">
      <c r="A416" s="10"/>
      <c r="B416" s="94"/>
      <c r="C416" s="27"/>
      <c r="D416" s="125"/>
      <c r="E416" s="125"/>
      <c r="F416" s="26"/>
      <c r="G416" s="77"/>
    </row>
    <row r="417" spans="1:7">
      <c r="A417" s="10"/>
      <c r="B417" s="94"/>
      <c r="C417" s="27"/>
      <c r="D417" s="125"/>
      <c r="E417" s="125"/>
      <c r="F417" s="26"/>
      <c r="G417" s="77"/>
    </row>
    <row r="418" spans="1:7">
      <c r="A418" s="10"/>
      <c r="B418" s="94"/>
      <c r="C418" s="27"/>
      <c r="D418" s="125"/>
      <c r="E418" s="125"/>
      <c r="F418" s="26"/>
      <c r="G418" s="77"/>
    </row>
    <row r="419" spans="1:7">
      <c r="A419" s="10"/>
      <c r="B419" s="94"/>
      <c r="C419" s="27"/>
      <c r="D419" s="125"/>
      <c r="E419" s="125"/>
      <c r="F419" s="26"/>
      <c r="G419" s="77"/>
    </row>
    <row r="420" spans="1:7">
      <c r="A420" s="10"/>
      <c r="B420" s="94"/>
      <c r="C420" s="27"/>
      <c r="D420" s="125"/>
      <c r="E420" s="125"/>
      <c r="F420" s="26"/>
      <c r="G420" s="77"/>
    </row>
    <row r="421" spans="1:7">
      <c r="A421" s="10"/>
      <c r="B421" s="94"/>
      <c r="C421" s="27"/>
      <c r="D421" s="125"/>
      <c r="E421" s="125"/>
      <c r="F421" s="26"/>
      <c r="G421" s="77"/>
    </row>
    <row r="422" spans="1:7">
      <c r="A422" s="10"/>
      <c r="B422" s="94"/>
      <c r="C422" s="27"/>
      <c r="D422" s="125"/>
      <c r="E422" s="125"/>
      <c r="F422" s="26"/>
      <c r="G422" s="77"/>
    </row>
    <row r="423" spans="1:7">
      <c r="A423" s="10"/>
      <c r="B423" s="94"/>
      <c r="C423" s="27"/>
      <c r="D423" s="125"/>
      <c r="E423" s="125"/>
      <c r="F423" s="26"/>
      <c r="G423" s="77"/>
    </row>
    <row r="424" spans="1:7">
      <c r="A424" s="10"/>
      <c r="B424" s="94"/>
      <c r="C424" s="27"/>
      <c r="D424" s="125"/>
      <c r="E424" s="125"/>
      <c r="F424" s="26"/>
      <c r="G424" s="77"/>
    </row>
    <row r="425" spans="1:7">
      <c r="A425" s="10"/>
      <c r="B425" s="94"/>
      <c r="C425" s="27"/>
      <c r="D425" s="125"/>
      <c r="E425" s="125"/>
      <c r="F425" s="26"/>
      <c r="G425" s="77"/>
    </row>
    <row r="426" spans="1:7">
      <c r="A426" s="10"/>
      <c r="B426" s="94"/>
      <c r="C426" s="27"/>
      <c r="D426" s="125"/>
      <c r="E426" s="125"/>
      <c r="F426" s="26"/>
      <c r="G426" s="77"/>
    </row>
    <row r="427" spans="1:7">
      <c r="A427" s="10"/>
      <c r="B427" s="94"/>
      <c r="C427" s="27"/>
      <c r="D427" s="125"/>
      <c r="E427" s="125"/>
      <c r="F427" s="26"/>
      <c r="G427" s="77"/>
    </row>
    <row r="428" spans="1:7">
      <c r="A428" s="10"/>
      <c r="B428" s="94"/>
      <c r="C428" s="27"/>
      <c r="D428" s="125"/>
      <c r="E428" s="125"/>
      <c r="F428" s="26"/>
      <c r="G428" s="77"/>
    </row>
    <row r="429" spans="1:7">
      <c r="A429" s="10"/>
      <c r="B429" s="94"/>
      <c r="C429" s="27"/>
      <c r="D429" s="125"/>
      <c r="E429" s="125"/>
      <c r="F429" s="26"/>
      <c r="G429" s="77"/>
    </row>
    <row r="430" spans="1:7">
      <c r="A430" s="10"/>
      <c r="B430" s="94"/>
      <c r="C430" s="27"/>
      <c r="D430" s="125"/>
      <c r="E430" s="125"/>
      <c r="F430" s="26"/>
      <c r="G430" s="77"/>
    </row>
    <row r="431" spans="1:7">
      <c r="A431" s="10"/>
      <c r="B431" s="94"/>
      <c r="C431" s="27"/>
      <c r="D431" s="125"/>
      <c r="E431" s="125"/>
      <c r="F431" s="26"/>
      <c r="G431" s="77"/>
    </row>
    <row r="432" spans="1:7">
      <c r="A432" s="10"/>
      <c r="B432" s="94"/>
      <c r="C432" s="27"/>
      <c r="D432" s="125"/>
      <c r="E432" s="125"/>
      <c r="F432" s="26"/>
      <c r="G432" s="77"/>
    </row>
    <row r="433" spans="1:7">
      <c r="A433" s="10"/>
      <c r="B433" s="94"/>
      <c r="C433" s="27"/>
      <c r="D433" s="125"/>
      <c r="E433" s="125"/>
      <c r="F433" s="26"/>
      <c r="G433" s="77"/>
    </row>
    <row r="434" spans="1:7">
      <c r="A434" s="10"/>
      <c r="B434" s="94"/>
      <c r="C434" s="27"/>
      <c r="D434" s="125"/>
      <c r="E434" s="125"/>
      <c r="F434" s="26"/>
      <c r="G434" s="77"/>
    </row>
    <row r="435" spans="1:7">
      <c r="A435" s="10"/>
      <c r="B435" s="94"/>
      <c r="C435" s="27"/>
      <c r="D435" s="125"/>
      <c r="E435" s="125"/>
      <c r="F435" s="26"/>
      <c r="G435" s="77"/>
    </row>
    <row r="436" spans="1:7">
      <c r="A436" s="10"/>
      <c r="B436" s="94"/>
      <c r="C436" s="27"/>
      <c r="D436" s="125"/>
      <c r="E436" s="125"/>
      <c r="F436" s="26"/>
      <c r="G436" s="77"/>
    </row>
    <row r="437" spans="1:7">
      <c r="A437" s="10"/>
      <c r="B437" s="94"/>
      <c r="C437" s="27"/>
      <c r="D437" s="125"/>
      <c r="E437" s="125"/>
      <c r="F437" s="26"/>
      <c r="G437" s="77"/>
    </row>
    <row r="438" spans="1:7">
      <c r="A438" s="10"/>
      <c r="B438" s="94"/>
      <c r="C438" s="27"/>
      <c r="D438" s="125"/>
      <c r="E438" s="125"/>
      <c r="F438" s="26"/>
      <c r="G438" s="77"/>
    </row>
    <row r="439" spans="1:7">
      <c r="A439" s="10"/>
      <c r="B439" s="94"/>
      <c r="C439" s="27"/>
      <c r="D439" s="125"/>
      <c r="E439" s="125"/>
      <c r="F439" s="26"/>
      <c r="G439" s="77"/>
    </row>
    <row r="440" spans="1:7">
      <c r="A440" s="10"/>
      <c r="B440" s="94"/>
      <c r="C440" s="27"/>
      <c r="D440" s="125"/>
      <c r="E440" s="125"/>
      <c r="F440" s="26"/>
      <c r="G440" s="77"/>
    </row>
    <row r="441" spans="1:7">
      <c r="A441" s="10"/>
      <c r="B441" s="94"/>
      <c r="C441" s="27"/>
      <c r="D441" s="125"/>
      <c r="E441" s="125"/>
      <c r="F441" s="26"/>
      <c r="G441" s="77"/>
    </row>
    <row r="442" spans="1:7">
      <c r="A442" s="10"/>
      <c r="B442" s="94"/>
      <c r="C442" s="27"/>
      <c r="D442" s="125"/>
      <c r="E442" s="125"/>
      <c r="F442" s="26"/>
      <c r="G442" s="77"/>
    </row>
    <row r="443" spans="1:7">
      <c r="A443" s="10"/>
      <c r="B443" s="94"/>
      <c r="C443" s="27"/>
      <c r="D443" s="125"/>
      <c r="E443" s="125"/>
      <c r="F443" s="26"/>
      <c r="G443" s="77"/>
    </row>
    <row r="444" spans="1:7">
      <c r="A444" s="10"/>
      <c r="B444" s="94"/>
      <c r="C444" s="27"/>
      <c r="D444" s="125"/>
      <c r="E444" s="125"/>
      <c r="F444" s="26"/>
      <c r="G444" s="77"/>
    </row>
    <row r="445" spans="1:7">
      <c r="A445" s="10"/>
      <c r="B445" s="94"/>
      <c r="C445" s="27"/>
      <c r="D445" s="125"/>
      <c r="E445" s="125"/>
      <c r="F445" s="26"/>
      <c r="G445" s="77"/>
    </row>
    <row r="446" spans="1:7">
      <c r="A446" s="10"/>
      <c r="B446" s="94"/>
      <c r="C446" s="27"/>
      <c r="D446" s="125"/>
      <c r="E446" s="125"/>
      <c r="F446" s="26"/>
      <c r="G446" s="77"/>
    </row>
    <row r="447" spans="1:7">
      <c r="A447" s="10"/>
      <c r="B447" s="94"/>
      <c r="C447" s="27"/>
      <c r="D447" s="125"/>
      <c r="E447" s="125"/>
      <c r="F447" s="26"/>
      <c r="G447" s="77"/>
    </row>
    <row r="448" spans="1:7">
      <c r="A448" s="10"/>
      <c r="B448" s="94"/>
      <c r="C448" s="27"/>
      <c r="D448" s="125"/>
      <c r="E448" s="125"/>
      <c r="F448" s="26"/>
      <c r="G448" s="77"/>
    </row>
    <row r="449" spans="1:7">
      <c r="A449" s="10"/>
      <c r="B449" s="94"/>
      <c r="C449" s="27"/>
      <c r="D449" s="125"/>
      <c r="E449" s="125"/>
      <c r="F449" s="26"/>
      <c r="G449" s="77"/>
    </row>
    <row r="450" spans="1:7">
      <c r="A450" s="10"/>
      <c r="B450" s="94"/>
      <c r="C450" s="27"/>
      <c r="D450" s="125"/>
      <c r="E450" s="125"/>
      <c r="F450" s="26"/>
      <c r="G450" s="77"/>
    </row>
    <row r="451" spans="1:7">
      <c r="A451" s="10"/>
      <c r="B451" s="94"/>
      <c r="C451" s="27"/>
      <c r="D451" s="125"/>
      <c r="E451" s="125"/>
      <c r="F451" s="26"/>
      <c r="G451" s="77"/>
    </row>
    <row r="452" spans="1:7">
      <c r="A452" s="10"/>
      <c r="B452" s="94"/>
      <c r="C452" s="27"/>
      <c r="D452" s="125"/>
      <c r="E452" s="125"/>
      <c r="F452" s="26"/>
      <c r="G452" s="77"/>
    </row>
    <row r="453" spans="1:7">
      <c r="A453" s="10"/>
      <c r="B453" s="94"/>
      <c r="C453" s="27"/>
      <c r="D453" s="125"/>
      <c r="E453" s="125"/>
      <c r="F453" s="26"/>
      <c r="G453" s="77"/>
    </row>
    <row r="454" spans="1:7">
      <c r="A454" s="10"/>
      <c r="B454" s="94"/>
      <c r="C454" s="27"/>
      <c r="D454" s="125"/>
      <c r="E454" s="125"/>
      <c r="F454" s="26"/>
      <c r="G454" s="77"/>
    </row>
    <row r="455" spans="1:7">
      <c r="A455" s="10"/>
      <c r="B455" s="94"/>
      <c r="C455" s="27"/>
      <c r="D455" s="125"/>
      <c r="E455" s="125"/>
      <c r="F455" s="26"/>
      <c r="G455" s="77"/>
    </row>
    <row r="456" spans="1:7">
      <c r="A456" s="10"/>
      <c r="B456" s="94"/>
      <c r="C456" s="27"/>
      <c r="D456" s="125"/>
      <c r="E456" s="125"/>
      <c r="F456" s="26"/>
      <c r="G456" s="77"/>
    </row>
    <row r="457" spans="1:7">
      <c r="A457" s="10"/>
      <c r="B457" s="94"/>
      <c r="C457" s="27"/>
      <c r="D457" s="125"/>
      <c r="E457" s="125"/>
      <c r="F457" s="26"/>
      <c r="G457" s="77"/>
    </row>
    <row r="458" spans="1:7">
      <c r="A458" s="10"/>
      <c r="B458" s="94"/>
      <c r="C458" s="27"/>
      <c r="D458" s="125"/>
      <c r="E458" s="125"/>
      <c r="F458" s="26"/>
      <c r="G458" s="77"/>
    </row>
    <row r="459" spans="1:7">
      <c r="A459" s="10"/>
      <c r="B459" s="94"/>
      <c r="C459" s="27"/>
      <c r="D459" s="125"/>
      <c r="E459" s="125"/>
      <c r="F459" s="26"/>
      <c r="G459" s="77"/>
    </row>
    <row r="460" spans="1:7">
      <c r="A460" s="10"/>
      <c r="B460" s="94"/>
      <c r="C460" s="27"/>
      <c r="D460" s="125"/>
      <c r="E460" s="125"/>
      <c r="F460" s="26"/>
      <c r="G460" s="77"/>
    </row>
    <row r="461" spans="1:7">
      <c r="A461" s="10"/>
      <c r="B461" s="94"/>
      <c r="C461" s="27"/>
      <c r="D461" s="125"/>
      <c r="E461" s="125"/>
      <c r="F461" s="26"/>
      <c r="G461" s="77"/>
    </row>
    <row r="462" spans="1:7">
      <c r="A462" s="10"/>
      <c r="B462" s="94"/>
      <c r="C462" s="27"/>
      <c r="D462" s="125"/>
      <c r="E462" s="125"/>
      <c r="F462" s="26"/>
      <c r="G462" s="77"/>
    </row>
    <row r="463" spans="1:7">
      <c r="A463" s="10"/>
      <c r="B463" s="94"/>
      <c r="C463" s="27"/>
      <c r="D463" s="125"/>
      <c r="E463" s="125"/>
      <c r="F463" s="26"/>
      <c r="G463" s="77"/>
    </row>
    <row r="464" spans="1:7">
      <c r="A464" s="10"/>
      <c r="B464" s="94"/>
      <c r="C464" s="27"/>
      <c r="D464" s="125"/>
      <c r="E464" s="125"/>
      <c r="F464" s="26"/>
      <c r="G464" s="77"/>
    </row>
    <row r="465" spans="1:7">
      <c r="A465" s="10"/>
      <c r="B465" s="94"/>
      <c r="C465" s="27"/>
      <c r="D465" s="125"/>
      <c r="E465" s="125"/>
      <c r="F465" s="26"/>
      <c r="G465" s="77"/>
    </row>
    <row r="466" spans="1:7">
      <c r="A466" s="10"/>
      <c r="B466" s="94"/>
      <c r="C466" s="27"/>
      <c r="D466" s="125"/>
      <c r="E466" s="125"/>
      <c r="F466" s="26"/>
      <c r="G466" s="77"/>
    </row>
    <row r="467" spans="1:7">
      <c r="A467" s="10"/>
      <c r="B467" s="94"/>
      <c r="C467" s="27"/>
      <c r="D467" s="125"/>
      <c r="E467" s="125"/>
      <c r="F467" s="26"/>
      <c r="G467" s="77"/>
    </row>
    <row r="468" spans="1:7">
      <c r="A468" s="10"/>
      <c r="B468" s="94"/>
      <c r="C468" s="27"/>
      <c r="D468" s="125"/>
      <c r="E468" s="125"/>
      <c r="F468" s="26"/>
      <c r="G468" s="77"/>
    </row>
    <row r="469" spans="1:7">
      <c r="A469" s="10"/>
      <c r="B469" s="94"/>
      <c r="C469" s="27"/>
      <c r="D469" s="125"/>
      <c r="E469" s="125"/>
      <c r="F469" s="26"/>
      <c r="G469" s="77"/>
    </row>
    <row r="470" spans="1:7">
      <c r="A470" s="10"/>
      <c r="B470" s="94"/>
      <c r="C470" s="27"/>
      <c r="D470" s="125"/>
      <c r="E470" s="125"/>
      <c r="F470" s="26"/>
      <c r="G470" s="77"/>
    </row>
    <row r="471" spans="1:7">
      <c r="A471" s="10"/>
      <c r="B471" s="94"/>
      <c r="C471" s="27"/>
      <c r="D471" s="125"/>
      <c r="E471" s="125"/>
      <c r="F471" s="26"/>
      <c r="G471" s="77"/>
    </row>
    <row r="472" spans="1:7">
      <c r="A472" s="10"/>
      <c r="B472" s="94"/>
      <c r="C472" s="27"/>
      <c r="D472" s="125"/>
      <c r="E472" s="125"/>
      <c r="F472" s="26"/>
      <c r="G472" s="77"/>
    </row>
    <row r="473" spans="1:7">
      <c r="A473" s="10"/>
      <c r="B473" s="94"/>
      <c r="C473" s="27"/>
      <c r="D473" s="125"/>
      <c r="E473" s="125"/>
      <c r="F473" s="26"/>
      <c r="G473" s="77"/>
    </row>
    <row r="474" spans="1:7">
      <c r="A474" s="10"/>
      <c r="B474" s="94"/>
      <c r="C474" s="27"/>
      <c r="D474" s="125"/>
      <c r="E474" s="125"/>
      <c r="F474" s="26"/>
      <c r="G474" s="77"/>
    </row>
    <row r="475" spans="1:7">
      <c r="A475" s="10"/>
      <c r="B475" s="94"/>
      <c r="C475" s="27"/>
      <c r="D475" s="125"/>
      <c r="E475" s="125"/>
      <c r="F475" s="26"/>
      <c r="G475" s="77"/>
    </row>
    <row r="476" spans="1:7">
      <c r="A476" s="10"/>
      <c r="B476" s="94"/>
      <c r="C476" s="27"/>
      <c r="D476" s="125"/>
      <c r="E476" s="125"/>
      <c r="F476" s="26"/>
      <c r="G476" s="77"/>
    </row>
    <row r="477" spans="1:7">
      <c r="A477" s="10"/>
      <c r="B477" s="94"/>
      <c r="C477" s="27"/>
      <c r="D477" s="125"/>
      <c r="E477" s="125"/>
      <c r="F477" s="26"/>
      <c r="G477" s="77"/>
    </row>
    <row r="478" spans="1:7">
      <c r="A478" s="10"/>
      <c r="B478" s="94"/>
      <c r="C478" s="27"/>
      <c r="D478" s="125"/>
      <c r="E478" s="125"/>
      <c r="F478" s="26"/>
      <c r="G478" s="77"/>
    </row>
    <row r="479" spans="1:7">
      <c r="A479" s="10"/>
      <c r="B479" s="94"/>
      <c r="C479" s="27"/>
      <c r="D479" s="125"/>
      <c r="E479" s="125"/>
      <c r="F479" s="26"/>
      <c r="G479" s="77"/>
    </row>
    <row r="480" spans="1:7">
      <c r="A480" s="10"/>
      <c r="B480" s="94"/>
      <c r="C480" s="27"/>
      <c r="D480" s="125"/>
      <c r="E480" s="125"/>
      <c r="F480" s="26"/>
      <c r="G480" s="77"/>
    </row>
    <row r="481" spans="1:7">
      <c r="A481" s="10"/>
      <c r="B481" s="94"/>
      <c r="C481" s="27"/>
      <c r="D481" s="125"/>
      <c r="E481" s="125"/>
      <c r="F481" s="26"/>
      <c r="G481" s="77"/>
    </row>
    <row r="482" spans="1:7">
      <c r="A482" s="10"/>
      <c r="B482" s="94"/>
      <c r="C482" s="27"/>
      <c r="D482" s="125"/>
      <c r="E482" s="125"/>
      <c r="F482" s="26"/>
      <c r="G482" s="77"/>
    </row>
    <row r="483" spans="1:7">
      <c r="A483" s="10"/>
      <c r="B483" s="94"/>
      <c r="C483" s="27"/>
      <c r="D483" s="125"/>
      <c r="E483" s="125"/>
      <c r="F483" s="26"/>
      <c r="G483" s="77"/>
    </row>
    <row r="484" spans="1:7">
      <c r="A484" s="10"/>
      <c r="B484" s="94"/>
      <c r="C484" s="27"/>
      <c r="D484" s="125"/>
      <c r="E484" s="125"/>
      <c r="F484" s="26"/>
      <c r="G484" s="77"/>
    </row>
    <row r="485" spans="1:7">
      <c r="A485" s="10"/>
      <c r="B485" s="94"/>
      <c r="C485" s="27"/>
      <c r="D485" s="125"/>
      <c r="E485" s="125"/>
      <c r="F485" s="26"/>
      <c r="G485" s="77"/>
    </row>
    <row r="486" spans="1:7">
      <c r="A486" s="10"/>
      <c r="B486" s="94"/>
      <c r="C486" s="27"/>
      <c r="D486" s="125"/>
      <c r="E486" s="125"/>
      <c r="F486" s="26"/>
      <c r="G486" s="77"/>
    </row>
    <row r="487" spans="1:7">
      <c r="A487" s="10"/>
      <c r="B487" s="94"/>
      <c r="C487" s="27"/>
      <c r="D487" s="125"/>
      <c r="E487" s="125"/>
      <c r="F487" s="26"/>
      <c r="G487" s="77"/>
    </row>
    <row r="488" spans="1:7">
      <c r="A488" s="10"/>
      <c r="B488" s="94"/>
      <c r="C488" s="27"/>
      <c r="D488" s="125"/>
      <c r="E488" s="125"/>
      <c r="F488" s="26"/>
      <c r="G488" s="77"/>
    </row>
    <row r="489" spans="1:7">
      <c r="A489" s="10"/>
      <c r="B489" s="94"/>
      <c r="C489" s="27"/>
      <c r="D489" s="125"/>
      <c r="E489" s="125"/>
      <c r="F489" s="26"/>
      <c r="G489" s="77"/>
    </row>
    <row r="490" spans="1:7">
      <c r="A490" s="10"/>
      <c r="B490" s="94"/>
      <c r="C490" s="27"/>
      <c r="D490" s="125"/>
      <c r="E490" s="125"/>
      <c r="F490" s="26"/>
      <c r="G490" s="77"/>
    </row>
    <row r="491" spans="1:7">
      <c r="A491" s="10"/>
      <c r="B491" s="94"/>
      <c r="C491" s="27"/>
      <c r="D491" s="125"/>
      <c r="E491" s="125"/>
      <c r="F491" s="26"/>
      <c r="G491" s="77"/>
    </row>
    <row r="492" spans="1:7">
      <c r="A492" s="10"/>
      <c r="B492" s="94"/>
      <c r="C492" s="27"/>
      <c r="D492" s="125"/>
      <c r="E492" s="125"/>
      <c r="F492" s="26"/>
      <c r="G492" s="77"/>
    </row>
    <row r="493" spans="1:7">
      <c r="A493" s="10"/>
      <c r="B493" s="94"/>
      <c r="C493" s="27"/>
      <c r="D493" s="125"/>
      <c r="E493" s="125"/>
      <c r="F493" s="26"/>
      <c r="G493" s="77"/>
    </row>
    <row r="494" spans="1:7">
      <c r="A494" s="10"/>
      <c r="B494" s="94"/>
      <c r="C494" s="27"/>
      <c r="D494" s="125"/>
      <c r="E494" s="125"/>
      <c r="F494" s="26"/>
      <c r="G494" s="77"/>
    </row>
    <row r="495" spans="1:7">
      <c r="A495" s="10"/>
      <c r="B495" s="94"/>
      <c r="C495" s="27"/>
      <c r="D495" s="125"/>
      <c r="E495" s="125"/>
      <c r="F495" s="26"/>
      <c r="G495" s="77"/>
    </row>
    <row r="496" spans="1:7">
      <c r="A496" s="10"/>
      <c r="B496" s="94"/>
      <c r="C496" s="27"/>
      <c r="D496" s="125"/>
      <c r="E496" s="125"/>
      <c r="F496" s="26"/>
      <c r="G496" s="77"/>
    </row>
    <row r="497" spans="1:7">
      <c r="A497" s="10"/>
      <c r="B497" s="94"/>
      <c r="C497" s="27"/>
      <c r="D497" s="125"/>
      <c r="E497" s="125"/>
      <c r="F497" s="26"/>
      <c r="G497" s="77"/>
    </row>
    <row r="498" spans="1:7">
      <c r="A498" s="10"/>
      <c r="B498" s="94"/>
      <c r="C498" s="27"/>
      <c r="D498" s="125"/>
      <c r="E498" s="125"/>
      <c r="F498" s="26"/>
      <c r="G498" s="77"/>
    </row>
    <row r="499" spans="1:7">
      <c r="A499" s="10"/>
      <c r="B499" s="94"/>
      <c r="C499" s="27"/>
      <c r="D499" s="125"/>
      <c r="E499" s="125"/>
      <c r="F499" s="26"/>
      <c r="G499" s="77"/>
    </row>
    <row r="500" spans="1:7">
      <c r="A500" s="10"/>
      <c r="B500" s="94"/>
      <c r="C500" s="27"/>
      <c r="D500" s="125"/>
      <c r="E500" s="125"/>
      <c r="F500" s="26"/>
      <c r="G500" s="77"/>
    </row>
    <row r="501" spans="1:7">
      <c r="A501" s="10"/>
      <c r="B501" s="94"/>
      <c r="C501" s="27"/>
      <c r="D501" s="125"/>
      <c r="E501" s="125"/>
      <c r="F501" s="26"/>
      <c r="G501" s="77"/>
    </row>
    <row r="502" spans="1:7">
      <c r="A502" s="10"/>
      <c r="B502" s="94"/>
      <c r="C502" s="27"/>
      <c r="D502" s="125"/>
      <c r="E502" s="125"/>
      <c r="F502" s="26"/>
      <c r="G502" s="77"/>
    </row>
    <row r="503" spans="1:7">
      <c r="A503" s="10"/>
      <c r="B503" s="94"/>
      <c r="C503" s="27"/>
      <c r="D503" s="125"/>
      <c r="E503" s="125"/>
      <c r="F503" s="26"/>
      <c r="G503" s="77"/>
    </row>
    <row r="504" spans="1:7">
      <c r="A504" s="10"/>
      <c r="B504" s="94"/>
      <c r="C504" s="27"/>
      <c r="D504" s="125"/>
      <c r="E504" s="125"/>
      <c r="F504" s="26"/>
      <c r="G504" s="77"/>
    </row>
    <row r="505" spans="1:7">
      <c r="A505" s="10"/>
      <c r="B505" s="94"/>
      <c r="C505" s="27"/>
      <c r="D505" s="125"/>
      <c r="E505" s="125"/>
      <c r="F505" s="26"/>
      <c r="G505" s="77"/>
    </row>
    <row r="506" spans="1:7">
      <c r="A506" s="10"/>
      <c r="B506" s="94"/>
      <c r="C506" s="27"/>
      <c r="D506" s="125"/>
      <c r="E506" s="125"/>
      <c r="F506" s="26"/>
      <c r="G506" s="77"/>
    </row>
    <row r="507" spans="1:7">
      <c r="A507" s="10"/>
      <c r="B507" s="94"/>
      <c r="C507" s="27"/>
      <c r="D507" s="125"/>
      <c r="E507" s="125"/>
      <c r="F507" s="26"/>
      <c r="G507" s="77"/>
    </row>
    <row r="508" spans="1:7">
      <c r="A508" s="10"/>
      <c r="B508" s="94"/>
      <c r="C508" s="27"/>
      <c r="D508" s="125"/>
      <c r="E508" s="125"/>
      <c r="F508" s="26"/>
      <c r="G508" s="77"/>
    </row>
    <row r="509" spans="1:7">
      <c r="A509" s="10"/>
      <c r="B509" s="94"/>
      <c r="C509" s="27"/>
      <c r="D509" s="125"/>
      <c r="E509" s="125"/>
      <c r="F509" s="26"/>
      <c r="G509" s="77"/>
    </row>
    <row r="510" spans="1:7">
      <c r="A510" s="10"/>
      <c r="B510" s="94"/>
      <c r="C510" s="27"/>
      <c r="D510" s="125"/>
      <c r="E510" s="125"/>
      <c r="F510" s="26"/>
      <c r="G510" s="77"/>
    </row>
    <row r="511" spans="1:7">
      <c r="A511" s="10"/>
      <c r="B511" s="94"/>
      <c r="C511" s="27"/>
      <c r="D511" s="125"/>
      <c r="E511" s="125"/>
      <c r="F511" s="26"/>
      <c r="G511" s="77"/>
    </row>
    <row r="512" spans="1:7">
      <c r="A512" s="10"/>
      <c r="B512" s="94"/>
      <c r="C512" s="27"/>
      <c r="D512" s="125"/>
      <c r="E512" s="125"/>
      <c r="F512" s="26"/>
      <c r="G512" s="77"/>
    </row>
    <row r="513" spans="1:7">
      <c r="A513" s="10"/>
      <c r="B513" s="94"/>
      <c r="C513" s="27"/>
      <c r="D513" s="125"/>
      <c r="E513" s="125"/>
      <c r="F513" s="26"/>
      <c r="G513" s="77"/>
    </row>
    <row r="514" spans="1:7">
      <c r="A514" s="10"/>
      <c r="B514" s="94"/>
      <c r="C514" s="27"/>
      <c r="D514" s="125"/>
      <c r="E514" s="125"/>
      <c r="F514" s="26"/>
      <c r="G514" s="77"/>
    </row>
    <row r="515" spans="1:7">
      <c r="A515" s="10"/>
      <c r="B515" s="94"/>
      <c r="C515" s="27"/>
      <c r="D515" s="125"/>
      <c r="E515" s="125"/>
      <c r="F515" s="26"/>
      <c r="G515" s="77"/>
    </row>
    <row r="516" spans="1:7">
      <c r="A516" s="10"/>
      <c r="B516" s="94"/>
      <c r="C516" s="27"/>
      <c r="D516" s="125"/>
      <c r="E516" s="125"/>
      <c r="F516" s="26"/>
      <c r="G516" s="77"/>
    </row>
    <row r="517" spans="1:7">
      <c r="A517" s="10"/>
      <c r="B517" s="94"/>
      <c r="C517" s="27"/>
      <c r="D517" s="125"/>
      <c r="E517" s="125"/>
      <c r="F517" s="26"/>
      <c r="G517" s="77"/>
    </row>
    <row r="518" spans="1:7">
      <c r="A518" s="10"/>
      <c r="B518" s="94"/>
      <c r="C518" s="27"/>
      <c r="D518" s="125"/>
      <c r="E518" s="125"/>
      <c r="F518" s="26"/>
      <c r="G518" s="77"/>
    </row>
    <row r="519" spans="1:7">
      <c r="A519" s="10"/>
      <c r="B519" s="94"/>
      <c r="C519" s="27"/>
      <c r="D519" s="125"/>
      <c r="E519" s="125"/>
      <c r="F519" s="26"/>
      <c r="G519" s="77"/>
    </row>
    <row r="520" spans="1:7">
      <c r="A520" s="10"/>
      <c r="B520" s="94"/>
      <c r="C520" s="27"/>
      <c r="D520" s="125"/>
      <c r="E520" s="125"/>
      <c r="F520" s="26"/>
      <c r="G520" s="77"/>
    </row>
    <row r="521" spans="1:7">
      <c r="A521" s="10"/>
      <c r="B521" s="94"/>
      <c r="C521" s="27"/>
      <c r="D521" s="125"/>
      <c r="E521" s="125"/>
      <c r="F521" s="26"/>
      <c r="G521" s="77"/>
    </row>
    <row r="522" spans="1:7">
      <c r="A522" s="10"/>
      <c r="B522" s="94"/>
      <c r="C522" s="27"/>
      <c r="D522" s="125"/>
      <c r="E522" s="125"/>
      <c r="F522" s="26"/>
      <c r="G522" s="77"/>
    </row>
    <row r="523" spans="1:7">
      <c r="A523" s="10"/>
      <c r="B523" s="94"/>
      <c r="C523" s="27"/>
      <c r="D523" s="125"/>
      <c r="E523" s="125"/>
      <c r="F523" s="26"/>
      <c r="G523" s="77"/>
    </row>
    <row r="524" spans="1:7">
      <c r="A524" s="10"/>
      <c r="B524" s="94"/>
      <c r="C524" s="27"/>
      <c r="D524" s="125"/>
      <c r="E524" s="125"/>
      <c r="F524" s="26"/>
      <c r="G524" s="77"/>
    </row>
    <row r="525" spans="1:7">
      <c r="A525" s="10"/>
      <c r="B525" s="94"/>
      <c r="C525" s="27"/>
      <c r="D525" s="125"/>
      <c r="E525" s="125"/>
      <c r="F525" s="26"/>
      <c r="G525" s="77"/>
    </row>
    <row r="526" spans="1:7">
      <c r="A526" s="10"/>
      <c r="B526" s="94"/>
      <c r="C526" s="27"/>
      <c r="D526" s="125"/>
      <c r="E526" s="125"/>
      <c r="F526" s="26"/>
      <c r="G526" s="77"/>
    </row>
    <row r="527" spans="1:7">
      <c r="A527" s="10"/>
      <c r="B527" s="94"/>
      <c r="C527" s="27"/>
      <c r="D527" s="125"/>
      <c r="E527" s="125"/>
      <c r="F527" s="26"/>
      <c r="G527" s="77"/>
    </row>
    <row r="528" spans="1:7">
      <c r="A528" s="10"/>
      <c r="B528" s="94"/>
      <c r="C528" s="27"/>
      <c r="D528" s="125"/>
      <c r="E528" s="125"/>
      <c r="F528" s="26"/>
      <c r="G528" s="77"/>
    </row>
    <row r="529" spans="1:7">
      <c r="A529" s="10"/>
      <c r="B529" s="94"/>
      <c r="C529" s="27"/>
      <c r="D529" s="125"/>
      <c r="E529" s="125"/>
      <c r="F529" s="26"/>
      <c r="G529" s="77"/>
    </row>
    <row r="530" spans="1:7">
      <c r="A530" s="10"/>
      <c r="B530" s="94"/>
      <c r="C530" s="27"/>
      <c r="D530" s="125"/>
      <c r="E530" s="125"/>
      <c r="F530" s="26"/>
      <c r="G530" s="77"/>
    </row>
    <row r="531" spans="1:7">
      <c r="A531" s="10"/>
      <c r="B531" s="94"/>
      <c r="C531" s="27"/>
      <c r="D531" s="125"/>
      <c r="E531" s="125"/>
      <c r="F531" s="26"/>
      <c r="G531" s="77"/>
    </row>
    <row r="532" spans="1:7">
      <c r="A532" s="10"/>
      <c r="B532" s="94"/>
      <c r="C532" s="27"/>
      <c r="D532" s="125"/>
      <c r="E532" s="125"/>
      <c r="F532" s="26"/>
      <c r="G532" s="77"/>
    </row>
    <row r="533" spans="1:7">
      <c r="A533" s="10"/>
      <c r="B533" s="94"/>
      <c r="C533" s="27"/>
      <c r="D533" s="125"/>
      <c r="E533" s="125"/>
      <c r="F533" s="26"/>
      <c r="G533" s="77"/>
    </row>
    <row r="534" spans="1:7">
      <c r="A534" s="10"/>
      <c r="B534" s="94"/>
      <c r="C534" s="27"/>
      <c r="D534" s="125"/>
      <c r="E534" s="125"/>
      <c r="F534" s="26"/>
      <c r="G534" s="77"/>
    </row>
    <row r="535" spans="1:7">
      <c r="A535" s="10"/>
      <c r="B535" s="94"/>
      <c r="C535" s="27"/>
      <c r="D535" s="125"/>
      <c r="E535" s="125"/>
      <c r="F535" s="26"/>
      <c r="G535" s="77"/>
    </row>
    <row r="536" spans="1:7">
      <c r="A536" s="10"/>
      <c r="B536" s="94"/>
      <c r="C536" s="27"/>
      <c r="D536" s="125"/>
      <c r="E536" s="125"/>
      <c r="F536" s="26"/>
      <c r="G536" s="77"/>
    </row>
    <row r="537" spans="1:7">
      <c r="A537" s="10"/>
      <c r="B537" s="94"/>
      <c r="C537" s="27"/>
      <c r="D537" s="125"/>
      <c r="E537" s="125"/>
      <c r="F537" s="26"/>
      <c r="G537" s="77"/>
    </row>
    <row r="538" spans="1:7">
      <c r="A538" s="10"/>
      <c r="B538" s="94"/>
      <c r="C538" s="27"/>
      <c r="D538" s="125"/>
      <c r="E538" s="125"/>
      <c r="F538" s="26"/>
      <c r="G538" s="77"/>
    </row>
    <row r="539" spans="1:7">
      <c r="A539" s="10"/>
      <c r="B539" s="94"/>
      <c r="C539" s="27"/>
      <c r="D539" s="125"/>
      <c r="E539" s="125"/>
      <c r="F539" s="26"/>
      <c r="G539" s="77"/>
    </row>
    <row r="540" spans="1:7">
      <c r="A540" s="10"/>
      <c r="B540" s="94"/>
      <c r="C540" s="27"/>
      <c r="D540" s="125"/>
      <c r="E540" s="125"/>
      <c r="F540" s="26"/>
      <c r="G540" s="77"/>
    </row>
    <row r="541" spans="1:7">
      <c r="A541" s="10"/>
      <c r="B541" s="94"/>
      <c r="C541" s="27"/>
      <c r="D541" s="125"/>
      <c r="E541" s="125"/>
      <c r="F541" s="26"/>
      <c r="G541" s="77"/>
    </row>
    <row r="542" spans="1:7">
      <c r="A542" s="10"/>
      <c r="B542" s="94"/>
      <c r="C542" s="27"/>
      <c r="D542" s="125"/>
      <c r="E542" s="125"/>
      <c r="F542" s="26"/>
      <c r="G542" s="77"/>
    </row>
    <row r="543" spans="1:7">
      <c r="A543" s="10"/>
      <c r="B543" s="94"/>
      <c r="C543" s="27"/>
      <c r="D543" s="125"/>
      <c r="E543" s="125"/>
      <c r="F543" s="26"/>
      <c r="G543" s="77"/>
    </row>
    <row r="544" spans="1:7">
      <c r="A544" s="10"/>
      <c r="B544" s="94"/>
      <c r="C544" s="27"/>
      <c r="D544" s="125"/>
      <c r="E544" s="125"/>
      <c r="F544" s="26"/>
      <c r="G544" s="77"/>
    </row>
    <row r="545" spans="1:7">
      <c r="A545" s="10"/>
      <c r="B545" s="94"/>
      <c r="C545" s="27"/>
      <c r="D545" s="125"/>
      <c r="E545" s="125"/>
      <c r="F545" s="26"/>
      <c r="G545" s="77"/>
    </row>
    <row r="546" spans="1:7">
      <c r="A546" s="10"/>
      <c r="B546" s="94"/>
      <c r="C546" s="27"/>
      <c r="D546" s="125"/>
      <c r="E546" s="125"/>
      <c r="F546" s="26"/>
      <c r="G546" s="77"/>
    </row>
    <row r="547" spans="1:7">
      <c r="A547" s="10"/>
      <c r="B547" s="94"/>
      <c r="C547" s="27"/>
      <c r="D547" s="125"/>
      <c r="E547" s="125"/>
      <c r="F547" s="26"/>
      <c r="G547" s="77"/>
    </row>
    <row r="548" spans="1:7">
      <c r="A548" s="10"/>
      <c r="B548" s="94"/>
      <c r="C548" s="27"/>
      <c r="D548" s="125"/>
      <c r="E548" s="125"/>
      <c r="F548" s="26"/>
      <c r="G548" s="77"/>
    </row>
    <row r="549" spans="1:7">
      <c r="A549" s="10"/>
      <c r="B549" s="94"/>
      <c r="C549" s="27"/>
      <c r="D549" s="125"/>
      <c r="E549" s="125"/>
      <c r="F549" s="26"/>
      <c r="G549" s="77"/>
    </row>
    <row r="550" spans="1:7">
      <c r="A550" s="10"/>
      <c r="B550" s="94"/>
      <c r="C550" s="27"/>
      <c r="D550" s="125"/>
      <c r="E550" s="125"/>
      <c r="F550" s="26"/>
      <c r="G550" s="77"/>
    </row>
    <row r="551" spans="1:7">
      <c r="A551" s="10"/>
      <c r="B551" s="94"/>
      <c r="C551" s="27"/>
      <c r="D551" s="125"/>
      <c r="E551" s="125"/>
      <c r="F551" s="26"/>
      <c r="G551" s="77"/>
    </row>
    <row r="552" spans="1:7">
      <c r="A552" s="10"/>
      <c r="B552" s="94"/>
      <c r="C552" s="27"/>
      <c r="D552" s="125"/>
      <c r="E552" s="125"/>
      <c r="F552" s="26"/>
      <c r="G552" s="77"/>
    </row>
    <row r="553" spans="1:7">
      <c r="A553" s="10"/>
      <c r="B553" s="94"/>
      <c r="C553" s="27"/>
      <c r="D553" s="125"/>
      <c r="E553" s="125"/>
      <c r="F553" s="26"/>
      <c r="G553" s="77"/>
    </row>
    <row r="554" spans="1:7">
      <c r="A554" s="10"/>
      <c r="B554" s="94"/>
      <c r="C554" s="27"/>
      <c r="D554" s="125"/>
      <c r="E554" s="125"/>
      <c r="F554" s="26"/>
      <c r="G554" s="77"/>
    </row>
    <row r="555" spans="1:7">
      <c r="A555" s="10"/>
      <c r="B555" s="94"/>
      <c r="C555" s="27"/>
      <c r="D555" s="125"/>
      <c r="E555" s="125"/>
      <c r="F555" s="26"/>
      <c r="G555" s="77"/>
    </row>
    <row r="556" spans="1:7">
      <c r="A556" s="10"/>
      <c r="B556" s="94"/>
      <c r="C556" s="27"/>
      <c r="D556" s="125"/>
      <c r="E556" s="125"/>
      <c r="F556" s="26"/>
      <c r="G556" s="77"/>
    </row>
    <row r="557" spans="1:7">
      <c r="A557" s="10"/>
      <c r="B557" s="94"/>
      <c r="C557" s="27"/>
      <c r="D557" s="125"/>
      <c r="E557" s="125"/>
      <c r="F557" s="26"/>
      <c r="G557" s="77"/>
    </row>
    <row r="558" spans="1:7">
      <c r="A558" s="10"/>
      <c r="B558" s="94"/>
      <c r="C558" s="27"/>
      <c r="D558" s="125"/>
      <c r="E558" s="125"/>
      <c r="F558" s="26"/>
      <c r="G558" s="77"/>
    </row>
    <row r="559" spans="1:7">
      <c r="A559" s="10"/>
      <c r="B559" s="94"/>
      <c r="C559" s="27"/>
      <c r="D559" s="125"/>
      <c r="E559" s="125"/>
      <c r="F559" s="26"/>
      <c r="G559" s="77"/>
    </row>
    <row r="560" spans="1:7">
      <c r="A560" s="10"/>
      <c r="B560" s="94"/>
      <c r="C560" s="27"/>
      <c r="D560" s="125"/>
      <c r="E560" s="125"/>
      <c r="F560" s="26"/>
      <c r="G560" s="77"/>
    </row>
    <row r="561" spans="1:7">
      <c r="A561" s="10"/>
      <c r="B561" s="94"/>
      <c r="C561" s="27"/>
      <c r="D561" s="125"/>
      <c r="E561" s="125"/>
      <c r="F561" s="26"/>
      <c r="G561" s="77"/>
    </row>
    <row r="562" spans="1:7">
      <c r="A562" s="10"/>
      <c r="B562" s="94"/>
      <c r="C562" s="27"/>
      <c r="D562" s="125"/>
      <c r="E562" s="125"/>
      <c r="F562" s="26"/>
      <c r="G562" s="77"/>
    </row>
    <row r="563" spans="1:7">
      <c r="A563" s="10"/>
      <c r="B563" s="94"/>
      <c r="C563" s="27"/>
      <c r="D563" s="125"/>
      <c r="E563" s="125"/>
      <c r="F563" s="26"/>
      <c r="G563" s="77"/>
    </row>
    <row r="564" spans="1:7">
      <c r="A564" s="10"/>
      <c r="B564" s="94"/>
      <c r="C564" s="27"/>
      <c r="D564" s="125"/>
      <c r="E564" s="125"/>
      <c r="F564" s="26"/>
      <c r="G564" s="77"/>
    </row>
    <row r="565" spans="1:7">
      <c r="A565" s="10"/>
      <c r="B565" s="94"/>
      <c r="C565" s="27"/>
      <c r="D565" s="125"/>
      <c r="E565" s="125"/>
      <c r="F565" s="26"/>
      <c r="G565" s="77"/>
    </row>
    <row r="566" spans="1:7">
      <c r="A566" s="10"/>
      <c r="B566" s="94"/>
      <c r="C566" s="27"/>
      <c r="D566" s="125"/>
      <c r="E566" s="125"/>
      <c r="F566" s="26"/>
      <c r="G566" s="77"/>
    </row>
    <row r="567" spans="1:7">
      <c r="A567" s="10"/>
      <c r="B567" s="94"/>
      <c r="C567" s="27"/>
      <c r="D567" s="125"/>
      <c r="E567" s="125"/>
      <c r="F567" s="26"/>
      <c r="G567" s="77"/>
    </row>
    <row r="568" spans="1:7">
      <c r="A568" s="10"/>
      <c r="B568" s="94"/>
      <c r="C568" s="27"/>
      <c r="D568" s="125"/>
      <c r="E568" s="125"/>
      <c r="F568" s="26"/>
      <c r="G568" s="77"/>
    </row>
    <row r="569" spans="1:7">
      <c r="A569" s="10"/>
      <c r="B569" s="94"/>
      <c r="C569" s="27"/>
      <c r="D569" s="125"/>
      <c r="E569" s="125"/>
      <c r="F569" s="26"/>
      <c r="G569" s="77"/>
    </row>
    <row r="570" spans="1:7">
      <c r="A570" s="10"/>
      <c r="B570" s="94"/>
      <c r="C570" s="27"/>
      <c r="D570" s="125"/>
      <c r="E570" s="125"/>
      <c r="F570" s="26"/>
      <c r="G570" s="77"/>
    </row>
    <row r="571" spans="1:7">
      <c r="A571" s="10"/>
      <c r="B571" s="94"/>
      <c r="C571" s="27"/>
      <c r="D571" s="125"/>
      <c r="E571" s="125"/>
      <c r="F571" s="26"/>
      <c r="G571" s="77"/>
    </row>
    <row r="572" spans="1:7">
      <c r="A572" s="10"/>
      <c r="B572" s="94"/>
      <c r="C572" s="27"/>
      <c r="D572" s="125"/>
      <c r="E572" s="125"/>
      <c r="F572" s="26"/>
      <c r="G572" s="77"/>
    </row>
    <row r="573" spans="1:7">
      <c r="A573" s="10"/>
      <c r="B573" s="94"/>
      <c r="C573" s="27"/>
      <c r="D573" s="125"/>
      <c r="E573" s="125"/>
      <c r="F573" s="26"/>
      <c r="G573" s="77"/>
    </row>
    <row r="574" spans="1:7">
      <c r="A574" s="10"/>
      <c r="B574" s="94"/>
      <c r="C574" s="27"/>
      <c r="D574" s="125"/>
      <c r="E574" s="125"/>
      <c r="F574" s="26"/>
      <c r="G574" s="77"/>
    </row>
    <row r="575" spans="1:7">
      <c r="A575" s="10"/>
      <c r="B575" s="94"/>
      <c r="C575" s="27"/>
      <c r="D575" s="125"/>
      <c r="E575" s="125"/>
      <c r="F575" s="26"/>
      <c r="G575" s="77"/>
    </row>
    <row r="576" spans="1:7">
      <c r="A576" s="10"/>
      <c r="B576" s="94"/>
      <c r="C576" s="27"/>
      <c r="D576" s="125"/>
      <c r="E576" s="125"/>
      <c r="F576" s="26"/>
      <c r="G576" s="77"/>
    </row>
    <row r="577" spans="1:7">
      <c r="A577" s="10"/>
      <c r="B577" s="94"/>
      <c r="C577" s="27"/>
      <c r="D577" s="125"/>
      <c r="E577" s="125"/>
      <c r="F577" s="26"/>
      <c r="G577" s="77"/>
    </row>
    <row r="578" spans="1:7">
      <c r="B578" s="94"/>
      <c r="C578" s="27"/>
      <c r="D578" s="125"/>
      <c r="E578" s="125"/>
      <c r="F578" s="26"/>
      <c r="G578" s="77"/>
    </row>
    <row r="579" spans="1:7">
      <c r="B579" s="94"/>
      <c r="C579" s="27"/>
      <c r="D579" s="125"/>
      <c r="E579" s="125"/>
      <c r="F579" s="26"/>
      <c r="G579" s="77"/>
    </row>
    <row r="580" spans="1:7">
      <c r="B580" s="94"/>
      <c r="C580" s="27"/>
      <c r="D580" s="125"/>
      <c r="E580" s="125"/>
      <c r="F580" s="26"/>
      <c r="G580" s="77"/>
    </row>
    <row r="581" spans="1:7">
      <c r="B581" s="94"/>
      <c r="C581" s="27"/>
      <c r="D581" s="125"/>
      <c r="E581" s="125"/>
      <c r="F581" s="26"/>
      <c r="G581" s="77"/>
    </row>
    <row r="582" spans="1:7">
      <c r="B582" s="94"/>
      <c r="C582" s="27"/>
      <c r="D582" s="125"/>
      <c r="E582" s="125"/>
      <c r="F582" s="26"/>
      <c r="G582" s="77"/>
    </row>
    <row r="583" spans="1:7">
      <c r="B583" s="94"/>
      <c r="C583" s="27"/>
      <c r="D583" s="125"/>
      <c r="E583" s="125"/>
      <c r="F583" s="76"/>
      <c r="G583" s="77"/>
    </row>
    <row r="584" spans="1:7">
      <c r="B584" s="94"/>
      <c r="C584" s="27"/>
      <c r="D584" s="125"/>
      <c r="E584" s="125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4">
    <mergeCell ref="A1:F1"/>
    <mergeCell ref="H1:I1"/>
    <mergeCell ref="J1:K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3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G19" sqref="G19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93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N1" s="175"/>
      <c r="O1" s="175"/>
      <c r="Q1" s="175"/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0</v>
      </c>
      <c r="E2" s="10">
        <v>45778</v>
      </c>
      <c r="F2" s="58"/>
      <c r="G2" s="139"/>
      <c r="H2" s="122"/>
      <c r="I2" s="122"/>
      <c r="J2" s="26"/>
      <c r="K2" s="127">
        <f>F2-G2-H2+I2-J2</f>
        <v>0</v>
      </c>
      <c r="L2" s="152"/>
      <c r="N2" s="21"/>
      <c r="O2" s="21"/>
      <c r="Q2" s="21"/>
      <c r="R2" s="21"/>
    </row>
    <row r="3" spans="1:18" ht="20.25" customHeight="1">
      <c r="A3" s="52" t="s">
        <v>89</v>
      </c>
      <c r="B3" s="156">
        <f>SUM(F:F)</f>
        <v>0</v>
      </c>
      <c r="C3" s="157" t="s">
        <v>57</v>
      </c>
      <c r="D3" s="159" t="e">
        <f>D2/B4</f>
        <v>#DIV/0!</v>
      </c>
      <c r="E3" s="10">
        <v>45779</v>
      </c>
      <c r="F3" s="58"/>
      <c r="G3" s="139"/>
      <c r="H3" s="122"/>
      <c r="I3" s="122"/>
      <c r="J3" s="26"/>
      <c r="K3" s="127">
        <f t="shared" ref="K3:K66" si="0">F3-G3-H3+I3-J3</f>
        <v>0</v>
      </c>
      <c r="L3" s="152"/>
      <c r="N3" s="1"/>
      <c r="O3" s="1"/>
      <c r="Q3" s="1"/>
      <c r="R3" s="1"/>
    </row>
    <row r="4" spans="1:18" ht="20.25" customHeight="1">
      <c r="A4" s="52" t="s">
        <v>90</v>
      </c>
      <c r="B4" s="156">
        <f>SUM(G:G)</f>
        <v>0</v>
      </c>
      <c r="C4" s="4" t="s">
        <v>11</v>
      </c>
      <c r="D4" s="156">
        <f>SUM(J:J)</f>
        <v>0</v>
      </c>
      <c r="E4" s="10">
        <v>45780</v>
      </c>
      <c r="F4" s="58"/>
      <c r="G4" s="139"/>
      <c r="H4" s="122"/>
      <c r="I4" s="122"/>
      <c r="J4" s="26"/>
      <c r="K4" s="127">
        <f t="shared" si="0"/>
        <v>0</v>
      </c>
      <c r="L4" s="152"/>
      <c r="Q4" s="1"/>
      <c r="R4" s="1"/>
    </row>
    <row r="5" spans="1:18" ht="20.25" customHeight="1">
      <c r="A5" s="52" t="s">
        <v>91</v>
      </c>
      <c r="B5" s="156">
        <f>SUM(H:H)</f>
        <v>0</v>
      </c>
      <c r="C5" s="157" t="s">
        <v>98</v>
      </c>
      <c r="D5" s="158">
        <f>COUNT(G:G)</f>
        <v>0</v>
      </c>
      <c r="E5" s="10">
        <v>45781</v>
      </c>
      <c r="F5" s="58"/>
      <c r="G5" s="139"/>
      <c r="H5" s="123"/>
      <c r="I5" s="123"/>
      <c r="J5" s="26"/>
      <c r="K5" s="127">
        <f t="shared" si="0"/>
        <v>0</v>
      </c>
      <c r="L5" s="152"/>
    </row>
    <row r="6" spans="1:18" ht="20.25" customHeight="1">
      <c r="A6" s="52" t="s">
        <v>92</v>
      </c>
      <c r="B6" s="156">
        <f>SUM(I:I)</f>
        <v>0</v>
      </c>
      <c r="C6" s="165" t="s">
        <v>108</v>
      </c>
      <c r="D6" s="158">
        <f>COUNT(I:I)</f>
        <v>0</v>
      </c>
      <c r="E6" s="10">
        <v>45782</v>
      </c>
      <c r="F6" s="58"/>
      <c r="G6" s="140"/>
      <c r="H6" s="123"/>
      <c r="I6" s="123"/>
      <c r="J6" s="26"/>
      <c r="K6" s="127">
        <f t="shared" si="0"/>
        <v>0</v>
      </c>
      <c r="L6" s="152"/>
    </row>
    <row r="7" spans="1:18" ht="20.25" customHeight="1">
      <c r="C7" s="1"/>
      <c r="D7" s="1"/>
      <c r="E7" s="10">
        <v>45783</v>
      </c>
      <c r="F7" s="138"/>
      <c r="G7" s="139"/>
      <c r="H7" s="123"/>
      <c r="I7" s="123"/>
      <c r="J7" s="26"/>
      <c r="K7" s="127">
        <f t="shared" si="0"/>
        <v>0</v>
      </c>
      <c r="L7" s="152"/>
    </row>
    <row r="8" spans="1:18" ht="20.25" customHeight="1">
      <c r="A8" s="1"/>
      <c r="B8" s="1"/>
      <c r="C8" s="1"/>
      <c r="D8" s="1"/>
      <c r="E8" s="10">
        <v>45784</v>
      </c>
      <c r="F8" s="58"/>
      <c r="G8" s="139"/>
      <c r="H8" s="123"/>
      <c r="I8" s="123"/>
      <c r="J8" s="26"/>
      <c r="K8" s="127">
        <f t="shared" si="0"/>
        <v>0</v>
      </c>
      <c r="L8" s="152"/>
    </row>
    <row r="9" spans="1:18" ht="20.25" customHeight="1">
      <c r="A9" s="1"/>
      <c r="B9" s="1"/>
      <c r="E9" s="10">
        <v>45785</v>
      </c>
      <c r="F9" s="58"/>
      <c r="G9" s="140"/>
      <c r="H9" s="123"/>
      <c r="I9" s="123"/>
      <c r="J9" s="26"/>
      <c r="K9" s="127">
        <f t="shared" si="0"/>
        <v>0</v>
      </c>
      <c r="L9" s="152"/>
    </row>
    <row r="10" spans="1:18" ht="20.25" customHeight="1">
      <c r="A10" s="1"/>
      <c r="B10" s="162"/>
      <c r="E10" s="10">
        <v>45786</v>
      </c>
      <c r="F10" s="138"/>
      <c r="G10" s="139"/>
      <c r="H10" s="123"/>
      <c r="I10" s="123"/>
      <c r="J10" s="26"/>
      <c r="K10" s="127">
        <f t="shared" si="0"/>
        <v>0</v>
      </c>
      <c r="L10" s="14"/>
    </row>
    <row r="11" spans="1:18" ht="22.35" customHeight="1">
      <c r="A11" s="1"/>
      <c r="B11" s="1"/>
      <c r="E11" s="10">
        <v>45787</v>
      </c>
      <c r="F11" s="58"/>
      <c r="G11" s="139"/>
      <c r="H11" s="123"/>
      <c r="I11" s="123"/>
      <c r="J11" s="26"/>
      <c r="K11" s="127">
        <f t="shared" si="0"/>
        <v>0</v>
      </c>
      <c r="L11" s="14"/>
    </row>
    <row r="12" spans="1:18">
      <c r="A12" s="1"/>
      <c r="B12" s="1"/>
      <c r="E12" s="10">
        <v>45788</v>
      </c>
      <c r="F12" s="58"/>
      <c r="G12" s="140"/>
      <c r="H12" s="123"/>
      <c r="I12" s="123"/>
      <c r="J12" s="26"/>
      <c r="K12" s="127">
        <f t="shared" si="0"/>
        <v>0</v>
      </c>
      <c r="L12" s="14"/>
    </row>
    <row r="13" spans="1:18">
      <c r="A13" s="1"/>
      <c r="B13" s="1"/>
      <c r="E13" s="10">
        <v>45789</v>
      </c>
      <c r="F13" s="58"/>
      <c r="G13" s="140"/>
      <c r="H13" s="123"/>
      <c r="I13" s="123"/>
      <c r="J13" s="26"/>
      <c r="K13" s="127">
        <f t="shared" si="0"/>
        <v>0</v>
      </c>
      <c r="L13" s="14"/>
    </row>
    <row r="14" spans="1:18">
      <c r="B14" s="154"/>
      <c r="E14" s="10">
        <v>45790</v>
      </c>
      <c r="F14" s="58"/>
      <c r="G14" s="140"/>
      <c r="H14" s="123"/>
      <c r="I14" s="123"/>
      <c r="J14" s="26"/>
      <c r="K14" s="127">
        <f t="shared" si="0"/>
        <v>0</v>
      </c>
      <c r="L14" s="14"/>
      <c r="M14" t="s">
        <v>65</v>
      </c>
    </row>
    <row r="15" spans="1:18">
      <c r="E15" s="10">
        <v>45791</v>
      </c>
      <c r="F15" s="58"/>
      <c r="G15" s="139"/>
      <c r="H15" s="123"/>
      <c r="I15" s="123"/>
      <c r="J15" s="26"/>
      <c r="K15" s="127">
        <f t="shared" si="0"/>
        <v>0</v>
      </c>
      <c r="L15" s="14"/>
    </row>
    <row r="16" spans="1:18">
      <c r="E16" s="10">
        <v>45792</v>
      </c>
      <c r="F16" s="58"/>
      <c r="G16" s="140"/>
      <c r="H16" s="123"/>
      <c r="I16" s="123"/>
      <c r="J16" s="26"/>
      <c r="K16" s="127">
        <f t="shared" si="0"/>
        <v>0</v>
      </c>
      <c r="L16" s="14"/>
    </row>
    <row r="17" spans="5:12">
      <c r="E17" s="10">
        <v>45793</v>
      </c>
      <c r="F17" s="58"/>
      <c r="G17" s="139"/>
      <c r="H17" s="122"/>
      <c r="I17" s="122"/>
      <c r="J17" s="26"/>
      <c r="K17" s="127">
        <f t="shared" si="0"/>
        <v>0</v>
      </c>
      <c r="L17" s="14"/>
    </row>
    <row r="18" spans="5:12">
      <c r="E18" s="10">
        <v>45794</v>
      </c>
      <c r="F18" s="60"/>
      <c r="G18" s="139"/>
      <c r="H18" s="122"/>
      <c r="I18" s="122"/>
      <c r="J18" s="26"/>
      <c r="K18" s="127">
        <f t="shared" si="0"/>
        <v>0</v>
      </c>
      <c r="L18" s="14"/>
    </row>
    <row r="19" spans="5:12">
      <c r="E19" s="10">
        <v>45795</v>
      </c>
      <c r="F19" s="58"/>
      <c r="G19" s="139"/>
      <c r="H19" s="122"/>
      <c r="I19" s="122"/>
      <c r="J19" s="26"/>
      <c r="K19" s="127">
        <f t="shared" si="0"/>
        <v>0</v>
      </c>
      <c r="L19" s="14"/>
    </row>
    <row r="20" spans="5:12">
      <c r="E20" s="10">
        <v>45796</v>
      </c>
      <c r="F20" s="138"/>
      <c r="G20" s="139"/>
      <c r="H20" s="123"/>
      <c r="I20" s="123"/>
      <c r="J20" s="26"/>
      <c r="K20" s="127">
        <f t="shared" si="0"/>
        <v>0</v>
      </c>
      <c r="L20" s="14"/>
    </row>
    <row r="21" spans="5:12">
      <c r="E21" s="10">
        <v>45797</v>
      </c>
      <c r="F21" s="138"/>
      <c r="G21" s="139"/>
      <c r="H21" s="123"/>
      <c r="I21" s="123"/>
      <c r="J21" s="26"/>
      <c r="K21" s="127">
        <f t="shared" si="0"/>
        <v>0</v>
      </c>
      <c r="L21" s="14"/>
    </row>
    <row r="22" spans="5:12">
      <c r="E22" s="10">
        <v>45798</v>
      </c>
      <c r="F22" s="135"/>
      <c r="G22" s="139"/>
      <c r="H22" s="122"/>
      <c r="I22" s="122"/>
      <c r="J22" s="26"/>
      <c r="K22" s="127">
        <f t="shared" si="0"/>
        <v>0</v>
      </c>
      <c r="L22" s="14"/>
    </row>
    <row r="23" spans="5:12">
      <c r="E23" s="10">
        <v>45799</v>
      </c>
      <c r="F23" s="135"/>
      <c r="G23" s="139"/>
      <c r="H23" s="123"/>
      <c r="I23" s="123"/>
      <c r="J23" s="26"/>
      <c r="K23" s="127">
        <f t="shared" si="0"/>
        <v>0</v>
      </c>
      <c r="L23" s="14"/>
    </row>
    <row r="24" spans="5:12">
      <c r="E24" s="10">
        <v>45800</v>
      </c>
      <c r="F24" s="60"/>
      <c r="G24" s="139"/>
      <c r="H24" s="123"/>
      <c r="I24" s="123"/>
      <c r="J24" s="26"/>
      <c r="K24" s="127">
        <f t="shared" si="0"/>
        <v>0</v>
      </c>
      <c r="L24" s="14"/>
    </row>
    <row r="25" spans="5:12">
      <c r="E25" s="10">
        <v>45801</v>
      </c>
      <c r="F25" s="60"/>
      <c r="G25" s="139"/>
      <c r="H25" s="123"/>
      <c r="I25" s="123"/>
      <c r="J25" s="141"/>
      <c r="K25" s="127">
        <f t="shared" si="0"/>
        <v>0</v>
      </c>
      <c r="L25" s="14"/>
    </row>
    <row r="26" spans="5:12">
      <c r="E26" s="10">
        <v>45752</v>
      </c>
      <c r="F26" s="94"/>
      <c r="G26" s="139"/>
      <c r="H26" s="123"/>
      <c r="I26" s="123"/>
      <c r="J26" s="141"/>
      <c r="K26" s="127">
        <f t="shared" si="0"/>
        <v>0</v>
      </c>
      <c r="L26" s="14"/>
    </row>
    <row r="27" spans="5:12">
      <c r="E27" s="10">
        <v>45752</v>
      </c>
      <c r="F27" s="94"/>
      <c r="G27" s="139"/>
      <c r="H27" s="123"/>
      <c r="I27" s="123"/>
      <c r="J27" s="130"/>
      <c r="K27" s="127">
        <f t="shared" si="0"/>
        <v>0</v>
      </c>
      <c r="L27" s="14"/>
    </row>
    <row r="28" spans="5:12">
      <c r="E28" s="10">
        <v>45752</v>
      </c>
      <c r="F28" s="94"/>
      <c r="G28" s="139"/>
      <c r="H28" s="123"/>
      <c r="I28" s="123"/>
      <c r="J28" s="77"/>
      <c r="K28" s="127">
        <f t="shared" si="0"/>
        <v>0</v>
      </c>
      <c r="L28" s="14"/>
    </row>
    <row r="29" spans="5:12">
      <c r="E29" s="10">
        <v>45752</v>
      </c>
      <c r="F29" s="94"/>
      <c r="G29" s="139"/>
      <c r="H29" s="123"/>
      <c r="I29" s="123"/>
      <c r="J29" s="77"/>
      <c r="K29" s="127">
        <f t="shared" si="0"/>
        <v>0</v>
      </c>
      <c r="L29" s="14"/>
    </row>
    <row r="30" spans="5:12">
      <c r="E30" s="10">
        <v>45752</v>
      </c>
      <c r="F30" s="94"/>
      <c r="G30" s="139"/>
      <c r="H30" s="123"/>
      <c r="I30" s="123"/>
      <c r="J30" s="77"/>
      <c r="K30" s="127">
        <f t="shared" si="0"/>
        <v>0</v>
      </c>
      <c r="L30" s="14"/>
    </row>
    <row r="31" spans="5:12">
      <c r="E31" s="10">
        <v>45753</v>
      </c>
      <c r="F31" s="153"/>
      <c r="G31" s="139"/>
      <c r="H31" s="123"/>
      <c r="I31" s="123"/>
      <c r="J31" s="77"/>
      <c r="K31" s="127">
        <f t="shared" si="0"/>
        <v>0</v>
      </c>
      <c r="L31" s="14"/>
    </row>
    <row r="32" spans="5:12">
      <c r="E32" s="10">
        <v>45753</v>
      </c>
      <c r="F32" s="94"/>
      <c r="G32" s="139"/>
      <c r="H32" s="160"/>
      <c r="I32" s="160"/>
      <c r="J32" s="77"/>
      <c r="K32" s="127">
        <f t="shared" si="0"/>
        <v>0</v>
      </c>
    </row>
    <row r="33" spans="3:11">
      <c r="E33" s="10">
        <v>45754</v>
      </c>
      <c r="F33" s="94"/>
      <c r="G33" s="139"/>
      <c r="H33" s="160"/>
      <c r="I33" s="160"/>
      <c r="J33" s="77"/>
      <c r="K33" s="127">
        <f t="shared" si="0"/>
        <v>0</v>
      </c>
    </row>
    <row r="34" spans="3:11">
      <c r="E34" s="10">
        <v>45754</v>
      </c>
      <c r="F34" s="94"/>
      <c r="G34" s="139"/>
      <c r="H34" s="160"/>
      <c r="I34" s="160"/>
      <c r="J34" s="77"/>
      <c r="K34" s="127">
        <f t="shared" si="0"/>
        <v>0</v>
      </c>
    </row>
    <row r="35" spans="3:11">
      <c r="E35" s="10">
        <v>45754</v>
      </c>
      <c r="F35" s="94"/>
      <c r="G35" s="139"/>
      <c r="H35" s="160"/>
      <c r="I35" s="160"/>
      <c r="J35" s="77"/>
      <c r="K35" s="127">
        <f t="shared" si="0"/>
        <v>0</v>
      </c>
    </row>
    <row r="36" spans="3:11">
      <c r="E36" s="10">
        <v>45754</v>
      </c>
      <c r="F36" s="94"/>
      <c r="G36" s="139"/>
      <c r="H36" s="160"/>
      <c r="I36" s="160"/>
      <c r="J36" s="77"/>
      <c r="K36" s="127">
        <f t="shared" si="0"/>
        <v>0</v>
      </c>
    </row>
    <row r="37" spans="3:11">
      <c r="E37" s="10">
        <v>45755</v>
      </c>
      <c r="F37" s="94"/>
      <c r="G37" s="139"/>
      <c r="H37" s="160"/>
      <c r="I37" s="160"/>
      <c r="J37" s="77"/>
      <c r="K37" s="127">
        <f t="shared" si="0"/>
        <v>0</v>
      </c>
    </row>
    <row r="38" spans="3:11">
      <c r="E38" s="10">
        <v>45755</v>
      </c>
      <c r="F38" s="94"/>
      <c r="G38" s="139"/>
      <c r="H38" s="160"/>
      <c r="I38" s="160"/>
      <c r="J38" s="77"/>
      <c r="K38" s="127">
        <f t="shared" si="0"/>
        <v>0</v>
      </c>
    </row>
    <row r="39" spans="3:11">
      <c r="E39" s="10">
        <v>45755</v>
      </c>
      <c r="F39" s="94"/>
      <c r="G39" s="139"/>
      <c r="H39" s="160"/>
      <c r="I39" s="160"/>
      <c r="J39" s="77"/>
      <c r="K39" s="127">
        <f t="shared" si="0"/>
        <v>0</v>
      </c>
    </row>
    <row r="40" spans="3:11">
      <c r="E40" s="10">
        <v>45755</v>
      </c>
      <c r="F40" s="94"/>
      <c r="G40" s="139"/>
      <c r="H40" s="160"/>
      <c r="I40" s="160"/>
      <c r="J40" s="77"/>
      <c r="K40" s="127">
        <f t="shared" si="0"/>
        <v>0</v>
      </c>
    </row>
    <row r="41" spans="3:11">
      <c r="E41" s="10">
        <v>45755</v>
      </c>
      <c r="F41" s="94"/>
      <c r="G41" s="139"/>
      <c r="H41" s="160"/>
      <c r="I41" s="160"/>
      <c r="J41" s="77"/>
      <c r="K41" s="127">
        <f t="shared" si="0"/>
        <v>0</v>
      </c>
    </row>
    <row r="42" spans="3:11">
      <c r="E42" s="10">
        <v>45755</v>
      </c>
      <c r="F42" s="94"/>
      <c r="G42" s="139"/>
      <c r="H42" s="160"/>
      <c r="I42" s="160"/>
      <c r="J42" s="77"/>
      <c r="K42" s="127">
        <f t="shared" si="0"/>
        <v>0</v>
      </c>
    </row>
    <row r="43" spans="3:11">
      <c r="E43" s="10">
        <v>45755</v>
      </c>
      <c r="F43" s="94"/>
      <c r="G43" s="139"/>
      <c r="H43" s="160"/>
      <c r="I43" s="160"/>
      <c r="J43" s="77"/>
      <c r="K43" s="127">
        <f t="shared" si="0"/>
        <v>0</v>
      </c>
    </row>
    <row r="44" spans="3:11">
      <c r="E44" s="10">
        <v>45755</v>
      </c>
      <c r="F44" s="94"/>
      <c r="G44" s="139"/>
      <c r="H44" s="160"/>
      <c r="I44" s="160"/>
      <c r="J44" s="77"/>
      <c r="K44" s="127">
        <f t="shared" si="0"/>
        <v>0</v>
      </c>
    </row>
    <row r="45" spans="3:11">
      <c r="E45" s="10">
        <v>45756</v>
      </c>
      <c r="F45" s="94"/>
      <c r="G45" s="139"/>
      <c r="H45" s="160"/>
      <c r="I45" s="160"/>
      <c r="J45" s="77"/>
      <c r="K45" s="127">
        <f t="shared" si="0"/>
        <v>0</v>
      </c>
    </row>
    <row r="46" spans="3:11">
      <c r="C46" s="79"/>
      <c r="D46" s="79"/>
      <c r="E46" s="10">
        <v>45756</v>
      </c>
      <c r="F46" s="94"/>
      <c r="G46" s="139"/>
      <c r="H46" s="160"/>
      <c r="I46" s="160"/>
      <c r="J46" s="77"/>
      <c r="K46" s="127">
        <f t="shared" si="0"/>
        <v>0</v>
      </c>
    </row>
    <row r="47" spans="3:11">
      <c r="E47" s="10">
        <v>45756</v>
      </c>
      <c r="F47" s="94"/>
      <c r="G47" s="139"/>
      <c r="H47" s="160"/>
      <c r="I47" s="160"/>
      <c r="J47" s="77"/>
      <c r="K47" s="127">
        <f t="shared" si="0"/>
        <v>0</v>
      </c>
    </row>
    <row r="48" spans="3:11">
      <c r="E48" s="10">
        <v>45756</v>
      </c>
      <c r="F48" s="94"/>
      <c r="G48" s="139"/>
      <c r="H48" s="160"/>
      <c r="I48" s="160"/>
      <c r="J48" s="77"/>
      <c r="K48" s="127">
        <f t="shared" si="0"/>
        <v>0</v>
      </c>
    </row>
    <row r="49" spans="1:13">
      <c r="C49" s="79"/>
      <c r="D49" s="79"/>
      <c r="E49" s="10">
        <v>45756</v>
      </c>
      <c r="F49" s="94"/>
      <c r="G49" s="139"/>
      <c r="H49" s="160"/>
      <c r="I49" s="160"/>
      <c r="J49" s="77"/>
      <c r="K49" s="127">
        <f t="shared" si="0"/>
        <v>0</v>
      </c>
    </row>
    <row r="50" spans="1:13">
      <c r="A50" s="79"/>
      <c r="B50" s="79"/>
      <c r="E50" s="10">
        <v>45756</v>
      </c>
      <c r="F50" s="94"/>
      <c r="G50" s="139"/>
      <c r="H50" s="160"/>
      <c r="I50" s="160"/>
      <c r="J50" s="77"/>
      <c r="K50" s="127">
        <f t="shared" si="0"/>
        <v>0</v>
      </c>
      <c r="M50" t="s">
        <v>65</v>
      </c>
    </row>
    <row r="51" spans="1:13">
      <c r="E51" s="10">
        <v>45756</v>
      </c>
      <c r="F51" s="94"/>
      <c r="G51" s="139"/>
      <c r="H51" s="160"/>
      <c r="I51" s="160"/>
      <c r="J51" s="77"/>
      <c r="K51" s="127">
        <f t="shared" si="0"/>
        <v>0</v>
      </c>
    </row>
    <row r="52" spans="1:13">
      <c r="E52" s="10">
        <v>45756</v>
      </c>
      <c r="F52" s="94"/>
      <c r="G52" s="139"/>
      <c r="H52" s="160"/>
      <c r="I52" s="160"/>
      <c r="J52" s="77"/>
      <c r="K52" s="127">
        <f t="shared" si="0"/>
        <v>0</v>
      </c>
    </row>
    <row r="53" spans="1:13">
      <c r="A53" s="79"/>
      <c r="B53" s="79"/>
      <c r="E53" s="10">
        <v>45756</v>
      </c>
      <c r="F53" s="94"/>
      <c r="G53" s="139"/>
      <c r="H53" s="160"/>
      <c r="I53" s="160"/>
      <c r="J53" s="77"/>
      <c r="K53" s="127">
        <f t="shared" si="0"/>
        <v>0</v>
      </c>
    </row>
    <row r="54" spans="1:13" s="79" customFormat="1">
      <c r="A54"/>
      <c r="B54"/>
      <c r="C54"/>
      <c r="D54"/>
      <c r="E54" s="10">
        <v>45756</v>
      </c>
      <c r="F54" s="94"/>
      <c r="G54" s="139"/>
      <c r="H54" s="160"/>
      <c r="I54" s="160"/>
      <c r="J54" s="77"/>
      <c r="K54" s="127">
        <f t="shared" si="0"/>
        <v>0</v>
      </c>
    </row>
    <row r="55" spans="1:13">
      <c r="E55" s="10">
        <v>45756</v>
      </c>
      <c r="F55" s="94"/>
      <c r="G55" s="139"/>
      <c r="H55" s="160"/>
      <c r="I55" s="160"/>
      <c r="J55" s="77"/>
      <c r="K55" s="127">
        <f t="shared" si="0"/>
        <v>0</v>
      </c>
      <c r="M55" t="s">
        <v>65</v>
      </c>
    </row>
    <row r="56" spans="1:13">
      <c r="E56" s="10">
        <v>45757</v>
      </c>
      <c r="F56" s="94"/>
      <c r="G56" s="139"/>
      <c r="H56" s="160"/>
      <c r="I56" s="160"/>
      <c r="J56" s="77"/>
      <c r="K56" s="127">
        <f t="shared" si="0"/>
        <v>0</v>
      </c>
    </row>
    <row r="57" spans="1:13" s="79" customFormat="1">
      <c r="A57"/>
      <c r="B57"/>
      <c r="C57"/>
      <c r="D57"/>
      <c r="E57" s="10">
        <v>45757</v>
      </c>
      <c r="F57" s="94"/>
      <c r="G57" s="139"/>
      <c r="H57" s="160"/>
      <c r="I57" s="160"/>
      <c r="J57" s="77"/>
      <c r="K57" s="127">
        <f t="shared" si="0"/>
        <v>0</v>
      </c>
    </row>
    <row r="58" spans="1:13">
      <c r="E58" s="10">
        <v>45757</v>
      </c>
      <c r="F58" s="155"/>
      <c r="G58" s="123"/>
      <c r="H58" s="160"/>
      <c r="I58" s="160"/>
      <c r="J58" s="130"/>
      <c r="K58" s="127">
        <f t="shared" si="0"/>
        <v>0</v>
      </c>
    </row>
    <row r="59" spans="1:13">
      <c r="E59" s="10">
        <v>45757</v>
      </c>
      <c r="F59" s="94"/>
      <c r="G59" s="139"/>
      <c r="H59" s="160"/>
      <c r="I59" s="160"/>
      <c r="J59" s="77"/>
      <c r="K59" s="127">
        <f t="shared" si="0"/>
        <v>0</v>
      </c>
    </row>
    <row r="60" spans="1:13">
      <c r="E60" s="10">
        <v>45757</v>
      </c>
      <c r="F60" s="94"/>
      <c r="G60" s="139"/>
      <c r="H60" s="160"/>
      <c r="I60" s="160"/>
      <c r="J60" s="77"/>
      <c r="K60" s="127">
        <f t="shared" si="0"/>
        <v>0</v>
      </c>
      <c r="M60" t="s">
        <v>65</v>
      </c>
    </row>
    <row r="61" spans="1:13">
      <c r="E61" s="10">
        <v>45758</v>
      </c>
      <c r="F61" s="94"/>
      <c r="G61" s="139"/>
      <c r="H61" s="160"/>
      <c r="I61" s="160"/>
      <c r="J61" s="77"/>
      <c r="K61" s="127">
        <f t="shared" si="0"/>
        <v>0</v>
      </c>
    </row>
    <row r="62" spans="1:13">
      <c r="E62" s="10">
        <v>45758</v>
      </c>
      <c r="F62" s="94"/>
      <c r="G62" s="139"/>
      <c r="H62" s="160"/>
      <c r="I62" s="160"/>
      <c r="J62" s="77"/>
      <c r="K62" s="127">
        <f t="shared" si="0"/>
        <v>0</v>
      </c>
    </row>
    <row r="63" spans="1:13">
      <c r="E63" s="10">
        <v>45758</v>
      </c>
      <c r="F63" s="94"/>
      <c r="G63" s="139"/>
      <c r="H63" s="160"/>
      <c r="I63" s="160"/>
      <c r="J63" s="77"/>
      <c r="K63" s="127">
        <f t="shared" si="0"/>
        <v>0</v>
      </c>
    </row>
    <row r="64" spans="1:13">
      <c r="E64" s="10">
        <v>45758</v>
      </c>
      <c r="F64" s="94"/>
      <c r="G64" s="139"/>
      <c r="H64" s="160"/>
      <c r="I64" s="160"/>
      <c r="J64" s="77"/>
      <c r="K64" s="127">
        <f t="shared" si="0"/>
        <v>0</v>
      </c>
    </row>
    <row r="65" spans="5:13">
      <c r="E65" s="10">
        <v>45758</v>
      </c>
      <c r="F65" s="94"/>
      <c r="G65" s="139"/>
      <c r="H65" s="160"/>
      <c r="I65" s="160"/>
      <c r="J65" s="77"/>
      <c r="K65" s="127">
        <f t="shared" si="0"/>
        <v>0</v>
      </c>
    </row>
    <row r="66" spans="5:13">
      <c r="E66" s="10">
        <v>45758</v>
      </c>
      <c r="F66" s="94"/>
      <c r="G66" s="139"/>
      <c r="H66" s="160"/>
      <c r="I66" s="160"/>
      <c r="J66" s="77"/>
      <c r="K66" s="127">
        <f t="shared" si="0"/>
        <v>0</v>
      </c>
    </row>
    <row r="67" spans="5:13">
      <c r="E67" s="10">
        <v>45759</v>
      </c>
      <c r="F67" s="94"/>
      <c r="G67" s="139"/>
      <c r="H67" s="160"/>
      <c r="I67" s="160"/>
      <c r="J67" s="77"/>
      <c r="K67" s="127">
        <f t="shared" ref="K67:K130" si="1">F67-G67-H67+I67-J67</f>
        <v>0</v>
      </c>
    </row>
    <row r="68" spans="5:13">
      <c r="E68" s="10">
        <v>45759</v>
      </c>
      <c r="F68" s="94"/>
      <c r="G68" s="139"/>
      <c r="H68" s="160"/>
      <c r="I68" s="160"/>
      <c r="J68" s="77"/>
      <c r="K68" s="127">
        <f t="shared" si="1"/>
        <v>0</v>
      </c>
    </row>
    <row r="69" spans="5:13">
      <c r="E69" s="10">
        <v>45759</v>
      </c>
      <c r="F69" s="94"/>
      <c r="G69" s="139"/>
      <c r="H69" s="160"/>
      <c r="I69" s="160"/>
      <c r="J69" s="77"/>
      <c r="K69" s="127">
        <f t="shared" si="1"/>
        <v>0</v>
      </c>
      <c r="M69" t="s">
        <v>65</v>
      </c>
    </row>
    <row r="70" spans="5:13">
      <c r="E70" s="10">
        <v>45759</v>
      </c>
      <c r="F70" s="94"/>
      <c r="G70" s="139"/>
      <c r="H70" s="160"/>
      <c r="I70" s="160"/>
      <c r="J70" s="77"/>
      <c r="K70" s="127">
        <f t="shared" si="1"/>
        <v>0</v>
      </c>
    </row>
    <row r="71" spans="5:13">
      <c r="E71" s="10">
        <v>45759</v>
      </c>
      <c r="F71" s="94"/>
      <c r="G71" s="139"/>
      <c r="H71" s="160"/>
      <c r="I71" s="160"/>
      <c r="J71" s="77"/>
      <c r="K71" s="127">
        <f t="shared" si="1"/>
        <v>0</v>
      </c>
    </row>
    <row r="72" spans="5:13">
      <c r="E72" s="10">
        <v>45760</v>
      </c>
      <c r="F72" s="94"/>
      <c r="G72" s="139"/>
      <c r="H72" s="160"/>
      <c r="I72" s="160"/>
      <c r="J72" s="77"/>
      <c r="K72" s="127">
        <f t="shared" si="1"/>
        <v>0</v>
      </c>
    </row>
    <row r="73" spans="5:13">
      <c r="E73" s="10">
        <v>45760</v>
      </c>
      <c r="F73" s="94"/>
      <c r="G73" s="139"/>
      <c r="H73" s="160"/>
      <c r="I73" s="160"/>
      <c r="J73" s="77"/>
      <c r="K73" s="127">
        <f t="shared" si="1"/>
        <v>0</v>
      </c>
    </row>
    <row r="74" spans="5:13">
      <c r="E74" s="10">
        <v>45760</v>
      </c>
      <c r="F74" s="94"/>
      <c r="G74" s="139"/>
      <c r="H74" s="160"/>
      <c r="I74" s="160"/>
      <c r="J74" s="77"/>
      <c r="K74" s="127">
        <f t="shared" si="1"/>
        <v>0</v>
      </c>
    </row>
    <row r="75" spans="5:13">
      <c r="E75" s="10">
        <v>45760</v>
      </c>
      <c r="F75" s="94"/>
      <c r="G75" s="139"/>
      <c r="H75" s="160"/>
      <c r="I75" s="160"/>
      <c r="J75" s="77"/>
      <c r="K75" s="127">
        <f t="shared" si="1"/>
        <v>0</v>
      </c>
    </row>
    <row r="76" spans="5:13">
      <c r="E76" s="10">
        <v>45761</v>
      </c>
      <c r="F76" s="94"/>
      <c r="G76" s="139"/>
      <c r="H76" s="160"/>
      <c r="I76" s="160"/>
      <c r="J76" s="77"/>
      <c r="K76" s="127">
        <f t="shared" si="1"/>
        <v>0</v>
      </c>
    </row>
    <row r="77" spans="5:13">
      <c r="E77" s="10">
        <v>45761</v>
      </c>
      <c r="F77" s="94"/>
      <c r="G77" s="139"/>
      <c r="H77" s="160"/>
      <c r="I77" s="160"/>
      <c r="J77" s="77"/>
      <c r="K77" s="127">
        <f t="shared" si="1"/>
        <v>0</v>
      </c>
    </row>
    <row r="78" spans="5:13">
      <c r="E78" s="10">
        <v>45762</v>
      </c>
      <c r="F78" s="94"/>
      <c r="G78" s="139"/>
      <c r="H78" s="160"/>
      <c r="I78" s="160"/>
      <c r="J78" s="77"/>
      <c r="K78" s="127">
        <f t="shared" si="1"/>
        <v>0</v>
      </c>
    </row>
    <row r="79" spans="5:13">
      <c r="E79" s="10">
        <v>45762</v>
      </c>
      <c r="F79" s="94"/>
      <c r="G79" s="139"/>
      <c r="H79" s="160"/>
      <c r="I79" s="160"/>
      <c r="J79" s="77"/>
      <c r="K79" s="127">
        <f t="shared" si="1"/>
        <v>0</v>
      </c>
    </row>
    <row r="80" spans="5:13">
      <c r="E80" s="10">
        <v>45762</v>
      </c>
      <c r="F80" s="94"/>
      <c r="G80" s="139"/>
      <c r="H80" s="160"/>
      <c r="I80" s="160"/>
      <c r="J80" s="77"/>
      <c r="K80" s="127">
        <f t="shared" si="1"/>
        <v>0</v>
      </c>
    </row>
    <row r="81" spans="5:11">
      <c r="E81" s="10">
        <v>45762</v>
      </c>
      <c r="F81" s="94"/>
      <c r="G81" s="139"/>
      <c r="H81" s="160"/>
      <c r="I81" s="160"/>
      <c r="J81" s="77"/>
      <c r="K81" s="127">
        <f t="shared" si="1"/>
        <v>0</v>
      </c>
    </row>
    <row r="82" spans="5:11">
      <c r="E82" s="10">
        <v>45762</v>
      </c>
      <c r="F82" s="94"/>
      <c r="G82" s="139"/>
      <c r="H82" s="160"/>
      <c r="I82" s="160"/>
      <c r="J82" s="77"/>
      <c r="K82" s="127">
        <f t="shared" si="1"/>
        <v>0</v>
      </c>
    </row>
    <row r="83" spans="5:11">
      <c r="E83" s="10">
        <v>45762</v>
      </c>
      <c r="F83" s="94"/>
      <c r="G83" s="139"/>
      <c r="H83" s="160"/>
      <c r="I83" s="160"/>
      <c r="J83" s="77"/>
      <c r="K83" s="127">
        <f t="shared" si="1"/>
        <v>0</v>
      </c>
    </row>
    <row r="84" spans="5:11">
      <c r="E84" s="10">
        <v>45762</v>
      </c>
      <c r="F84" s="94"/>
      <c r="G84" s="139"/>
      <c r="H84" s="160"/>
      <c r="I84" s="160"/>
      <c r="J84" s="77"/>
      <c r="K84" s="127">
        <f t="shared" si="1"/>
        <v>0</v>
      </c>
    </row>
    <row r="85" spans="5:11">
      <c r="E85" s="10">
        <v>45762</v>
      </c>
      <c r="F85" s="94"/>
      <c r="G85" s="139"/>
      <c r="H85" s="160"/>
      <c r="I85" s="160"/>
      <c r="J85" s="77"/>
      <c r="K85" s="127">
        <f t="shared" si="1"/>
        <v>0</v>
      </c>
    </row>
    <row r="86" spans="5:11">
      <c r="E86" s="10">
        <v>45762</v>
      </c>
      <c r="F86" s="94"/>
      <c r="G86" s="139"/>
      <c r="H86" s="160"/>
      <c r="I86" s="160"/>
      <c r="J86" s="77"/>
      <c r="K86" s="127">
        <f t="shared" si="1"/>
        <v>0</v>
      </c>
    </row>
    <row r="87" spans="5:11">
      <c r="E87" s="10">
        <v>45762</v>
      </c>
      <c r="F87" s="94"/>
      <c r="G87" s="139"/>
      <c r="H87" s="160"/>
      <c r="I87" s="160"/>
      <c r="J87" s="77"/>
      <c r="K87" s="127">
        <f t="shared" si="1"/>
        <v>0</v>
      </c>
    </row>
    <row r="88" spans="5:11">
      <c r="E88" s="10">
        <v>45763</v>
      </c>
      <c r="F88" s="166"/>
      <c r="G88" s="139"/>
      <c r="H88" s="167"/>
      <c r="I88" s="160"/>
      <c r="J88" s="77"/>
      <c r="K88" s="127">
        <f t="shared" si="1"/>
        <v>0</v>
      </c>
    </row>
    <row r="89" spans="5:11">
      <c r="E89" s="10">
        <v>45763</v>
      </c>
      <c r="F89" s="94"/>
      <c r="G89" s="139"/>
      <c r="H89" s="160"/>
      <c r="I89" s="160"/>
      <c r="J89" s="77"/>
      <c r="K89" s="127">
        <f t="shared" si="1"/>
        <v>0</v>
      </c>
    </row>
    <row r="90" spans="5:11">
      <c r="E90" s="10">
        <v>45763</v>
      </c>
      <c r="F90" s="94"/>
      <c r="G90" s="139"/>
      <c r="H90" s="160"/>
      <c r="I90" s="160"/>
      <c r="J90" s="77"/>
      <c r="K90" s="127">
        <f t="shared" si="1"/>
        <v>0</v>
      </c>
    </row>
    <row r="91" spans="5:11">
      <c r="E91" s="10">
        <v>45763</v>
      </c>
      <c r="F91" s="155"/>
      <c r="G91" s="123"/>
      <c r="H91" s="160"/>
      <c r="I91" s="160"/>
      <c r="J91" s="130"/>
      <c r="K91" s="127">
        <f t="shared" si="1"/>
        <v>0</v>
      </c>
    </row>
    <row r="92" spans="5:11">
      <c r="E92" s="10">
        <v>45764</v>
      </c>
      <c r="F92" s="94"/>
      <c r="G92" s="139"/>
      <c r="H92" s="160"/>
      <c r="I92" s="160"/>
      <c r="J92" s="77"/>
      <c r="K92" s="127">
        <f t="shared" si="1"/>
        <v>0</v>
      </c>
    </row>
    <row r="93" spans="5:11">
      <c r="E93" s="10">
        <v>45764</v>
      </c>
      <c r="F93" s="94"/>
      <c r="G93" s="139"/>
      <c r="H93" s="160"/>
      <c r="I93" s="160"/>
      <c r="J93" s="77"/>
      <c r="K93" s="127">
        <f t="shared" si="1"/>
        <v>0</v>
      </c>
    </row>
    <row r="94" spans="5:11">
      <c r="E94" s="10">
        <v>45764</v>
      </c>
      <c r="F94" s="94"/>
      <c r="G94" s="139"/>
      <c r="H94" s="160"/>
      <c r="I94" s="160"/>
      <c r="J94" s="77"/>
      <c r="K94" s="127">
        <f t="shared" si="1"/>
        <v>0</v>
      </c>
    </row>
    <row r="95" spans="5:11">
      <c r="E95" s="10">
        <v>45764</v>
      </c>
      <c r="F95" s="94"/>
      <c r="G95" s="139"/>
      <c r="H95" s="160"/>
      <c r="I95" s="160"/>
      <c r="J95" s="77"/>
      <c r="K95" s="127">
        <f t="shared" si="1"/>
        <v>0</v>
      </c>
    </row>
    <row r="96" spans="5:11">
      <c r="E96" s="10">
        <v>45765</v>
      </c>
      <c r="F96" s="94"/>
      <c r="G96" s="139"/>
      <c r="H96" s="160"/>
      <c r="I96" s="160"/>
      <c r="J96" s="77"/>
      <c r="K96" s="127">
        <f t="shared" si="1"/>
        <v>0</v>
      </c>
    </row>
    <row r="97" spans="5:11">
      <c r="E97" s="10">
        <v>45765</v>
      </c>
      <c r="F97" s="94"/>
      <c r="G97" s="139"/>
      <c r="H97" s="160"/>
      <c r="I97" s="160"/>
      <c r="J97" s="77"/>
      <c r="K97" s="127">
        <f t="shared" si="1"/>
        <v>0</v>
      </c>
    </row>
    <row r="98" spans="5:11">
      <c r="E98" s="10">
        <v>45765</v>
      </c>
      <c r="F98" s="94"/>
      <c r="G98" s="139"/>
      <c r="H98" s="160"/>
      <c r="I98" s="160"/>
      <c r="J98" s="77"/>
      <c r="K98" s="127">
        <f t="shared" si="1"/>
        <v>0</v>
      </c>
    </row>
    <row r="99" spans="5:11">
      <c r="E99" s="10">
        <v>45765</v>
      </c>
      <c r="F99" s="94"/>
      <c r="G99" s="139"/>
      <c r="H99" s="160"/>
      <c r="I99" s="160"/>
      <c r="J99" s="77"/>
      <c r="K99" s="127">
        <f t="shared" si="1"/>
        <v>0</v>
      </c>
    </row>
    <row r="100" spans="5:11">
      <c r="E100" s="10">
        <v>45765</v>
      </c>
      <c r="F100" s="94"/>
      <c r="G100" s="139"/>
      <c r="H100" s="160"/>
      <c r="I100" s="160"/>
      <c r="J100" s="77"/>
      <c r="K100" s="127">
        <f t="shared" si="1"/>
        <v>0</v>
      </c>
    </row>
    <row r="101" spans="5:11">
      <c r="E101" s="10">
        <v>45765</v>
      </c>
      <c r="F101" s="94"/>
      <c r="G101" s="139"/>
      <c r="H101" s="160"/>
      <c r="I101" s="160"/>
      <c r="J101" s="77"/>
      <c r="K101" s="127">
        <f t="shared" si="1"/>
        <v>0</v>
      </c>
    </row>
    <row r="102" spans="5:11">
      <c r="E102" s="10">
        <v>45766</v>
      </c>
      <c r="F102" s="94"/>
      <c r="G102" s="139"/>
      <c r="H102" s="160"/>
      <c r="I102" s="160"/>
      <c r="J102" s="77"/>
      <c r="K102" s="127">
        <f t="shared" si="1"/>
        <v>0</v>
      </c>
    </row>
    <row r="103" spans="5:11">
      <c r="E103" s="10">
        <v>45766</v>
      </c>
      <c r="F103" s="94"/>
      <c r="G103" s="139"/>
      <c r="H103" s="160"/>
      <c r="I103" s="160"/>
      <c r="J103" s="77"/>
      <c r="K103" s="127">
        <f t="shared" si="1"/>
        <v>0</v>
      </c>
    </row>
    <row r="104" spans="5:11">
      <c r="E104" s="10">
        <v>45766</v>
      </c>
      <c r="F104" s="94"/>
      <c r="G104" s="139"/>
      <c r="H104" s="160"/>
      <c r="I104" s="160"/>
      <c r="J104" s="77"/>
      <c r="K104" s="127">
        <f t="shared" si="1"/>
        <v>0</v>
      </c>
    </row>
    <row r="105" spans="5:11">
      <c r="E105" s="10">
        <v>45766</v>
      </c>
      <c r="F105" s="94"/>
      <c r="G105" s="139"/>
      <c r="H105" s="160"/>
      <c r="I105" s="160"/>
      <c r="J105" s="77"/>
      <c r="K105" s="127">
        <f t="shared" si="1"/>
        <v>0</v>
      </c>
    </row>
    <row r="106" spans="5:11">
      <c r="E106" s="10">
        <v>45766</v>
      </c>
      <c r="F106" s="94"/>
      <c r="G106" s="139"/>
      <c r="H106" s="160"/>
      <c r="I106" s="160"/>
      <c r="J106" s="77"/>
      <c r="K106" s="127">
        <f t="shared" si="1"/>
        <v>0</v>
      </c>
    </row>
    <row r="107" spans="5:11">
      <c r="E107" s="10">
        <v>45766</v>
      </c>
      <c r="F107" s="94"/>
      <c r="G107" s="139"/>
      <c r="H107" s="160"/>
      <c r="I107" s="160"/>
      <c r="J107" s="77"/>
      <c r="K107" s="127">
        <f t="shared" si="1"/>
        <v>0</v>
      </c>
    </row>
    <row r="108" spans="5:11">
      <c r="E108" s="10">
        <v>45766</v>
      </c>
      <c r="F108" s="94"/>
      <c r="G108" s="139"/>
      <c r="H108" s="160"/>
      <c r="I108" s="160"/>
      <c r="J108" s="77"/>
      <c r="K108" s="127">
        <f t="shared" si="1"/>
        <v>0</v>
      </c>
    </row>
    <row r="109" spans="5:11">
      <c r="E109" s="10">
        <v>45766</v>
      </c>
      <c r="F109" s="94"/>
      <c r="G109" s="139"/>
      <c r="H109" s="160"/>
      <c r="I109" s="160"/>
      <c r="J109" s="77"/>
      <c r="K109" s="127">
        <f t="shared" si="1"/>
        <v>0</v>
      </c>
    </row>
    <row r="110" spans="5:11">
      <c r="E110" s="10">
        <v>45767</v>
      </c>
      <c r="F110" s="94"/>
      <c r="G110" s="139"/>
      <c r="H110" s="160"/>
      <c r="I110" s="160"/>
      <c r="J110" s="77"/>
      <c r="K110" s="127">
        <f t="shared" si="1"/>
        <v>0</v>
      </c>
    </row>
    <row r="111" spans="5:11">
      <c r="E111" s="10">
        <v>45767</v>
      </c>
      <c r="F111" s="94"/>
      <c r="G111" s="139"/>
      <c r="H111" s="160"/>
      <c r="I111" s="160"/>
      <c r="J111" s="77"/>
      <c r="K111" s="127">
        <f t="shared" si="1"/>
        <v>0</v>
      </c>
    </row>
    <row r="112" spans="5:11">
      <c r="E112" s="10">
        <v>45767</v>
      </c>
      <c r="F112" s="94"/>
      <c r="G112" s="139"/>
      <c r="H112" s="160"/>
      <c r="I112" s="160"/>
      <c r="J112" s="77"/>
      <c r="K112" s="127">
        <f t="shared" si="1"/>
        <v>0</v>
      </c>
    </row>
    <row r="113" spans="5:11">
      <c r="E113" s="10">
        <v>45767</v>
      </c>
      <c r="F113" s="94"/>
      <c r="G113" s="139"/>
      <c r="H113" s="160"/>
      <c r="I113" s="160"/>
      <c r="J113" s="77"/>
      <c r="K113" s="127">
        <f t="shared" si="1"/>
        <v>0</v>
      </c>
    </row>
    <row r="114" spans="5:11">
      <c r="E114" s="10">
        <v>45767</v>
      </c>
      <c r="F114" s="94"/>
      <c r="G114" s="139"/>
      <c r="H114" s="160"/>
      <c r="I114" s="160"/>
      <c r="J114" s="77"/>
      <c r="K114" s="127">
        <f t="shared" si="1"/>
        <v>0</v>
      </c>
    </row>
    <row r="115" spans="5:11">
      <c r="E115" s="10">
        <v>45767</v>
      </c>
      <c r="F115" s="94"/>
      <c r="G115" s="139"/>
      <c r="H115" s="160"/>
      <c r="I115" s="160"/>
      <c r="J115" s="77"/>
      <c r="K115" s="127">
        <f t="shared" si="1"/>
        <v>0</v>
      </c>
    </row>
    <row r="116" spans="5:11">
      <c r="E116" s="10">
        <v>45768</v>
      </c>
      <c r="F116" s="94"/>
      <c r="G116" s="139"/>
      <c r="H116" s="160"/>
      <c r="I116" s="160"/>
      <c r="J116" s="77"/>
      <c r="K116" s="127">
        <f t="shared" si="1"/>
        <v>0</v>
      </c>
    </row>
    <row r="117" spans="5:11">
      <c r="E117" s="10">
        <v>45768</v>
      </c>
      <c r="F117" s="94"/>
      <c r="G117" s="139"/>
      <c r="H117" s="160"/>
      <c r="I117" s="160"/>
      <c r="J117" s="77"/>
      <c r="K117" s="127">
        <f t="shared" si="1"/>
        <v>0</v>
      </c>
    </row>
    <row r="118" spans="5:11">
      <c r="E118" s="10">
        <v>45768</v>
      </c>
      <c r="F118" s="94"/>
      <c r="G118" s="139"/>
      <c r="H118" s="160"/>
      <c r="I118" s="160"/>
      <c r="J118" s="77"/>
      <c r="K118" s="127">
        <f t="shared" si="1"/>
        <v>0</v>
      </c>
    </row>
    <row r="119" spans="5:11">
      <c r="E119" s="10">
        <v>45768</v>
      </c>
      <c r="F119" s="94"/>
      <c r="G119" s="139"/>
      <c r="H119" s="160"/>
      <c r="I119" s="160"/>
      <c r="J119" s="77"/>
      <c r="K119" s="127">
        <f t="shared" si="1"/>
        <v>0</v>
      </c>
    </row>
    <row r="120" spans="5:11">
      <c r="E120" s="10">
        <v>45768</v>
      </c>
      <c r="F120" s="94"/>
      <c r="G120" s="139"/>
      <c r="H120" s="160"/>
      <c r="I120" s="160"/>
      <c r="J120" s="77"/>
      <c r="K120" s="127">
        <f t="shared" si="1"/>
        <v>0</v>
      </c>
    </row>
    <row r="121" spans="5:11">
      <c r="E121" s="10">
        <v>45768</v>
      </c>
      <c r="F121" s="94"/>
      <c r="G121" s="139"/>
      <c r="H121" s="160"/>
      <c r="I121" s="160"/>
      <c r="J121" s="77"/>
      <c r="K121" s="127">
        <f t="shared" si="1"/>
        <v>0</v>
      </c>
    </row>
    <row r="122" spans="5:11">
      <c r="E122" s="10">
        <v>45768</v>
      </c>
      <c r="F122" s="94"/>
      <c r="G122" s="139"/>
      <c r="H122" s="160"/>
      <c r="I122" s="160"/>
      <c r="J122" s="77"/>
      <c r="K122" s="127">
        <f t="shared" si="1"/>
        <v>0</v>
      </c>
    </row>
    <row r="123" spans="5:11">
      <c r="E123" s="10">
        <v>45768</v>
      </c>
      <c r="F123" s="94"/>
      <c r="G123" s="139"/>
      <c r="H123" s="160"/>
      <c r="I123" s="160"/>
      <c r="J123" s="77"/>
      <c r="K123" s="127">
        <f t="shared" si="1"/>
        <v>0</v>
      </c>
    </row>
    <row r="124" spans="5:11">
      <c r="E124" s="10">
        <v>45768</v>
      </c>
      <c r="F124" s="94"/>
      <c r="G124" s="139"/>
      <c r="H124" s="160"/>
      <c r="I124" s="160"/>
      <c r="J124" s="77"/>
      <c r="K124" s="127">
        <f t="shared" si="1"/>
        <v>0</v>
      </c>
    </row>
    <row r="125" spans="5:11">
      <c r="E125" s="10">
        <v>45769</v>
      </c>
      <c r="F125" s="94"/>
      <c r="G125" s="139"/>
      <c r="H125" s="160"/>
      <c r="I125" s="160"/>
      <c r="J125" s="77"/>
      <c r="K125" s="127">
        <f t="shared" si="1"/>
        <v>0</v>
      </c>
    </row>
    <row r="126" spans="5:11">
      <c r="E126" s="10">
        <v>45769</v>
      </c>
      <c r="F126" s="94"/>
      <c r="G126" s="139"/>
      <c r="H126" s="160"/>
      <c r="I126" s="160"/>
      <c r="J126" s="77"/>
      <c r="K126" s="127">
        <f t="shared" si="1"/>
        <v>0</v>
      </c>
    </row>
    <row r="127" spans="5:11">
      <c r="E127" s="10">
        <v>45769</v>
      </c>
      <c r="F127" s="94"/>
      <c r="G127" s="139"/>
      <c r="H127" s="160"/>
      <c r="I127" s="160"/>
      <c r="J127" s="77"/>
      <c r="K127" s="127">
        <f t="shared" si="1"/>
        <v>0</v>
      </c>
    </row>
    <row r="128" spans="5:11">
      <c r="E128" s="10">
        <v>45769</v>
      </c>
      <c r="F128" s="155"/>
      <c r="G128" s="123"/>
      <c r="H128" s="160"/>
      <c r="I128" s="160"/>
      <c r="J128" s="130"/>
      <c r="K128" s="127">
        <f t="shared" si="1"/>
        <v>0</v>
      </c>
    </row>
    <row r="129" spans="5:11">
      <c r="E129" s="10">
        <v>45769</v>
      </c>
      <c r="F129" s="94"/>
      <c r="G129" s="139"/>
      <c r="H129" s="160"/>
      <c r="I129" s="160"/>
      <c r="J129" s="77"/>
      <c r="K129" s="127">
        <f t="shared" si="1"/>
        <v>0</v>
      </c>
    </row>
    <row r="130" spans="5:11">
      <c r="E130" s="10">
        <v>45769</v>
      </c>
      <c r="F130" s="94"/>
      <c r="G130" s="139"/>
      <c r="H130" s="160"/>
      <c r="I130" s="160"/>
      <c r="J130" s="77"/>
      <c r="K130" s="127">
        <f t="shared" si="1"/>
        <v>0</v>
      </c>
    </row>
    <row r="131" spans="5:11">
      <c r="E131" s="10">
        <v>45769</v>
      </c>
      <c r="F131" s="94"/>
      <c r="G131" s="139"/>
      <c r="H131" s="160"/>
      <c r="I131" s="160"/>
      <c r="J131" s="77"/>
      <c r="K131" s="127">
        <f t="shared" ref="K131:K185" si="2">F131-G131-H131+I131-J131</f>
        <v>0</v>
      </c>
    </row>
    <row r="132" spans="5:11">
      <c r="E132" s="10">
        <v>45769</v>
      </c>
      <c r="F132" s="94"/>
      <c r="G132" s="139"/>
      <c r="H132" s="160"/>
      <c r="I132" s="160"/>
      <c r="J132" s="77"/>
      <c r="K132" s="127">
        <f t="shared" si="2"/>
        <v>0</v>
      </c>
    </row>
    <row r="133" spans="5:11">
      <c r="E133" s="10">
        <v>45769</v>
      </c>
      <c r="F133" s="94"/>
      <c r="G133" s="139"/>
      <c r="H133" s="160"/>
      <c r="I133" s="160"/>
      <c r="J133" s="77"/>
      <c r="K133" s="127">
        <f t="shared" si="2"/>
        <v>0</v>
      </c>
    </row>
    <row r="134" spans="5:11">
      <c r="E134" s="10">
        <v>45770</v>
      </c>
      <c r="F134" s="94"/>
      <c r="G134" s="139"/>
      <c r="H134" s="160"/>
      <c r="I134" s="160"/>
      <c r="J134" s="77"/>
      <c r="K134" s="127">
        <f t="shared" si="2"/>
        <v>0</v>
      </c>
    </row>
    <row r="135" spans="5:11">
      <c r="E135" s="10">
        <v>45770</v>
      </c>
      <c r="F135" s="94"/>
      <c r="G135" s="139"/>
      <c r="H135" s="160"/>
      <c r="I135" s="160"/>
      <c r="J135" s="77"/>
      <c r="K135" s="127">
        <f t="shared" si="2"/>
        <v>0</v>
      </c>
    </row>
    <row r="136" spans="5:11">
      <c r="E136" s="10">
        <v>45770</v>
      </c>
      <c r="F136" s="94"/>
      <c r="G136" s="139"/>
      <c r="H136" s="160"/>
      <c r="I136" s="160"/>
      <c r="J136" s="77"/>
      <c r="K136" s="127">
        <f t="shared" si="2"/>
        <v>0</v>
      </c>
    </row>
    <row r="137" spans="5:11">
      <c r="E137" s="10">
        <v>45770</v>
      </c>
      <c r="F137" s="94"/>
      <c r="G137" s="139"/>
      <c r="H137" s="160"/>
      <c r="I137" s="160"/>
      <c r="J137" s="77"/>
      <c r="K137" s="127">
        <f t="shared" si="2"/>
        <v>0</v>
      </c>
    </row>
    <row r="138" spans="5:11">
      <c r="E138" s="10">
        <v>45770</v>
      </c>
      <c r="F138" s="94"/>
      <c r="G138" s="139"/>
      <c r="H138" s="160"/>
      <c r="I138" s="160"/>
      <c r="J138" s="77"/>
      <c r="K138" s="127">
        <f t="shared" si="2"/>
        <v>0</v>
      </c>
    </row>
    <row r="139" spans="5:11">
      <c r="E139" s="10">
        <v>45770</v>
      </c>
      <c r="F139" s="94"/>
      <c r="G139" s="139"/>
      <c r="H139" s="160"/>
      <c r="I139" s="160"/>
      <c r="J139" s="77"/>
      <c r="K139" s="127">
        <f t="shared" si="2"/>
        <v>0</v>
      </c>
    </row>
    <row r="140" spans="5:11">
      <c r="E140" s="10">
        <v>45770</v>
      </c>
      <c r="F140" s="94"/>
      <c r="G140" s="139"/>
      <c r="H140" s="160"/>
      <c r="I140" s="160"/>
      <c r="J140" s="77"/>
      <c r="K140" s="127">
        <f t="shared" si="2"/>
        <v>0</v>
      </c>
    </row>
    <row r="141" spans="5:11">
      <c r="E141" s="10">
        <v>45771</v>
      </c>
      <c r="F141" s="94"/>
      <c r="G141" s="139"/>
      <c r="H141" s="160"/>
      <c r="I141" s="160"/>
      <c r="J141" s="77"/>
      <c r="K141" s="127">
        <f t="shared" si="2"/>
        <v>0</v>
      </c>
    </row>
    <row r="142" spans="5:11">
      <c r="E142" s="10">
        <v>45771</v>
      </c>
      <c r="F142" s="94"/>
      <c r="G142" s="139"/>
      <c r="H142" s="160"/>
      <c r="I142" s="160"/>
      <c r="J142" s="77"/>
      <c r="K142" s="127">
        <f t="shared" si="2"/>
        <v>0</v>
      </c>
    </row>
    <row r="143" spans="5:11">
      <c r="E143" s="10">
        <v>45771</v>
      </c>
      <c r="F143" s="94"/>
      <c r="G143" s="139"/>
      <c r="H143" s="160"/>
      <c r="I143" s="160"/>
      <c r="J143" s="77"/>
      <c r="K143" s="127">
        <f t="shared" si="2"/>
        <v>0</v>
      </c>
    </row>
    <row r="144" spans="5:11">
      <c r="E144" s="10">
        <v>45771</v>
      </c>
      <c r="F144" s="94"/>
      <c r="G144" s="139"/>
      <c r="H144" s="160"/>
      <c r="I144" s="160"/>
      <c r="J144" s="77"/>
      <c r="K144" s="127">
        <f t="shared" si="2"/>
        <v>0</v>
      </c>
    </row>
    <row r="145" spans="1:11">
      <c r="E145" s="10">
        <v>45771</v>
      </c>
      <c r="F145" s="94"/>
      <c r="G145" s="139"/>
      <c r="H145" s="160"/>
      <c r="I145" s="160"/>
      <c r="J145" s="77"/>
      <c r="K145" s="127">
        <f t="shared" si="2"/>
        <v>0</v>
      </c>
    </row>
    <row r="146" spans="1:11">
      <c r="E146" s="10">
        <v>45771</v>
      </c>
      <c r="F146" s="94"/>
      <c r="G146" s="139"/>
      <c r="H146" s="160"/>
      <c r="I146" s="160"/>
      <c r="J146" s="77"/>
      <c r="K146" s="127">
        <f t="shared" si="2"/>
        <v>0</v>
      </c>
    </row>
    <row r="147" spans="1:11">
      <c r="E147" s="10">
        <v>45771</v>
      </c>
      <c r="F147" s="94"/>
      <c r="G147" s="139"/>
      <c r="H147" s="160"/>
      <c r="I147" s="160"/>
      <c r="J147" s="77"/>
      <c r="K147" s="127">
        <f t="shared" si="2"/>
        <v>0</v>
      </c>
    </row>
    <row r="148" spans="1:11">
      <c r="E148" s="10">
        <v>45771</v>
      </c>
      <c r="F148" s="94"/>
      <c r="G148" s="139"/>
      <c r="H148" s="160"/>
      <c r="I148" s="160"/>
      <c r="J148" s="77"/>
      <c r="K148" s="127">
        <f t="shared" si="2"/>
        <v>0</v>
      </c>
    </row>
    <row r="149" spans="1:11">
      <c r="E149" s="10">
        <v>45772</v>
      </c>
      <c r="F149" s="94"/>
      <c r="G149" s="139"/>
      <c r="H149" s="160"/>
      <c r="I149" s="160"/>
      <c r="J149" s="77"/>
      <c r="K149" s="127">
        <f t="shared" si="2"/>
        <v>0</v>
      </c>
    </row>
    <row r="150" spans="1:11">
      <c r="E150" s="10">
        <v>45772</v>
      </c>
      <c r="F150" s="94"/>
      <c r="G150" s="139"/>
      <c r="H150" s="160"/>
      <c r="I150" s="160"/>
      <c r="J150" s="77"/>
      <c r="K150" s="127">
        <f t="shared" si="2"/>
        <v>0</v>
      </c>
    </row>
    <row r="151" spans="1:11">
      <c r="E151" s="10">
        <v>45772</v>
      </c>
      <c r="F151" s="94"/>
      <c r="G151" s="139"/>
      <c r="H151" s="160"/>
      <c r="I151" s="160"/>
      <c r="J151" s="77"/>
      <c r="K151" s="127">
        <f t="shared" si="2"/>
        <v>0</v>
      </c>
    </row>
    <row r="152" spans="1:11">
      <c r="E152" s="10">
        <v>45772</v>
      </c>
      <c r="F152" s="94"/>
      <c r="G152" s="139"/>
      <c r="H152" s="160"/>
      <c r="I152" s="160"/>
      <c r="J152" s="77"/>
      <c r="K152" s="127">
        <f t="shared" si="2"/>
        <v>0</v>
      </c>
    </row>
    <row r="153" spans="1:11">
      <c r="E153" s="10">
        <v>45772</v>
      </c>
      <c r="F153" s="94"/>
      <c r="G153" s="139"/>
      <c r="H153" s="160"/>
      <c r="I153" s="160"/>
      <c r="J153" s="77"/>
      <c r="K153" s="127">
        <f t="shared" si="2"/>
        <v>0</v>
      </c>
    </row>
    <row r="154" spans="1:11">
      <c r="E154" s="10">
        <v>45773</v>
      </c>
      <c r="F154" s="94"/>
      <c r="G154" s="139"/>
      <c r="H154" s="160"/>
      <c r="I154" s="160"/>
      <c r="J154" s="77"/>
      <c r="K154" s="127">
        <f t="shared" si="2"/>
        <v>0</v>
      </c>
    </row>
    <row r="155" spans="1:11">
      <c r="A155" s="163"/>
      <c r="E155" s="10">
        <v>45773</v>
      </c>
      <c r="F155" s="94"/>
      <c r="G155" s="139"/>
      <c r="H155" s="160"/>
      <c r="I155" s="160"/>
      <c r="J155" s="77"/>
      <c r="K155" s="127">
        <f t="shared" si="2"/>
        <v>0</v>
      </c>
    </row>
    <row r="156" spans="1:11">
      <c r="A156" s="163"/>
      <c r="E156" s="10">
        <v>45773</v>
      </c>
      <c r="F156" s="94"/>
      <c r="G156" s="139"/>
      <c r="H156" s="160"/>
      <c r="I156" s="160"/>
      <c r="J156" s="77"/>
      <c r="K156" s="127">
        <f t="shared" si="2"/>
        <v>0</v>
      </c>
    </row>
    <row r="157" spans="1:11">
      <c r="E157" s="10">
        <v>45773</v>
      </c>
      <c r="F157" s="94"/>
      <c r="G157" s="139"/>
      <c r="H157" s="160"/>
      <c r="I157" s="160"/>
      <c r="J157" s="77"/>
      <c r="K157" s="127">
        <f t="shared" si="2"/>
        <v>0</v>
      </c>
    </row>
    <row r="158" spans="1:11">
      <c r="E158" s="10">
        <v>45773</v>
      </c>
      <c r="F158" s="94"/>
      <c r="G158" s="139"/>
      <c r="H158" s="160"/>
      <c r="I158" s="160"/>
      <c r="J158" s="77"/>
      <c r="K158" s="127">
        <f t="shared" si="2"/>
        <v>0</v>
      </c>
    </row>
    <row r="159" spans="1:11">
      <c r="E159" s="10">
        <v>45773</v>
      </c>
      <c r="F159" s="94"/>
      <c r="G159" s="139"/>
      <c r="H159" s="160"/>
      <c r="I159" s="160"/>
      <c r="J159" s="77"/>
      <c r="K159" s="127">
        <f t="shared" si="2"/>
        <v>0</v>
      </c>
    </row>
    <row r="160" spans="1:11">
      <c r="E160" s="10">
        <v>45773</v>
      </c>
      <c r="F160" s="94"/>
      <c r="G160" s="139"/>
      <c r="H160" s="160"/>
      <c r="I160" s="160"/>
      <c r="J160" s="77"/>
      <c r="K160" s="127">
        <f t="shared" si="2"/>
        <v>0</v>
      </c>
    </row>
    <row r="161" spans="5:11">
      <c r="E161" s="10">
        <v>45773</v>
      </c>
      <c r="F161" s="94"/>
      <c r="G161" s="139"/>
      <c r="H161" s="160"/>
      <c r="I161" s="160"/>
      <c r="J161" s="77"/>
      <c r="K161" s="127">
        <f t="shared" si="2"/>
        <v>0</v>
      </c>
    </row>
    <row r="162" spans="5:11">
      <c r="E162" s="10">
        <v>45773</v>
      </c>
      <c r="F162" s="94"/>
      <c r="G162" s="139"/>
      <c r="H162" s="160"/>
      <c r="I162" s="160"/>
      <c r="J162" s="77"/>
      <c r="K162" s="127">
        <f t="shared" si="2"/>
        <v>0</v>
      </c>
    </row>
    <row r="163" spans="5:11">
      <c r="E163" s="10">
        <v>45773</v>
      </c>
      <c r="F163" s="94"/>
      <c r="G163" s="139"/>
      <c r="H163" s="160"/>
      <c r="I163" s="160"/>
      <c r="J163" s="77"/>
      <c r="K163" s="127">
        <f t="shared" si="2"/>
        <v>0</v>
      </c>
    </row>
    <row r="164" spans="5:11">
      <c r="E164" s="10">
        <v>45774</v>
      </c>
      <c r="F164" s="94"/>
      <c r="G164" s="139"/>
      <c r="H164" s="160"/>
      <c r="I164" s="160"/>
      <c r="J164" s="77"/>
      <c r="K164" s="127">
        <f t="shared" si="2"/>
        <v>0</v>
      </c>
    </row>
    <row r="165" spans="5:11">
      <c r="E165" s="10">
        <v>45774</v>
      </c>
      <c r="F165" s="94"/>
      <c r="G165" s="139"/>
      <c r="H165" s="160"/>
      <c r="I165" s="160"/>
      <c r="J165" s="77"/>
      <c r="K165" s="127">
        <f t="shared" si="2"/>
        <v>0</v>
      </c>
    </row>
    <row r="166" spans="5:11">
      <c r="E166" s="10">
        <v>45774</v>
      </c>
      <c r="F166" s="94"/>
      <c r="G166" s="139"/>
      <c r="H166" s="160"/>
      <c r="I166" s="160"/>
      <c r="J166" s="77"/>
      <c r="K166" s="127">
        <f t="shared" si="2"/>
        <v>0</v>
      </c>
    </row>
    <row r="167" spans="5:11">
      <c r="E167" s="10">
        <v>45774</v>
      </c>
      <c r="F167" s="94"/>
      <c r="G167" s="139"/>
      <c r="H167" s="160"/>
      <c r="I167" s="160"/>
      <c r="J167" s="77"/>
      <c r="K167" s="127">
        <f t="shared" si="2"/>
        <v>0</v>
      </c>
    </row>
    <row r="168" spans="5:11">
      <c r="E168" s="10">
        <v>45774</v>
      </c>
      <c r="F168" s="94"/>
      <c r="G168" s="139"/>
      <c r="H168" s="160"/>
      <c r="I168" s="160"/>
      <c r="J168" s="77"/>
      <c r="K168" s="127">
        <f t="shared" si="2"/>
        <v>0</v>
      </c>
    </row>
    <row r="169" spans="5:11">
      <c r="E169" s="10">
        <v>45774</v>
      </c>
      <c r="F169" s="94"/>
      <c r="G169" s="139"/>
      <c r="H169" s="160"/>
      <c r="I169" s="160"/>
      <c r="J169" s="77"/>
      <c r="K169" s="127">
        <f t="shared" si="2"/>
        <v>0</v>
      </c>
    </row>
    <row r="170" spans="5:11">
      <c r="E170" s="10">
        <v>45774</v>
      </c>
      <c r="F170" s="94"/>
      <c r="G170" s="139"/>
      <c r="H170" s="160"/>
      <c r="I170" s="160"/>
      <c r="J170" s="77"/>
      <c r="K170" s="127">
        <f t="shared" si="2"/>
        <v>0</v>
      </c>
    </row>
    <row r="171" spans="5:11">
      <c r="E171" s="10">
        <v>45774</v>
      </c>
      <c r="F171" s="94"/>
      <c r="G171" s="139"/>
      <c r="H171" s="160"/>
      <c r="I171" s="160"/>
      <c r="J171" s="77"/>
      <c r="K171" s="127">
        <f t="shared" si="2"/>
        <v>0</v>
      </c>
    </row>
    <row r="172" spans="5:11">
      <c r="E172" s="10">
        <v>45775</v>
      </c>
      <c r="F172" s="94"/>
      <c r="G172" s="139"/>
      <c r="H172" s="160"/>
      <c r="I172" s="160"/>
      <c r="J172" s="77"/>
      <c r="K172" s="127">
        <f t="shared" si="2"/>
        <v>0</v>
      </c>
    </row>
    <row r="173" spans="5:11">
      <c r="E173" s="10">
        <v>45775</v>
      </c>
      <c r="F173" s="94"/>
      <c r="G173" s="139"/>
      <c r="H173" s="160"/>
      <c r="I173" s="160"/>
      <c r="J173" s="77"/>
      <c r="K173" s="127">
        <f t="shared" si="2"/>
        <v>0</v>
      </c>
    </row>
    <row r="174" spans="5:11">
      <c r="E174" s="10">
        <v>45775</v>
      </c>
      <c r="F174" s="94"/>
      <c r="G174" s="139"/>
      <c r="H174" s="160"/>
      <c r="I174" s="160"/>
      <c r="J174" s="77"/>
      <c r="K174" s="127">
        <f t="shared" si="2"/>
        <v>0</v>
      </c>
    </row>
    <row r="175" spans="5:11">
      <c r="E175" s="10">
        <v>45775</v>
      </c>
      <c r="F175" s="94"/>
      <c r="G175" s="139"/>
      <c r="H175" s="160"/>
      <c r="I175" s="160"/>
      <c r="J175" s="77"/>
      <c r="K175" s="127">
        <f t="shared" si="2"/>
        <v>0</v>
      </c>
    </row>
    <row r="176" spans="5:11">
      <c r="E176" s="10">
        <v>45775</v>
      </c>
      <c r="F176" s="94"/>
      <c r="G176" s="139"/>
      <c r="H176" s="160"/>
      <c r="I176" s="160"/>
      <c r="J176" s="77"/>
      <c r="K176" s="127">
        <f t="shared" si="2"/>
        <v>0</v>
      </c>
    </row>
    <row r="177" spans="5:11">
      <c r="E177" s="10">
        <v>45775</v>
      </c>
      <c r="F177" s="94"/>
      <c r="G177" s="139"/>
      <c r="H177" s="160"/>
      <c r="I177" s="160"/>
      <c r="J177" s="77"/>
      <c r="K177" s="127">
        <f t="shared" si="2"/>
        <v>0</v>
      </c>
    </row>
    <row r="178" spans="5:11">
      <c r="E178" s="10">
        <v>45775</v>
      </c>
      <c r="F178" s="94"/>
      <c r="G178" s="139"/>
      <c r="H178" s="160"/>
      <c r="I178" s="160"/>
      <c r="J178" s="77"/>
      <c r="K178" s="127">
        <f t="shared" si="2"/>
        <v>0</v>
      </c>
    </row>
    <row r="179" spans="5:11">
      <c r="E179" s="10">
        <v>45776</v>
      </c>
      <c r="F179" s="94"/>
      <c r="G179" s="139"/>
      <c r="H179" s="160"/>
      <c r="I179" s="160"/>
      <c r="J179" s="77"/>
      <c r="K179" s="127">
        <f t="shared" si="2"/>
        <v>0</v>
      </c>
    </row>
    <row r="180" spans="5:11">
      <c r="E180" s="10">
        <v>45776</v>
      </c>
      <c r="F180" s="94"/>
      <c r="G180" s="139"/>
      <c r="H180" s="160"/>
      <c r="I180" s="160"/>
      <c r="J180" s="77"/>
      <c r="K180" s="127">
        <f t="shared" si="2"/>
        <v>0</v>
      </c>
    </row>
    <row r="181" spans="5:11">
      <c r="E181" s="10">
        <v>45777</v>
      </c>
      <c r="F181" s="94"/>
      <c r="G181" s="139"/>
      <c r="H181" s="160"/>
      <c r="I181" s="160"/>
      <c r="J181" s="77"/>
      <c r="K181" s="127">
        <f t="shared" si="2"/>
        <v>0</v>
      </c>
    </row>
    <row r="182" spans="5:11">
      <c r="E182" s="10">
        <v>45777</v>
      </c>
      <c r="F182" s="94"/>
      <c r="G182" s="139"/>
      <c r="H182" s="160"/>
      <c r="I182" s="160"/>
      <c r="J182" s="77"/>
      <c r="K182" s="127">
        <f t="shared" si="2"/>
        <v>0</v>
      </c>
    </row>
    <row r="183" spans="5:11">
      <c r="E183" s="10">
        <v>45777</v>
      </c>
      <c r="F183" s="94"/>
      <c r="G183" s="139"/>
      <c r="H183" s="160"/>
      <c r="I183" s="160"/>
      <c r="J183" s="77"/>
      <c r="K183" s="127">
        <f t="shared" si="2"/>
        <v>0</v>
      </c>
    </row>
    <row r="184" spans="5:11">
      <c r="E184" s="10">
        <v>45777</v>
      </c>
      <c r="F184" s="94"/>
      <c r="G184" s="139"/>
      <c r="H184" s="160"/>
      <c r="I184" s="160"/>
      <c r="J184" s="77"/>
      <c r="K184" s="127">
        <f t="shared" si="2"/>
        <v>0</v>
      </c>
    </row>
    <row r="185" spans="5:11">
      <c r="E185" s="10"/>
      <c r="F185" s="94"/>
      <c r="G185" s="139"/>
      <c r="H185" s="160"/>
      <c r="I185" s="160"/>
      <c r="J185" s="77"/>
      <c r="K185" s="127">
        <f t="shared" si="2"/>
        <v>0</v>
      </c>
    </row>
    <row r="186" spans="5:11">
      <c r="E186" s="10"/>
      <c r="F186" s="94"/>
      <c r="G186" s="139"/>
      <c r="H186" s="160"/>
      <c r="I186" s="160"/>
      <c r="J186" s="77"/>
      <c r="K186" s="127"/>
    </row>
    <row r="187" spans="5:11">
      <c r="E187" s="10"/>
      <c r="F187" s="94"/>
      <c r="G187" s="139"/>
      <c r="H187" s="160"/>
      <c r="I187" s="160"/>
      <c r="J187" s="77"/>
      <c r="K187" s="127"/>
    </row>
    <row r="188" spans="5:11">
      <c r="E188" s="10"/>
      <c r="F188" s="94"/>
      <c r="G188" s="139"/>
      <c r="H188" s="160"/>
      <c r="I188" s="160"/>
      <c r="J188" s="77"/>
      <c r="K188" s="127"/>
    </row>
    <row r="189" spans="5:11">
      <c r="E189" s="10"/>
      <c r="F189" s="94"/>
      <c r="G189" s="139"/>
      <c r="H189" s="160"/>
      <c r="I189" s="160"/>
      <c r="J189" s="77"/>
      <c r="K189" s="127"/>
    </row>
    <row r="190" spans="5:11">
      <c r="E190" s="10"/>
      <c r="F190" s="94"/>
      <c r="G190" s="139"/>
      <c r="H190" s="160"/>
      <c r="I190" s="160"/>
      <c r="J190" s="77"/>
      <c r="K190" s="127"/>
    </row>
    <row r="191" spans="5:11">
      <c r="E191" s="10"/>
      <c r="F191" s="155"/>
      <c r="G191" s="139"/>
      <c r="H191" s="160"/>
      <c r="I191" s="160"/>
      <c r="J191" s="77"/>
      <c r="K191" s="127"/>
    </row>
    <row r="192" spans="5:11">
      <c r="E192" s="10"/>
      <c r="F192" s="94"/>
      <c r="G192" s="139"/>
      <c r="H192" s="160"/>
      <c r="I192" s="160"/>
      <c r="J192" s="77"/>
      <c r="K192" s="127"/>
    </row>
    <row r="193" spans="5:11">
      <c r="E193" s="10"/>
      <c r="F193" s="94"/>
      <c r="G193" s="139"/>
      <c r="H193" s="160"/>
      <c r="I193" s="160"/>
      <c r="J193" s="77"/>
      <c r="K193" s="127"/>
    </row>
    <row r="194" spans="5:11">
      <c r="E194" s="10"/>
      <c r="F194" s="94"/>
      <c r="G194" s="139"/>
      <c r="H194" s="160"/>
      <c r="I194" s="160"/>
      <c r="J194" s="77"/>
      <c r="K194" s="127"/>
    </row>
    <row r="195" spans="5:11">
      <c r="E195" s="10"/>
      <c r="F195" s="94"/>
      <c r="G195" s="139"/>
      <c r="H195" s="160"/>
      <c r="I195" s="160"/>
      <c r="J195" s="77"/>
      <c r="K195" s="127"/>
    </row>
    <row r="196" spans="5:11">
      <c r="E196" s="10"/>
      <c r="F196" s="94"/>
      <c r="G196" s="139"/>
      <c r="H196" s="160"/>
      <c r="I196" s="160"/>
      <c r="J196" s="77"/>
      <c r="K196" s="127"/>
    </row>
    <row r="197" spans="5:11">
      <c r="E197" s="10"/>
      <c r="F197" s="94"/>
      <c r="G197" s="139"/>
      <c r="H197" s="160"/>
      <c r="I197" s="160"/>
      <c r="J197" s="77"/>
      <c r="K197" s="127"/>
    </row>
    <row r="198" spans="5:11">
      <c r="E198" s="10"/>
      <c r="F198" s="94"/>
      <c r="G198" s="139"/>
      <c r="H198" s="160"/>
      <c r="I198" s="160"/>
      <c r="J198" s="77"/>
      <c r="K198" s="127"/>
    </row>
    <row r="199" spans="5:11">
      <c r="E199" s="10"/>
      <c r="F199" s="94"/>
      <c r="G199" s="139"/>
      <c r="H199" s="160"/>
      <c r="I199" s="160"/>
      <c r="J199" s="77"/>
      <c r="K199" s="127"/>
    </row>
    <row r="200" spans="5:11">
      <c r="E200" s="10"/>
      <c r="F200" s="94"/>
      <c r="G200" s="139"/>
      <c r="H200" s="160"/>
      <c r="I200" s="160"/>
      <c r="J200" s="77"/>
      <c r="K200" s="127"/>
    </row>
    <row r="201" spans="5:11">
      <c r="E201" s="10"/>
      <c r="F201" s="94"/>
      <c r="G201" s="139"/>
      <c r="H201" s="160"/>
      <c r="I201" s="160"/>
      <c r="J201" s="77"/>
      <c r="K201" s="127"/>
    </row>
    <row r="202" spans="5:11">
      <c r="E202" s="10"/>
      <c r="F202" s="94"/>
      <c r="G202" s="139"/>
      <c r="H202" s="160"/>
      <c r="I202" s="160"/>
      <c r="J202" s="77"/>
      <c r="K202" s="127"/>
    </row>
    <row r="203" spans="5:11">
      <c r="E203" s="10"/>
      <c r="F203" s="94"/>
      <c r="G203" s="139"/>
      <c r="H203" s="160"/>
      <c r="I203" s="160"/>
      <c r="J203" s="77"/>
      <c r="K203" s="127"/>
    </row>
    <row r="204" spans="5:11">
      <c r="E204" s="10"/>
      <c r="F204" s="94"/>
      <c r="G204" s="139"/>
      <c r="H204" s="160"/>
      <c r="I204" s="160"/>
      <c r="J204" s="77"/>
      <c r="K204" s="127"/>
    </row>
    <row r="205" spans="5:11">
      <c r="E205" s="10"/>
      <c r="F205" s="94"/>
      <c r="G205" s="139"/>
      <c r="H205" s="160"/>
      <c r="I205" s="160"/>
      <c r="J205" s="77"/>
      <c r="K205" s="127"/>
    </row>
    <row r="206" spans="5:11">
      <c r="E206" s="10"/>
      <c r="F206" s="94"/>
      <c r="G206" s="139"/>
      <c r="H206" s="160"/>
      <c r="I206" s="160"/>
      <c r="J206" s="77"/>
      <c r="K206" s="127"/>
    </row>
    <row r="207" spans="5:11">
      <c r="E207" s="10"/>
      <c r="F207" s="94"/>
      <c r="G207" s="139"/>
      <c r="H207" s="160"/>
      <c r="I207" s="160"/>
      <c r="J207" s="77"/>
      <c r="K207" s="127"/>
    </row>
    <row r="208" spans="5:11">
      <c r="E208" s="10"/>
      <c r="F208" s="94"/>
      <c r="G208" s="139"/>
      <c r="H208" s="160"/>
      <c r="I208" s="160"/>
      <c r="J208" s="77"/>
      <c r="K208" s="127"/>
    </row>
    <row r="209" spans="5:13">
      <c r="E209" s="10"/>
      <c r="F209" s="94"/>
      <c r="G209" s="139"/>
      <c r="H209" s="160"/>
      <c r="I209" s="160"/>
      <c r="J209" s="77"/>
      <c r="K209" s="127"/>
    </row>
    <row r="210" spans="5:13" s="163" customFormat="1">
      <c r="E210" s="10"/>
      <c r="F210" s="54"/>
      <c r="G210" s="168"/>
      <c r="H210" s="169"/>
      <c r="I210" s="169"/>
      <c r="J210" s="170"/>
      <c r="K210" s="127"/>
      <c r="M210" s="171"/>
    </row>
    <row r="211" spans="5:13">
      <c r="E211" s="10"/>
      <c r="F211" s="94"/>
      <c r="G211" s="139"/>
      <c r="H211" s="160"/>
      <c r="I211" s="160"/>
      <c r="J211" s="77"/>
      <c r="K211" s="127"/>
    </row>
    <row r="212" spans="5:13">
      <c r="E212" s="10"/>
      <c r="F212" s="94"/>
      <c r="G212" s="139"/>
      <c r="H212" s="160"/>
      <c r="I212" s="160"/>
      <c r="J212" s="77"/>
      <c r="K212" s="127"/>
    </row>
    <row r="213" spans="5:13">
      <c r="E213" s="10"/>
      <c r="F213" s="94"/>
      <c r="G213" s="139"/>
      <c r="H213" s="160"/>
      <c r="I213" s="160"/>
      <c r="J213" s="77"/>
      <c r="K213" s="127"/>
    </row>
    <row r="214" spans="5:13">
      <c r="E214" s="10"/>
      <c r="F214" s="94"/>
      <c r="G214" s="139"/>
      <c r="H214" s="160"/>
      <c r="I214" s="160"/>
      <c r="J214" s="77"/>
      <c r="K214" s="127"/>
    </row>
    <row r="215" spans="5:13">
      <c r="E215" s="10"/>
      <c r="F215" s="94"/>
      <c r="G215" s="139"/>
      <c r="H215" s="160"/>
      <c r="I215" s="160"/>
      <c r="J215" s="77"/>
      <c r="K215" s="127"/>
    </row>
    <row r="216" spans="5:13">
      <c r="E216" s="10"/>
      <c r="F216" s="94"/>
      <c r="G216" s="139"/>
      <c r="H216" s="160"/>
      <c r="I216" s="160"/>
      <c r="J216" s="77"/>
      <c r="K216" s="127"/>
    </row>
    <row r="217" spans="5:13">
      <c r="E217" s="10"/>
      <c r="F217" s="94"/>
      <c r="G217" s="139"/>
      <c r="H217" s="160"/>
      <c r="I217" s="160"/>
      <c r="J217" s="77"/>
      <c r="K217" s="127"/>
    </row>
    <row r="218" spans="5:13">
      <c r="E218" s="10"/>
      <c r="F218" s="94"/>
      <c r="G218" s="139"/>
      <c r="H218" s="160"/>
      <c r="I218" s="160"/>
      <c r="J218" s="77"/>
      <c r="K218" s="127"/>
    </row>
    <row r="219" spans="5:13">
      <c r="E219" s="10"/>
      <c r="F219" s="94"/>
      <c r="G219" s="139"/>
      <c r="H219" s="160"/>
      <c r="I219" s="160"/>
      <c r="J219" s="77"/>
      <c r="K219" s="127"/>
    </row>
    <row r="220" spans="5:13">
      <c r="E220" s="10"/>
      <c r="F220" s="94"/>
      <c r="G220" s="139"/>
      <c r="H220" s="160"/>
      <c r="I220" s="160"/>
      <c r="J220" s="77"/>
      <c r="K220" s="127"/>
    </row>
    <row r="221" spans="5:13">
      <c r="E221" s="10"/>
      <c r="F221" s="94"/>
      <c r="G221" s="139"/>
      <c r="H221" s="160"/>
      <c r="I221" s="160"/>
      <c r="J221" s="77"/>
      <c r="K221" s="127"/>
    </row>
    <row r="222" spans="5:13">
      <c r="E222" s="10"/>
      <c r="F222" s="94"/>
      <c r="G222" s="139"/>
      <c r="H222" s="160"/>
      <c r="I222" s="160"/>
      <c r="J222" s="77"/>
      <c r="K222" s="127"/>
    </row>
    <row r="223" spans="5:13">
      <c r="E223" s="10"/>
      <c r="F223" s="94"/>
      <c r="G223" s="139"/>
      <c r="H223" s="160"/>
      <c r="I223" s="160"/>
      <c r="J223" s="77"/>
      <c r="K223" s="127"/>
    </row>
    <row r="224" spans="5:13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E247" s="10"/>
      <c r="F247" s="94"/>
      <c r="G247" s="139"/>
      <c r="H247" s="160"/>
      <c r="I247" s="160"/>
      <c r="J247" s="77"/>
      <c r="K247" s="127"/>
    </row>
    <row r="248" spans="5:11">
      <c r="E248" s="10"/>
      <c r="F248" s="94"/>
      <c r="G248" s="139"/>
      <c r="H248" s="160"/>
      <c r="I248" s="160"/>
      <c r="J248" s="77"/>
      <c r="K248" s="127"/>
    </row>
    <row r="249" spans="5:11">
      <c r="E249" s="10"/>
      <c r="F249" s="94"/>
      <c r="G249" s="139"/>
      <c r="H249" s="160"/>
      <c r="I249" s="160"/>
      <c r="J249" s="77"/>
      <c r="K249" s="127"/>
    </row>
    <row r="250" spans="5:11">
      <c r="E250" s="10"/>
      <c r="F250" s="94"/>
      <c r="G250" s="139"/>
      <c r="H250" s="160"/>
      <c r="I250" s="160"/>
      <c r="J250" s="77"/>
      <c r="K250" s="127"/>
    </row>
    <row r="251" spans="5:11">
      <c r="E251" s="10"/>
      <c r="F251" s="94"/>
      <c r="G251" s="139"/>
      <c r="H251" s="160"/>
      <c r="I251" s="160"/>
      <c r="J251" s="77"/>
      <c r="K251" s="144"/>
    </row>
    <row r="252" spans="5:11">
      <c r="E252" s="10"/>
      <c r="F252" s="94"/>
      <c r="G252" s="139"/>
      <c r="H252" s="160"/>
      <c r="I252" s="160"/>
      <c r="J252" s="77"/>
      <c r="K252" s="144"/>
    </row>
    <row r="253" spans="5:11">
      <c r="E253" s="10"/>
      <c r="J253" s="77"/>
    </row>
    <row r="254" spans="5:11">
      <c r="E254" s="10"/>
      <c r="J254" s="77"/>
    </row>
    <row r="255" spans="5:11">
      <c r="E255" s="10"/>
      <c r="J255" s="77"/>
    </row>
    <row r="256" spans="5:11">
      <c r="E256" s="10"/>
      <c r="J256" s="77"/>
    </row>
    <row r="257" spans="5:10">
      <c r="E257" s="10"/>
      <c r="J257" s="77"/>
    </row>
    <row r="258" spans="5:10">
      <c r="E258" s="10"/>
      <c r="J258" s="77"/>
    </row>
    <row r="259" spans="5:10">
      <c r="E259" s="10"/>
      <c r="J259" s="77"/>
    </row>
    <row r="260" spans="5:10">
      <c r="E260" s="10"/>
      <c r="J260" s="77"/>
    </row>
    <row r="261" spans="5:10">
      <c r="E261" s="10"/>
      <c r="J261" s="77"/>
    </row>
    <row r="262" spans="5:10">
      <c r="E262" s="10"/>
      <c r="J262" s="77"/>
    </row>
    <row r="263" spans="5:10">
      <c r="E263" s="10"/>
      <c r="J263" s="77"/>
    </row>
    <row r="264" spans="5:10">
      <c r="E264" s="10"/>
      <c r="J264" s="77"/>
    </row>
    <row r="265" spans="5:10">
      <c r="E265" s="10"/>
      <c r="J265" s="77"/>
    </row>
    <row r="266" spans="5:10">
      <c r="E266" s="10"/>
      <c r="J266" s="77"/>
    </row>
    <row r="267" spans="5:10">
      <c r="E267" s="10"/>
      <c r="J267" s="77"/>
    </row>
    <row r="268" spans="5:10">
      <c r="E268" s="10"/>
      <c r="J268" s="77"/>
    </row>
    <row r="269" spans="5:10">
      <c r="E269" s="10"/>
      <c r="J269" s="77"/>
    </row>
    <row r="270" spans="5:10">
      <c r="E270" s="10"/>
      <c r="J270" s="77"/>
    </row>
    <row r="271" spans="5:10">
      <c r="E271" s="10"/>
      <c r="J271" s="77"/>
    </row>
    <row r="272" spans="5:10">
      <c r="E272" s="10"/>
      <c r="J272" s="77"/>
    </row>
    <row r="273" spans="5:10">
      <c r="E273" s="10"/>
      <c r="J273" s="77"/>
    </row>
    <row r="274" spans="5:10">
      <c r="E274" s="10"/>
      <c r="J274" s="77"/>
    </row>
    <row r="275" spans="5:10">
      <c r="E275" s="10"/>
      <c r="J275" s="77"/>
    </row>
    <row r="276" spans="5:10">
      <c r="E276" s="10"/>
      <c r="J276" s="77"/>
    </row>
    <row r="277" spans="5:10">
      <c r="E277" s="10"/>
      <c r="J277" s="77"/>
    </row>
    <row r="278" spans="5:10">
      <c r="E278" s="10"/>
      <c r="J278" s="77"/>
    </row>
    <row r="279" spans="5:10">
      <c r="E279" s="10"/>
      <c r="J279" s="77"/>
    </row>
    <row r="280" spans="5:10">
      <c r="E280" s="10"/>
      <c r="J280" s="77"/>
    </row>
    <row r="281" spans="5:10">
      <c r="E281" s="10"/>
      <c r="J281" s="77"/>
    </row>
    <row r="282" spans="5:10">
      <c r="E282" s="10"/>
      <c r="J282" s="77"/>
    </row>
    <row r="283" spans="5:10">
      <c r="E283" s="10"/>
      <c r="J283" s="77"/>
    </row>
    <row r="284" spans="5:10">
      <c r="E284" s="10"/>
      <c r="J284" s="77"/>
    </row>
    <row r="285" spans="5:10">
      <c r="E285" s="10"/>
      <c r="J285" s="77"/>
    </row>
    <row r="286" spans="5:10">
      <c r="E286" s="10"/>
      <c r="J286" s="77"/>
    </row>
    <row r="287" spans="5:10">
      <c r="E287" s="10"/>
      <c r="J287" s="77"/>
    </row>
    <row r="288" spans="5:10">
      <c r="E288" s="10"/>
      <c r="J288" s="77"/>
    </row>
    <row r="289" spans="5:10">
      <c r="E289" s="10"/>
      <c r="J289" s="77"/>
    </row>
    <row r="290" spans="5:10">
      <c r="E290" s="10"/>
      <c r="J290" s="77"/>
    </row>
    <row r="291" spans="5:10">
      <c r="E291" s="10"/>
      <c r="J291" s="77"/>
    </row>
    <row r="292" spans="5:10">
      <c r="E292" s="10"/>
      <c r="J292" s="77"/>
    </row>
    <row r="293" spans="5:10">
      <c r="E293" s="10"/>
      <c r="J293" s="77"/>
    </row>
    <row r="294" spans="5:10">
      <c r="E294" s="10"/>
      <c r="J294" s="77"/>
    </row>
    <row r="295" spans="5:10">
      <c r="E295" s="10"/>
      <c r="J295" s="77"/>
    </row>
    <row r="296" spans="5:10">
      <c r="E296" s="10"/>
      <c r="J296" s="77"/>
    </row>
    <row r="297" spans="5:10">
      <c r="E297" s="10"/>
      <c r="J297" s="77"/>
    </row>
    <row r="298" spans="5:10">
      <c r="E298" s="10"/>
      <c r="J298" s="77"/>
    </row>
    <row r="299" spans="5:10">
      <c r="J299" s="77"/>
    </row>
    <row r="300" spans="5:10">
      <c r="J300" s="77"/>
    </row>
    <row r="301" spans="5:10">
      <c r="J301" s="77"/>
    </row>
    <row r="302" spans="5:10">
      <c r="J302" s="77"/>
    </row>
    <row r="303" spans="5:10">
      <c r="J303" s="77"/>
    </row>
    <row r="304" spans="5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5" activePane="bottomLeft" state="frozen"/>
      <selection pane="bottomLeft" activeCell="B2" sqref="B2:G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126" customWidth="1"/>
    <col min="5" max="5" width="10.125" style="126" customWidth="1"/>
    <col min="6" max="6" width="13" style="2" customWidth="1"/>
    <col min="7" max="7" width="14.625" style="49" customWidth="1"/>
    <col min="8" max="8" width="11.375" style="16" customWidth="1"/>
    <col min="9" max="9" width="15.375" style="16" customWidth="1"/>
    <col min="10" max="10" width="15.25" customWidth="1"/>
    <col min="11" max="11" width="11.375" customWidth="1"/>
    <col min="12" max="12" width="12.625" customWidth="1"/>
    <col min="13" max="14" width="13.875" customWidth="1"/>
  </cols>
  <sheetData>
    <row r="1" spans="1:14" ht="39.950000000000003" customHeight="1">
      <c r="A1" s="177" t="s">
        <v>61</v>
      </c>
      <c r="B1" s="178"/>
      <c r="C1" s="179"/>
      <c r="D1" s="179"/>
      <c r="E1" s="179"/>
      <c r="F1" s="179"/>
      <c r="G1" s="35"/>
      <c r="H1" s="180" t="s">
        <v>21</v>
      </c>
      <c r="I1" s="180"/>
      <c r="J1" s="181"/>
      <c r="K1" s="180"/>
      <c r="M1" s="175"/>
      <c r="N1" s="175"/>
    </row>
    <row r="2" spans="1:14" ht="45" customHeight="1">
      <c r="A2" s="3" t="s">
        <v>19</v>
      </c>
      <c r="B2" s="92">
        <f t="shared" ref="B2:G2" si="0">SUM(B4:B999)</f>
        <v>3048.170000000001</v>
      </c>
      <c r="C2" s="92">
        <f t="shared" si="0"/>
        <v>2020.6100000000006</v>
      </c>
      <c r="D2" s="52">
        <f t="shared" si="0"/>
        <v>40</v>
      </c>
      <c r="E2" s="52">
        <f t="shared" si="0"/>
        <v>14.8</v>
      </c>
      <c r="F2" s="52">
        <f t="shared" si="0"/>
        <v>1002.3600000000004</v>
      </c>
      <c r="G2" s="53">
        <f t="shared" si="0"/>
        <v>0</v>
      </c>
      <c r="H2" s="5" t="s">
        <v>9</v>
      </c>
      <c r="I2" s="20">
        <f>F2/C2</f>
        <v>0.49606801906355014</v>
      </c>
      <c r="J2" s="67"/>
      <c r="K2" s="20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120" t="s">
        <v>6</v>
      </c>
      <c r="E3" s="121" t="s">
        <v>7</v>
      </c>
      <c r="F3" s="7" t="s">
        <v>8</v>
      </c>
      <c r="G3" s="7" t="s">
        <v>11</v>
      </c>
      <c r="H3" s="5" t="s">
        <v>10</v>
      </c>
      <c r="I3" s="22">
        <f>COUNT(A:A)</f>
        <v>65</v>
      </c>
      <c r="J3" s="67"/>
      <c r="K3" s="22"/>
      <c r="M3" s="23"/>
      <c r="N3" s="1"/>
    </row>
    <row r="4" spans="1:14">
      <c r="A4" s="10">
        <v>45231</v>
      </c>
      <c r="B4" s="58">
        <v>14.2</v>
      </c>
      <c r="C4" s="26">
        <v>14.8</v>
      </c>
      <c r="D4" s="122">
        <v>14.2</v>
      </c>
      <c r="E4" s="122">
        <v>14.8</v>
      </c>
      <c r="F4" s="26">
        <f t="shared" ref="F4:F65" si="1">B4-C4-D4+E4-G4</f>
        <v>0</v>
      </c>
      <c r="G4" s="26"/>
      <c r="H4" s="36" t="s">
        <v>24</v>
      </c>
      <c r="I4" s="39">
        <f>0</f>
        <v>0</v>
      </c>
      <c r="J4" s="68"/>
      <c r="K4" s="39"/>
      <c r="M4" s="1"/>
      <c r="N4" s="1"/>
    </row>
    <row r="5" spans="1:14">
      <c r="A5" s="10">
        <v>45232</v>
      </c>
      <c r="B5" s="58">
        <v>11.52</v>
      </c>
      <c r="C5" s="11">
        <v>10.5</v>
      </c>
      <c r="D5" s="123"/>
      <c r="E5" s="123"/>
      <c r="F5" s="26">
        <f t="shared" si="1"/>
        <v>1.0199999999999996</v>
      </c>
      <c r="G5" s="26"/>
      <c r="H5" s="34" t="s">
        <v>25</v>
      </c>
      <c r="I5" s="10"/>
      <c r="J5" s="69" t="s">
        <v>25</v>
      </c>
      <c r="K5" s="10"/>
      <c r="M5" s="1"/>
      <c r="N5" s="1"/>
    </row>
    <row r="6" spans="1:14">
      <c r="A6" s="10">
        <v>45232</v>
      </c>
      <c r="B6" s="58">
        <v>18.5</v>
      </c>
      <c r="C6" s="11">
        <v>15.97</v>
      </c>
      <c r="D6" s="123"/>
      <c r="E6" s="123"/>
      <c r="F6" s="26">
        <f t="shared" si="1"/>
        <v>2.5299999999999994</v>
      </c>
      <c r="G6" s="26"/>
      <c r="H6" s="34" t="s">
        <v>26</v>
      </c>
      <c r="I6" s="18"/>
      <c r="J6" s="69" t="s">
        <v>26</v>
      </c>
      <c r="K6" s="18"/>
      <c r="M6" s="1"/>
      <c r="N6" s="1"/>
    </row>
    <row r="7" spans="1:14">
      <c r="A7" s="10">
        <v>45232</v>
      </c>
      <c r="B7" s="58">
        <v>13.8</v>
      </c>
      <c r="C7" s="11">
        <v>13.41</v>
      </c>
      <c r="D7" s="123"/>
      <c r="E7" s="123"/>
      <c r="F7" s="26">
        <f t="shared" si="1"/>
        <v>0.39000000000000057</v>
      </c>
      <c r="G7" s="26"/>
      <c r="H7" s="10"/>
      <c r="I7" s="18"/>
      <c r="J7" s="70"/>
      <c r="K7" s="18"/>
      <c r="M7" s="1"/>
      <c r="N7" s="1"/>
    </row>
    <row r="8" spans="1:14">
      <c r="A8" s="10">
        <v>45232</v>
      </c>
      <c r="B8" s="58">
        <v>57.6</v>
      </c>
      <c r="C8" s="26">
        <v>52.7</v>
      </c>
      <c r="D8" s="122"/>
      <c r="E8" s="122"/>
      <c r="F8" s="26">
        <f t="shared" si="1"/>
        <v>4.8999999999999986</v>
      </c>
      <c r="G8" s="26"/>
      <c r="H8" s="10"/>
      <c r="I8" s="18"/>
      <c r="J8" s="70"/>
      <c r="K8" s="18"/>
      <c r="M8" s="1"/>
      <c r="N8" s="1"/>
    </row>
    <row r="9" spans="1:14">
      <c r="A9" s="10">
        <v>45232</v>
      </c>
      <c r="B9" s="58">
        <v>14.2</v>
      </c>
      <c r="C9" s="11">
        <v>14.8</v>
      </c>
      <c r="D9" s="123"/>
      <c r="E9" s="123"/>
      <c r="F9" s="122">
        <f t="shared" si="1"/>
        <v>-0.60000000000000142</v>
      </c>
      <c r="G9" s="26"/>
      <c r="H9" s="10"/>
      <c r="I9" s="18"/>
      <c r="J9" s="70"/>
      <c r="K9" s="18"/>
      <c r="M9" s="1" t="s">
        <v>27</v>
      </c>
      <c r="N9" s="1"/>
    </row>
    <row r="10" spans="1:14">
      <c r="A10" s="10">
        <v>45232</v>
      </c>
      <c r="B10" s="60">
        <v>86.8</v>
      </c>
      <c r="C10" s="26">
        <v>70</v>
      </c>
      <c r="D10" s="122"/>
      <c r="E10" s="122"/>
      <c r="F10" s="26">
        <f t="shared" si="1"/>
        <v>16.799999999999997</v>
      </c>
      <c r="G10" s="26"/>
      <c r="H10" s="10"/>
      <c r="I10" s="18"/>
      <c r="J10" s="70"/>
      <c r="K10" s="18"/>
      <c r="M10" s="1"/>
      <c r="N10" s="1"/>
    </row>
    <row r="11" spans="1:14">
      <c r="A11" s="10">
        <v>45233</v>
      </c>
      <c r="B11" s="58">
        <v>25</v>
      </c>
      <c r="C11" s="11">
        <v>14.88</v>
      </c>
      <c r="D11" s="122"/>
      <c r="E11" s="122"/>
      <c r="F11" s="26">
        <f t="shared" si="1"/>
        <v>10.119999999999999</v>
      </c>
      <c r="G11" s="26"/>
      <c r="H11" s="10" t="s">
        <v>28</v>
      </c>
      <c r="I11" s="13"/>
      <c r="J11" s="70" t="s">
        <v>28</v>
      </c>
      <c r="K11" s="13"/>
      <c r="M11" s="1"/>
      <c r="N11" s="1"/>
    </row>
    <row r="12" spans="1:14">
      <c r="A12" s="10">
        <v>45233</v>
      </c>
      <c r="B12" s="58">
        <v>192.2</v>
      </c>
      <c r="C12" s="11">
        <v>71.989999999999995</v>
      </c>
      <c r="D12" s="123"/>
      <c r="E12" s="123"/>
      <c r="F12" s="26">
        <f t="shared" si="1"/>
        <v>120.21</v>
      </c>
      <c r="G12" s="26"/>
      <c r="H12" s="13"/>
      <c r="I12" s="13"/>
      <c r="J12" s="71"/>
      <c r="K12" s="13"/>
      <c r="M12" s="1"/>
      <c r="N12" s="1"/>
    </row>
    <row r="13" spans="1:14">
      <c r="A13" s="10">
        <v>45233</v>
      </c>
      <c r="B13" s="58">
        <v>13.8</v>
      </c>
      <c r="C13" s="11">
        <v>13.41</v>
      </c>
      <c r="D13" s="123"/>
      <c r="E13" s="123"/>
      <c r="F13" s="26">
        <f t="shared" si="1"/>
        <v>0.39000000000000057</v>
      </c>
      <c r="G13" s="26"/>
      <c r="H13" s="13"/>
      <c r="I13" s="13"/>
      <c r="J13" s="71"/>
      <c r="K13" s="13"/>
      <c r="M13" s="1"/>
      <c r="N13" s="1"/>
    </row>
    <row r="14" spans="1:14">
      <c r="A14" s="10">
        <v>45233</v>
      </c>
      <c r="B14" s="58">
        <v>56.8</v>
      </c>
      <c r="C14" s="26">
        <v>39.200000000000003</v>
      </c>
      <c r="D14" s="123"/>
      <c r="E14" s="123"/>
      <c r="F14" s="26">
        <f t="shared" si="1"/>
        <v>17.599999999999994</v>
      </c>
      <c r="G14" s="26"/>
      <c r="H14" s="13"/>
      <c r="I14" s="13"/>
      <c r="J14" s="71"/>
      <c r="K14" s="13"/>
      <c r="M14" s="1"/>
      <c r="N14" s="1"/>
    </row>
    <row r="15" spans="1:14">
      <c r="A15" s="10">
        <v>45235</v>
      </c>
      <c r="B15" s="60">
        <v>15.1</v>
      </c>
      <c r="C15" s="11">
        <v>14.8</v>
      </c>
      <c r="D15" s="123"/>
      <c r="E15" s="123"/>
      <c r="F15" s="26">
        <f t="shared" si="1"/>
        <v>0.29999999999999893</v>
      </c>
      <c r="G15" s="26"/>
      <c r="H15" s="13"/>
      <c r="I15" s="13"/>
      <c r="J15" s="71"/>
      <c r="K15" s="13"/>
    </row>
    <row r="16" spans="1:14">
      <c r="A16" s="10">
        <v>45236</v>
      </c>
      <c r="B16" s="58">
        <v>75</v>
      </c>
      <c r="C16" s="11">
        <v>37.64</v>
      </c>
      <c r="D16" s="123"/>
      <c r="E16" s="123"/>
      <c r="F16" s="26">
        <f t="shared" si="1"/>
        <v>37.36</v>
      </c>
      <c r="G16" s="26"/>
      <c r="H16" s="13"/>
      <c r="I16" s="13"/>
      <c r="J16" s="71"/>
      <c r="K16" s="13"/>
    </row>
    <row r="17" spans="1:11">
      <c r="A17" s="10">
        <v>45237</v>
      </c>
      <c r="B17" s="58">
        <v>12.5</v>
      </c>
      <c r="C17" s="11">
        <v>10.199999999999999</v>
      </c>
      <c r="D17" s="123"/>
      <c r="E17" s="123"/>
      <c r="F17" s="26">
        <f t="shared" si="1"/>
        <v>2.3000000000000007</v>
      </c>
      <c r="G17" s="26"/>
      <c r="H17" s="13"/>
      <c r="I17" s="13"/>
      <c r="J17" s="71"/>
      <c r="K17" s="13"/>
    </row>
    <row r="18" spans="1:11">
      <c r="A18" s="10">
        <v>45238</v>
      </c>
      <c r="B18" s="58">
        <v>32.1</v>
      </c>
      <c r="C18" s="11">
        <v>24</v>
      </c>
      <c r="D18" s="123"/>
      <c r="E18" s="123"/>
      <c r="F18" s="26">
        <f t="shared" si="1"/>
        <v>8.1000000000000014</v>
      </c>
      <c r="G18" s="26"/>
      <c r="H18" s="13"/>
      <c r="I18" s="13"/>
      <c r="J18" s="71"/>
      <c r="K18" s="13"/>
    </row>
    <row r="19" spans="1:11">
      <c r="A19" s="10">
        <v>45238</v>
      </c>
      <c r="B19" s="58">
        <v>15.1</v>
      </c>
      <c r="C19" s="26">
        <v>14.8</v>
      </c>
      <c r="D19" s="122"/>
      <c r="E19" s="122"/>
      <c r="F19" s="26">
        <f t="shared" si="1"/>
        <v>0.29999999999999893</v>
      </c>
      <c r="G19" s="26"/>
      <c r="H19" s="13"/>
      <c r="I19" s="13"/>
      <c r="J19" s="71"/>
      <c r="K19" s="13"/>
    </row>
    <row r="20" spans="1:11">
      <c r="A20" s="10">
        <v>45238</v>
      </c>
      <c r="B20" s="58">
        <v>10</v>
      </c>
      <c r="C20" s="26">
        <v>10.65</v>
      </c>
      <c r="D20" s="122"/>
      <c r="E20" s="122"/>
      <c r="F20" s="122">
        <f t="shared" si="1"/>
        <v>-0.65000000000000036</v>
      </c>
      <c r="G20" s="26"/>
      <c r="H20" s="13"/>
      <c r="I20" s="13"/>
      <c r="J20" s="71"/>
      <c r="K20" s="13"/>
    </row>
    <row r="21" spans="1:11">
      <c r="A21" s="10">
        <v>45239</v>
      </c>
      <c r="B21" s="58">
        <v>17.8</v>
      </c>
      <c r="C21" s="26">
        <v>14.45</v>
      </c>
      <c r="D21" s="122"/>
      <c r="E21" s="122"/>
      <c r="F21" s="26">
        <f t="shared" si="1"/>
        <v>3.3500000000000014</v>
      </c>
      <c r="G21" s="26"/>
      <c r="H21" s="14"/>
      <c r="I21" s="14"/>
      <c r="J21" s="72"/>
      <c r="K21" s="14"/>
    </row>
    <row r="22" spans="1:11">
      <c r="A22" s="10">
        <v>45240</v>
      </c>
      <c r="B22" s="58">
        <v>15.8</v>
      </c>
      <c r="C22" s="11">
        <v>10.199999999999999</v>
      </c>
      <c r="D22" s="123"/>
      <c r="E22" s="123"/>
      <c r="F22" s="26">
        <f t="shared" si="1"/>
        <v>5.6000000000000014</v>
      </c>
      <c r="G22" s="26"/>
      <c r="H22" s="14"/>
      <c r="I22" s="14"/>
      <c r="J22" s="72"/>
      <c r="K22" s="14"/>
    </row>
    <row r="23" spans="1:11">
      <c r="A23" s="10">
        <v>45240</v>
      </c>
      <c r="B23" s="58">
        <v>37.799999999999997</v>
      </c>
      <c r="C23" s="26">
        <v>24</v>
      </c>
      <c r="D23" s="123"/>
      <c r="E23" s="123"/>
      <c r="F23" s="26">
        <f t="shared" si="1"/>
        <v>13.799999999999997</v>
      </c>
      <c r="G23" s="26"/>
      <c r="H23" s="14"/>
      <c r="I23" s="14"/>
      <c r="J23" s="72"/>
      <c r="K23" s="14"/>
    </row>
    <row r="24" spans="1:11">
      <c r="A24" s="10">
        <v>45240</v>
      </c>
      <c r="B24" s="60">
        <v>14.8</v>
      </c>
      <c r="C24" s="11">
        <v>10.199999999999999</v>
      </c>
      <c r="D24" s="122"/>
      <c r="E24" s="122"/>
      <c r="F24" s="26">
        <f t="shared" si="1"/>
        <v>4.6000000000000014</v>
      </c>
      <c r="G24" s="26"/>
      <c r="H24" s="14"/>
      <c r="I24" s="14"/>
      <c r="J24" s="72"/>
      <c r="K24" s="14"/>
    </row>
    <row r="25" spans="1:11">
      <c r="A25" s="10">
        <v>45240</v>
      </c>
      <c r="B25" s="60">
        <v>57.6</v>
      </c>
      <c r="C25" s="11">
        <v>45</v>
      </c>
      <c r="D25" s="123"/>
      <c r="E25" s="123"/>
      <c r="F25" s="26">
        <f t="shared" si="1"/>
        <v>12.600000000000001</v>
      </c>
      <c r="G25" s="26"/>
      <c r="H25" s="14"/>
      <c r="I25" s="14"/>
      <c r="J25" s="72"/>
      <c r="K25" s="14"/>
    </row>
    <row r="26" spans="1:11">
      <c r="A26" s="10">
        <v>45241</v>
      </c>
      <c r="B26" s="58">
        <v>30.4</v>
      </c>
      <c r="C26" s="11">
        <v>24</v>
      </c>
      <c r="D26" s="123"/>
      <c r="E26" s="123"/>
      <c r="F26" s="26">
        <f t="shared" si="1"/>
        <v>6.3999999999999986</v>
      </c>
      <c r="G26" s="26"/>
      <c r="H26" s="14"/>
      <c r="I26" s="14"/>
      <c r="J26" s="72"/>
      <c r="K26" s="14"/>
    </row>
    <row r="27" spans="1:11">
      <c r="A27" s="10">
        <v>45241</v>
      </c>
      <c r="B27" s="60">
        <v>56.8</v>
      </c>
      <c r="C27" s="27">
        <v>42.2</v>
      </c>
      <c r="D27" s="123"/>
      <c r="E27" s="123"/>
      <c r="F27" s="26">
        <f t="shared" si="1"/>
        <v>14.599999999999994</v>
      </c>
      <c r="G27" s="77"/>
      <c r="H27" s="30"/>
      <c r="I27" s="30"/>
      <c r="J27" s="72"/>
      <c r="K27" s="14"/>
    </row>
    <row r="28" spans="1:11">
      <c r="A28" s="10">
        <v>45241</v>
      </c>
      <c r="B28" s="60">
        <v>28.4</v>
      </c>
      <c r="C28" s="27">
        <v>24.6</v>
      </c>
      <c r="D28" s="123"/>
      <c r="E28" s="123"/>
      <c r="F28" s="26">
        <f t="shared" si="1"/>
        <v>3.7999999999999972</v>
      </c>
      <c r="G28" s="77"/>
      <c r="H28" s="30"/>
      <c r="I28" s="30"/>
      <c r="J28" s="72"/>
      <c r="K28" s="14"/>
    </row>
    <row r="29" spans="1:11">
      <c r="A29" s="10">
        <v>45241</v>
      </c>
      <c r="B29" s="60">
        <v>12.5</v>
      </c>
      <c r="C29" s="27">
        <v>10.6</v>
      </c>
      <c r="D29" s="123"/>
      <c r="E29" s="123"/>
      <c r="F29" s="26">
        <f t="shared" si="1"/>
        <v>1.9000000000000004</v>
      </c>
      <c r="G29" s="77"/>
      <c r="H29" s="30"/>
      <c r="I29" s="30"/>
      <c r="J29" s="72"/>
      <c r="K29" s="14"/>
    </row>
    <row r="30" spans="1:11">
      <c r="A30" s="10">
        <v>45241</v>
      </c>
      <c r="B30" s="60">
        <v>57.6</v>
      </c>
      <c r="C30" s="27">
        <v>45</v>
      </c>
      <c r="D30" s="123"/>
      <c r="E30" s="123"/>
      <c r="F30" s="26">
        <f t="shared" si="1"/>
        <v>12.600000000000001</v>
      </c>
      <c r="G30" s="77"/>
      <c r="H30" s="30"/>
      <c r="I30" s="30"/>
      <c r="J30" s="72"/>
      <c r="K30" s="14"/>
    </row>
    <row r="31" spans="1:11">
      <c r="A31" s="10">
        <v>45241</v>
      </c>
      <c r="B31" s="60">
        <v>57.6</v>
      </c>
      <c r="C31" s="27">
        <v>45</v>
      </c>
      <c r="D31" s="123"/>
      <c r="E31" s="123"/>
      <c r="F31" s="26">
        <f t="shared" si="1"/>
        <v>12.600000000000001</v>
      </c>
      <c r="G31" s="77"/>
      <c r="H31" s="30"/>
      <c r="I31" s="30"/>
      <c r="J31" s="72"/>
      <c r="K31" s="14"/>
    </row>
    <row r="32" spans="1:11">
      <c r="A32" s="10">
        <v>45241</v>
      </c>
      <c r="B32" s="60">
        <v>34.56</v>
      </c>
      <c r="C32" s="27">
        <v>19.82</v>
      </c>
      <c r="D32" s="123"/>
      <c r="E32" s="123"/>
      <c r="F32" s="26">
        <f t="shared" si="1"/>
        <v>14.740000000000002</v>
      </c>
      <c r="G32" s="77"/>
      <c r="H32" s="30"/>
      <c r="I32" s="30"/>
      <c r="J32" s="72"/>
      <c r="K32" s="14"/>
    </row>
    <row r="33" spans="1:11">
      <c r="A33" s="10">
        <v>45241</v>
      </c>
      <c r="B33" s="60">
        <v>13.8</v>
      </c>
      <c r="C33" s="27">
        <v>14.45</v>
      </c>
      <c r="D33" s="123"/>
      <c r="E33" s="123"/>
      <c r="F33" s="122">
        <f t="shared" si="1"/>
        <v>-0.64999999999999858</v>
      </c>
      <c r="G33" s="77"/>
      <c r="H33" s="30"/>
      <c r="I33" s="30"/>
      <c r="J33" s="72"/>
      <c r="K33" s="14"/>
    </row>
    <row r="34" spans="1:11">
      <c r="A34" s="10">
        <v>45241</v>
      </c>
      <c r="B34" s="60">
        <v>57.6</v>
      </c>
      <c r="C34" s="27">
        <v>45</v>
      </c>
      <c r="D34" s="123"/>
      <c r="E34" s="123"/>
      <c r="F34" s="26">
        <f t="shared" si="1"/>
        <v>12.600000000000001</v>
      </c>
      <c r="G34" s="77"/>
      <c r="H34" s="30"/>
      <c r="I34" s="30"/>
      <c r="J34" s="72"/>
      <c r="K34" s="14"/>
    </row>
    <row r="35" spans="1:11">
      <c r="A35" s="10">
        <v>45241</v>
      </c>
      <c r="B35" s="60">
        <v>13.88</v>
      </c>
      <c r="C35" s="27">
        <v>11.5</v>
      </c>
      <c r="D35" s="123"/>
      <c r="E35" s="123"/>
      <c r="F35" s="26">
        <f t="shared" si="1"/>
        <v>2.3800000000000008</v>
      </c>
      <c r="G35" s="77"/>
      <c r="H35" s="30"/>
      <c r="I35" s="30"/>
      <c r="J35" s="72"/>
      <c r="K35" s="14"/>
    </row>
    <row r="36" spans="1:11">
      <c r="A36" s="10">
        <v>45242</v>
      </c>
      <c r="B36" s="60">
        <v>59.2</v>
      </c>
      <c r="C36" s="27">
        <v>24.76</v>
      </c>
      <c r="D36" s="123"/>
      <c r="E36" s="123"/>
      <c r="F36" s="26">
        <f t="shared" si="1"/>
        <v>34.44</v>
      </c>
      <c r="G36" s="77"/>
      <c r="H36" s="30"/>
      <c r="I36" s="30"/>
      <c r="J36" s="72"/>
      <c r="K36" s="14"/>
    </row>
    <row r="37" spans="1:11">
      <c r="A37" s="10">
        <v>45244</v>
      </c>
      <c r="B37" s="60">
        <v>17.8</v>
      </c>
      <c r="C37" s="27">
        <v>14.8</v>
      </c>
      <c r="D37" s="122"/>
      <c r="E37" s="122"/>
      <c r="F37" s="26">
        <f t="shared" si="1"/>
        <v>3</v>
      </c>
      <c r="G37" s="77"/>
      <c r="H37" s="30"/>
      <c r="I37" s="30"/>
      <c r="J37" s="72"/>
      <c r="K37" s="14"/>
    </row>
    <row r="38" spans="1:11" s="78" customFormat="1">
      <c r="A38" s="10">
        <v>45244</v>
      </c>
      <c r="B38" s="60">
        <v>40.6</v>
      </c>
      <c r="C38" s="33">
        <v>29.4</v>
      </c>
      <c r="D38" s="122"/>
      <c r="E38" s="122"/>
      <c r="F38" s="26">
        <f t="shared" si="1"/>
        <v>11.200000000000003</v>
      </c>
      <c r="G38" s="77"/>
      <c r="H38" s="30"/>
      <c r="I38" s="30"/>
      <c r="J38" s="80"/>
      <c r="K38" s="81"/>
    </row>
    <row r="39" spans="1:11">
      <c r="A39" s="10">
        <v>45244</v>
      </c>
      <c r="B39" s="60">
        <v>31.6</v>
      </c>
      <c r="C39" s="27">
        <v>16.02</v>
      </c>
      <c r="D39" s="123"/>
      <c r="E39" s="123"/>
      <c r="F39" s="26">
        <f t="shared" si="1"/>
        <v>15.580000000000002</v>
      </c>
      <c r="G39" s="77"/>
      <c r="H39" s="30"/>
      <c r="I39" s="30"/>
      <c r="J39" s="72"/>
      <c r="K39" s="14"/>
    </row>
    <row r="40" spans="1:11">
      <c r="A40" s="10">
        <v>45246</v>
      </c>
      <c r="B40" s="60">
        <v>71.400000000000006</v>
      </c>
      <c r="C40" s="27">
        <v>49.6</v>
      </c>
      <c r="D40" s="123"/>
      <c r="E40" s="123"/>
      <c r="F40" s="26">
        <f t="shared" si="1"/>
        <v>21.800000000000004</v>
      </c>
      <c r="G40" s="77"/>
      <c r="H40" s="30"/>
      <c r="I40" s="30"/>
      <c r="J40" s="72"/>
      <c r="K40" s="14"/>
    </row>
    <row r="41" spans="1:11">
      <c r="A41" s="10">
        <v>45246</v>
      </c>
      <c r="B41" s="60">
        <v>376</v>
      </c>
      <c r="C41" s="27">
        <v>220</v>
      </c>
      <c r="D41" s="123"/>
      <c r="E41" s="123"/>
      <c r="F41" s="26">
        <f t="shared" si="1"/>
        <v>156</v>
      </c>
      <c r="G41" s="77"/>
      <c r="H41" s="30"/>
      <c r="I41" s="30"/>
      <c r="J41" s="72"/>
      <c r="K41" s="14"/>
    </row>
    <row r="42" spans="1:11">
      <c r="A42" s="10">
        <v>45247</v>
      </c>
      <c r="B42" s="60">
        <v>17.8</v>
      </c>
      <c r="C42" s="27">
        <v>14.45</v>
      </c>
      <c r="D42" s="123"/>
      <c r="E42" s="123"/>
      <c r="F42" s="26">
        <f t="shared" si="1"/>
        <v>3.3500000000000014</v>
      </c>
      <c r="G42" s="77"/>
      <c r="H42" s="30"/>
      <c r="I42" s="30"/>
      <c r="J42" s="72"/>
      <c r="K42" s="14"/>
    </row>
    <row r="43" spans="1:11">
      <c r="A43" s="10">
        <v>45248</v>
      </c>
      <c r="B43" s="60">
        <v>85.8</v>
      </c>
      <c r="C43" s="27">
        <v>37.64</v>
      </c>
      <c r="D43" s="123">
        <v>8</v>
      </c>
      <c r="E43" s="123"/>
      <c r="F43" s="26">
        <f t="shared" si="1"/>
        <v>40.159999999999997</v>
      </c>
      <c r="G43" s="77"/>
      <c r="H43" s="30"/>
      <c r="I43" s="30"/>
      <c r="J43" s="72"/>
      <c r="K43" s="14"/>
    </row>
    <row r="44" spans="1:11">
      <c r="A44" s="10">
        <v>45249</v>
      </c>
      <c r="B44" s="60">
        <v>14.8</v>
      </c>
      <c r="C44" s="27">
        <v>10.199999999999999</v>
      </c>
      <c r="D44" s="123"/>
      <c r="E44" s="123"/>
      <c r="F44" s="26">
        <f t="shared" si="1"/>
        <v>4.6000000000000014</v>
      </c>
      <c r="G44" s="77"/>
      <c r="H44" s="30"/>
      <c r="I44" s="30"/>
      <c r="J44" s="72"/>
      <c r="K44" s="14"/>
    </row>
    <row r="45" spans="1:11">
      <c r="A45" s="10">
        <v>45249</v>
      </c>
      <c r="B45" s="60">
        <v>157</v>
      </c>
      <c r="C45" s="33">
        <v>66.28</v>
      </c>
      <c r="D45" s="123"/>
      <c r="E45" s="123"/>
      <c r="F45" s="26">
        <f t="shared" si="1"/>
        <v>90.72</v>
      </c>
      <c r="G45" s="77"/>
      <c r="H45" s="30"/>
      <c r="I45" s="30"/>
      <c r="J45" s="72"/>
      <c r="K45" s="14"/>
    </row>
    <row r="46" spans="1:11">
      <c r="A46" s="10">
        <v>45250</v>
      </c>
      <c r="B46" s="60">
        <v>88.84</v>
      </c>
      <c r="C46" s="33">
        <v>60.5</v>
      </c>
      <c r="D46" s="123"/>
      <c r="E46" s="123"/>
      <c r="F46" s="26">
        <f t="shared" si="1"/>
        <v>28.340000000000003</v>
      </c>
      <c r="G46" s="77"/>
      <c r="H46" s="30"/>
      <c r="I46" s="30"/>
      <c r="J46" s="72"/>
      <c r="K46" s="14"/>
    </row>
    <row r="47" spans="1:11">
      <c r="A47" s="10">
        <v>45251</v>
      </c>
      <c r="B47" s="60">
        <v>17.27</v>
      </c>
      <c r="C47" s="27">
        <v>14.8</v>
      </c>
      <c r="D47" s="123"/>
      <c r="E47" s="123"/>
      <c r="F47" s="26">
        <f t="shared" si="1"/>
        <v>2.4699999999999989</v>
      </c>
      <c r="G47" s="77"/>
      <c r="H47" s="30"/>
      <c r="I47" s="30"/>
      <c r="J47" s="72"/>
      <c r="K47" s="14"/>
    </row>
    <row r="48" spans="1:11">
      <c r="A48" s="10">
        <v>45253</v>
      </c>
      <c r="B48" s="60">
        <v>150</v>
      </c>
      <c r="C48" s="33">
        <v>122.4</v>
      </c>
      <c r="D48" s="123"/>
      <c r="E48" s="123"/>
      <c r="F48" s="26">
        <f t="shared" si="1"/>
        <v>27.599999999999994</v>
      </c>
      <c r="G48" s="77"/>
      <c r="H48" s="30"/>
      <c r="I48" s="30"/>
      <c r="J48" s="72"/>
      <c r="K48" s="14"/>
    </row>
    <row r="49" spans="1:11">
      <c r="A49" s="10">
        <v>45253</v>
      </c>
      <c r="B49" s="60">
        <v>11.8</v>
      </c>
      <c r="C49" s="33">
        <v>10.65</v>
      </c>
      <c r="D49" s="123"/>
      <c r="E49" s="123"/>
      <c r="F49" s="26">
        <f t="shared" si="1"/>
        <v>1.1500000000000004</v>
      </c>
      <c r="G49" s="77"/>
      <c r="H49" s="30"/>
      <c r="I49" s="30"/>
      <c r="J49" s="72"/>
      <c r="K49" s="14"/>
    </row>
    <row r="50" spans="1:11">
      <c r="A50" s="10">
        <v>45254</v>
      </c>
      <c r="B50" s="60">
        <v>67.260000000000005</v>
      </c>
      <c r="C50" s="27">
        <v>42.2</v>
      </c>
      <c r="D50" s="123"/>
      <c r="E50" s="123"/>
      <c r="F50" s="26">
        <f t="shared" si="1"/>
        <v>25.060000000000002</v>
      </c>
      <c r="G50" s="77"/>
      <c r="H50" s="30"/>
      <c r="I50" s="30"/>
      <c r="J50" s="72"/>
      <c r="K50" s="14"/>
    </row>
    <row r="51" spans="1:11">
      <c r="A51" s="10">
        <v>45254</v>
      </c>
      <c r="B51" s="60">
        <v>25.8</v>
      </c>
      <c r="C51" s="27">
        <v>19.2</v>
      </c>
      <c r="D51" s="123"/>
      <c r="E51" s="123"/>
      <c r="F51" s="26">
        <f t="shared" si="1"/>
        <v>6.6000000000000014</v>
      </c>
      <c r="G51" s="77"/>
      <c r="H51" s="30"/>
      <c r="I51" s="30"/>
      <c r="J51" s="72"/>
      <c r="K51" s="14"/>
    </row>
    <row r="52" spans="1:11">
      <c r="A52" s="10">
        <v>45255</v>
      </c>
      <c r="B52" s="60">
        <v>17.8</v>
      </c>
      <c r="C52" s="33">
        <v>14.8</v>
      </c>
      <c r="D52" s="123"/>
      <c r="E52" s="123"/>
      <c r="F52" s="26">
        <f t="shared" si="1"/>
        <v>3</v>
      </c>
      <c r="G52" s="77"/>
      <c r="H52" s="30"/>
      <c r="I52" s="30"/>
      <c r="J52" s="72"/>
      <c r="K52" s="14"/>
    </row>
    <row r="53" spans="1:11">
      <c r="A53" s="10">
        <v>45255</v>
      </c>
      <c r="B53" s="60">
        <v>14.8</v>
      </c>
      <c r="C53" s="33">
        <v>10.199999999999999</v>
      </c>
      <c r="D53" s="123"/>
      <c r="E53" s="123"/>
      <c r="F53" s="26">
        <f t="shared" si="1"/>
        <v>4.6000000000000014</v>
      </c>
      <c r="G53" s="77"/>
      <c r="H53" s="30"/>
      <c r="I53" s="30"/>
      <c r="J53" s="72"/>
      <c r="K53" s="14"/>
    </row>
    <row r="54" spans="1:11">
      <c r="A54" s="10">
        <v>45255</v>
      </c>
      <c r="B54" s="95">
        <v>84</v>
      </c>
      <c r="C54" s="33">
        <v>54</v>
      </c>
      <c r="D54" s="123"/>
      <c r="E54" s="123"/>
      <c r="F54" s="26">
        <f t="shared" si="1"/>
        <v>30</v>
      </c>
      <c r="G54" s="77"/>
      <c r="H54" s="30"/>
      <c r="I54" s="30"/>
      <c r="J54" s="72"/>
      <c r="K54" s="14"/>
    </row>
    <row r="55" spans="1:11">
      <c r="A55" s="10">
        <v>45255</v>
      </c>
      <c r="B55" s="95">
        <v>40.6</v>
      </c>
      <c r="C55" s="33">
        <v>29.65</v>
      </c>
      <c r="D55" s="123"/>
      <c r="E55" s="123"/>
      <c r="F55" s="26">
        <f t="shared" si="1"/>
        <v>10.950000000000003</v>
      </c>
      <c r="G55" s="77"/>
      <c r="H55" s="30"/>
      <c r="I55" s="30"/>
      <c r="J55" s="72"/>
      <c r="K55" s="14"/>
    </row>
    <row r="56" spans="1:11">
      <c r="A56" s="10">
        <v>45255</v>
      </c>
      <c r="B56" s="95">
        <v>91.4</v>
      </c>
      <c r="C56" s="33">
        <v>58.13</v>
      </c>
      <c r="D56" s="123"/>
      <c r="E56" s="123"/>
      <c r="F56" s="26">
        <f t="shared" si="1"/>
        <v>33.270000000000003</v>
      </c>
      <c r="G56" s="77"/>
      <c r="H56" s="30"/>
      <c r="I56" s="30"/>
      <c r="J56" s="72"/>
      <c r="K56" s="14"/>
    </row>
    <row r="57" spans="1:11">
      <c r="A57" s="10">
        <v>45256</v>
      </c>
      <c r="B57" s="95">
        <v>17.8</v>
      </c>
      <c r="C57" s="33">
        <v>15.5</v>
      </c>
      <c r="D57" s="123">
        <v>17.8</v>
      </c>
      <c r="E57" s="123">
        <v>0</v>
      </c>
      <c r="F57" s="122">
        <f t="shared" si="1"/>
        <v>-15.5</v>
      </c>
      <c r="G57" s="77"/>
      <c r="H57" s="30"/>
      <c r="I57" s="30"/>
      <c r="J57" s="72"/>
      <c r="K57" s="14"/>
    </row>
    <row r="58" spans="1:11">
      <c r="A58" s="10">
        <v>45256</v>
      </c>
      <c r="B58" s="95">
        <v>17.27</v>
      </c>
      <c r="C58" s="33">
        <v>14.8</v>
      </c>
      <c r="D58" s="123"/>
      <c r="E58" s="123"/>
      <c r="F58" s="26">
        <f t="shared" si="1"/>
        <v>2.4699999999999989</v>
      </c>
      <c r="G58" s="77"/>
      <c r="H58" s="30"/>
      <c r="I58" s="30"/>
      <c r="J58" s="72"/>
      <c r="K58" s="14"/>
    </row>
    <row r="59" spans="1:11">
      <c r="A59" s="10">
        <v>45256</v>
      </c>
      <c r="B59" s="95">
        <v>11.45</v>
      </c>
      <c r="C59" s="33">
        <v>10</v>
      </c>
      <c r="D59" s="123"/>
      <c r="E59" s="123"/>
      <c r="F59" s="26">
        <f t="shared" si="1"/>
        <v>1.4499999999999993</v>
      </c>
      <c r="G59" s="77"/>
      <c r="H59" s="30"/>
      <c r="I59" s="30"/>
      <c r="J59" s="72"/>
      <c r="K59" s="14"/>
    </row>
    <row r="60" spans="1:11">
      <c r="A60" s="10">
        <v>45257</v>
      </c>
      <c r="B60" s="95">
        <v>56.2</v>
      </c>
      <c r="C60" s="33">
        <v>24.76</v>
      </c>
      <c r="D60" s="123"/>
      <c r="E60" s="123"/>
      <c r="F60" s="26">
        <f t="shared" si="1"/>
        <v>31.44</v>
      </c>
      <c r="G60" s="77"/>
      <c r="H60" s="30"/>
      <c r="I60" s="30"/>
      <c r="J60" s="72"/>
      <c r="K60" s="14"/>
    </row>
    <row r="61" spans="1:11">
      <c r="A61" s="10">
        <v>45257</v>
      </c>
      <c r="B61" s="95">
        <v>17.8</v>
      </c>
      <c r="C61" s="33">
        <v>14.8</v>
      </c>
      <c r="D61" s="123"/>
      <c r="E61" s="123"/>
      <c r="F61" s="26">
        <f t="shared" si="1"/>
        <v>3</v>
      </c>
      <c r="G61" s="77"/>
      <c r="H61" s="30"/>
      <c r="I61" s="30"/>
      <c r="J61" s="72"/>
      <c r="K61" s="14"/>
    </row>
    <row r="62" spans="1:11">
      <c r="A62" s="10">
        <v>45257</v>
      </c>
      <c r="B62" s="95">
        <v>14.36</v>
      </c>
      <c r="C62" s="33">
        <v>10.199999999999999</v>
      </c>
      <c r="D62" s="123"/>
      <c r="E62" s="123"/>
      <c r="F62" s="26">
        <f t="shared" si="1"/>
        <v>4.16</v>
      </c>
      <c r="G62" s="77"/>
      <c r="H62" s="30"/>
      <c r="I62" s="30"/>
      <c r="J62" s="72"/>
      <c r="K62" s="14"/>
    </row>
    <row r="63" spans="1:11">
      <c r="A63" s="10">
        <v>45258</v>
      </c>
      <c r="B63" s="95">
        <v>60.83</v>
      </c>
      <c r="C63" s="33">
        <v>45</v>
      </c>
      <c r="D63" s="123"/>
      <c r="E63" s="123"/>
      <c r="F63" s="26">
        <f t="shared" si="1"/>
        <v>15.829999999999998</v>
      </c>
      <c r="G63" s="77"/>
      <c r="H63" s="30"/>
      <c r="I63" s="30"/>
      <c r="J63" s="72"/>
      <c r="K63" s="14"/>
    </row>
    <row r="64" spans="1:11">
      <c r="A64" s="10">
        <v>45258</v>
      </c>
      <c r="B64" s="95">
        <v>25.8</v>
      </c>
      <c r="C64" s="33">
        <v>19.2</v>
      </c>
      <c r="D64" s="123"/>
      <c r="E64" s="123"/>
      <c r="F64" s="26">
        <f t="shared" si="1"/>
        <v>6.6000000000000014</v>
      </c>
      <c r="G64" s="77"/>
      <c r="H64" s="30"/>
      <c r="I64" s="30"/>
      <c r="J64" s="72"/>
      <c r="K64" s="14"/>
    </row>
    <row r="65" spans="1:11">
      <c r="A65" s="10">
        <v>45259</v>
      </c>
      <c r="B65" s="95">
        <v>14.8</v>
      </c>
      <c r="C65" s="33">
        <v>10.199999999999999</v>
      </c>
      <c r="D65" s="123"/>
      <c r="E65" s="123"/>
      <c r="F65" s="26">
        <f t="shared" si="1"/>
        <v>4.6000000000000014</v>
      </c>
      <c r="G65" s="77"/>
      <c r="H65" s="30"/>
      <c r="I65" s="30"/>
      <c r="J65" s="72"/>
      <c r="K65" s="14"/>
    </row>
    <row r="66" spans="1:11">
      <c r="A66" s="10">
        <v>45259</v>
      </c>
      <c r="B66" s="95">
        <v>106</v>
      </c>
      <c r="C66" s="33">
        <v>68.5</v>
      </c>
      <c r="D66" s="123"/>
      <c r="E66" s="123"/>
      <c r="F66" s="26">
        <f t="shared" ref="F66:F68" si="2">B66-C66-D66+E66-G66</f>
        <v>37.5</v>
      </c>
      <c r="G66" s="77"/>
      <c r="H66" s="30"/>
      <c r="I66" s="30"/>
      <c r="J66" s="72"/>
      <c r="K66" s="14"/>
    </row>
    <row r="67" spans="1:11">
      <c r="A67" s="10">
        <v>45260</v>
      </c>
      <c r="B67" s="95">
        <v>38.33</v>
      </c>
      <c r="C67" s="33">
        <v>28</v>
      </c>
      <c r="D67" s="123"/>
      <c r="E67" s="123"/>
      <c r="F67" s="26">
        <f t="shared" si="2"/>
        <v>10.329999999999998</v>
      </c>
      <c r="G67" s="77"/>
      <c r="H67" s="30"/>
      <c r="I67" s="30"/>
      <c r="J67" s="72"/>
      <c r="K67" s="14"/>
    </row>
    <row r="68" spans="1:11">
      <c r="A68" s="10">
        <v>45260</v>
      </c>
      <c r="B68" s="95">
        <v>14.8</v>
      </c>
      <c r="C68" s="33">
        <v>10.199999999999999</v>
      </c>
      <c r="D68" s="123"/>
      <c r="E68" s="123"/>
      <c r="F68" s="26">
        <f t="shared" si="2"/>
        <v>4.6000000000000014</v>
      </c>
      <c r="G68" s="77"/>
      <c r="H68" s="30"/>
      <c r="I68" s="30"/>
      <c r="J68" s="72"/>
      <c r="K68" s="14"/>
    </row>
    <row r="69" spans="1:11">
      <c r="A69" s="10"/>
      <c r="B69" s="95"/>
      <c r="C69" s="33"/>
      <c r="D69" s="123"/>
      <c r="E69" s="123"/>
      <c r="F69" s="26"/>
      <c r="G69" s="77"/>
      <c r="H69" s="30"/>
      <c r="I69" s="30"/>
      <c r="J69" s="72"/>
      <c r="K69" s="14"/>
    </row>
    <row r="70" spans="1:11">
      <c r="A70" s="10"/>
      <c r="B70" s="95"/>
      <c r="C70" s="33"/>
      <c r="D70" s="123"/>
      <c r="E70" s="123"/>
      <c r="F70" s="26"/>
      <c r="G70" s="77"/>
      <c r="H70" s="30"/>
      <c r="I70" s="30"/>
      <c r="J70" s="72"/>
      <c r="K70" s="14"/>
    </row>
    <row r="71" spans="1:11">
      <c r="A71" s="10"/>
      <c r="B71" s="95"/>
      <c r="C71" s="33"/>
      <c r="D71" s="123"/>
      <c r="E71" s="123"/>
      <c r="F71" s="26"/>
      <c r="G71" s="77"/>
      <c r="H71" s="30"/>
      <c r="I71" s="30"/>
      <c r="J71" s="72"/>
      <c r="K71" s="14"/>
    </row>
    <row r="72" spans="1:11">
      <c r="A72" s="10"/>
      <c r="B72" s="95"/>
      <c r="C72" s="33"/>
      <c r="D72" s="123"/>
      <c r="E72" s="123"/>
      <c r="F72" s="26"/>
      <c r="G72" s="77"/>
      <c r="H72" s="30"/>
      <c r="I72" s="30"/>
      <c r="J72" s="72"/>
      <c r="K72" s="14"/>
    </row>
    <row r="73" spans="1:11">
      <c r="A73" s="10"/>
      <c r="B73" s="95"/>
      <c r="C73" s="33"/>
      <c r="D73" s="123"/>
      <c r="E73" s="123"/>
      <c r="F73" s="26"/>
      <c r="G73" s="77"/>
      <c r="H73" s="30"/>
      <c r="I73" s="30"/>
      <c r="J73" s="72"/>
      <c r="K73" s="14"/>
    </row>
    <row r="74" spans="1:11">
      <c r="A74" s="10"/>
      <c r="B74" s="95"/>
      <c r="C74" s="33"/>
      <c r="D74" s="123"/>
      <c r="E74" s="123"/>
      <c r="F74" s="26"/>
      <c r="G74" s="77"/>
      <c r="H74" s="30"/>
      <c r="I74" s="30"/>
      <c r="J74" s="72"/>
      <c r="K74" s="14"/>
    </row>
    <row r="75" spans="1:11">
      <c r="A75" s="10"/>
      <c r="B75" s="95"/>
      <c r="C75" s="33"/>
      <c r="D75" s="123"/>
      <c r="E75" s="123"/>
      <c r="F75" s="26"/>
      <c r="G75" s="77"/>
      <c r="H75" s="30"/>
      <c r="I75" s="30"/>
      <c r="J75" s="72"/>
      <c r="K75" s="14"/>
    </row>
    <row r="76" spans="1:11">
      <c r="A76" s="10"/>
      <c r="B76" s="95"/>
      <c r="C76" s="33"/>
      <c r="D76" s="123"/>
      <c r="E76" s="123"/>
      <c r="F76" s="26"/>
      <c r="G76" s="77"/>
      <c r="H76" s="30"/>
      <c r="I76" s="30"/>
      <c r="J76" s="72"/>
      <c r="K76" s="14"/>
    </row>
    <row r="77" spans="1:11">
      <c r="A77" s="10"/>
      <c r="B77" s="95"/>
      <c r="C77" s="33"/>
      <c r="D77" s="123"/>
      <c r="E77" s="123"/>
      <c r="F77" s="26"/>
      <c r="G77" s="77"/>
      <c r="H77" s="30"/>
      <c r="I77" s="30"/>
      <c r="J77" s="72"/>
      <c r="K77" s="14"/>
    </row>
    <row r="78" spans="1:11">
      <c r="A78" s="10"/>
      <c r="B78" s="95"/>
      <c r="C78" s="33"/>
      <c r="D78" s="123"/>
      <c r="E78" s="123"/>
      <c r="F78" s="26"/>
      <c r="G78" s="77"/>
      <c r="H78" s="30"/>
      <c r="I78" s="30"/>
      <c r="J78" s="72"/>
      <c r="K78" s="14"/>
    </row>
    <row r="79" spans="1:11">
      <c r="A79" s="10"/>
      <c r="B79" s="95"/>
      <c r="C79" s="33"/>
      <c r="D79" s="123"/>
      <c r="E79" s="123"/>
      <c r="F79" s="26"/>
      <c r="G79" s="77"/>
      <c r="H79" s="30"/>
      <c r="I79" s="30"/>
      <c r="J79" s="72"/>
      <c r="K79" s="14"/>
    </row>
    <row r="80" spans="1:11">
      <c r="A80" s="10"/>
      <c r="B80" s="95"/>
      <c r="C80" s="33"/>
      <c r="D80" s="123"/>
      <c r="E80" s="123"/>
      <c r="F80" s="26"/>
      <c r="G80" s="77"/>
      <c r="H80" s="30"/>
      <c r="I80" s="30"/>
      <c r="J80" s="72"/>
      <c r="K80" s="14"/>
    </row>
    <row r="81" spans="1:11">
      <c r="A81" s="10"/>
      <c r="B81" s="95"/>
      <c r="C81" s="33"/>
      <c r="D81" s="123"/>
      <c r="E81" s="123"/>
      <c r="F81" s="26"/>
      <c r="G81" s="77"/>
      <c r="H81" s="30"/>
      <c r="I81" s="30"/>
      <c r="J81" s="72"/>
      <c r="K81" s="14"/>
    </row>
    <row r="82" spans="1:11">
      <c r="A82" s="10"/>
      <c r="B82" s="95"/>
      <c r="C82" s="33"/>
      <c r="D82" s="123"/>
      <c r="E82" s="123"/>
      <c r="F82" s="26"/>
      <c r="G82" s="77"/>
      <c r="H82" s="30"/>
      <c r="I82" s="30"/>
      <c r="J82" s="72"/>
      <c r="K82" s="14"/>
    </row>
    <row r="83" spans="1:11">
      <c r="A83" s="10"/>
      <c r="B83" s="95"/>
      <c r="C83" s="33"/>
      <c r="D83" s="123"/>
      <c r="E83" s="123"/>
      <c r="F83" s="26"/>
      <c r="G83" s="77"/>
      <c r="H83" s="30"/>
      <c r="I83" s="30"/>
      <c r="J83" s="72"/>
      <c r="K83" s="14"/>
    </row>
    <row r="84" spans="1:11">
      <c r="A84" s="10"/>
      <c r="B84" s="95"/>
      <c r="C84" s="33"/>
      <c r="D84" s="123"/>
      <c r="E84" s="123"/>
      <c r="F84" s="26"/>
      <c r="G84" s="77"/>
      <c r="H84" s="30"/>
      <c r="I84" s="30"/>
      <c r="J84" s="72"/>
      <c r="K84" s="14"/>
    </row>
    <row r="85" spans="1:11">
      <c r="A85" s="10"/>
      <c r="B85" s="95"/>
      <c r="C85" s="33"/>
      <c r="D85" s="122"/>
      <c r="E85" s="123"/>
      <c r="F85" s="26"/>
      <c r="G85" s="77"/>
      <c r="H85" s="30"/>
      <c r="I85" s="30"/>
      <c r="J85" s="72"/>
      <c r="K85" s="14"/>
    </row>
    <row r="86" spans="1:11">
      <c r="A86" s="10"/>
      <c r="B86" s="95"/>
      <c r="C86" s="33"/>
      <c r="D86" s="123"/>
      <c r="E86" s="123"/>
      <c r="F86" s="26"/>
      <c r="G86" s="77"/>
      <c r="H86" s="30"/>
      <c r="I86" s="30"/>
      <c r="J86" s="72"/>
      <c r="K86" s="14"/>
    </row>
    <row r="87" spans="1:11">
      <c r="A87" s="10"/>
      <c r="B87" s="95"/>
      <c r="C87" s="33"/>
      <c r="D87" s="123"/>
      <c r="E87" s="123"/>
      <c r="F87" s="26"/>
      <c r="G87" s="77"/>
      <c r="H87" s="30"/>
      <c r="I87" s="30"/>
      <c r="J87" s="72"/>
      <c r="K87" s="14"/>
    </row>
    <row r="88" spans="1:11">
      <c r="A88" s="10"/>
      <c r="B88" s="95"/>
      <c r="C88" s="33"/>
      <c r="D88" s="123"/>
      <c r="E88" s="123"/>
      <c r="F88" s="26"/>
      <c r="G88" s="77"/>
      <c r="H88" s="30"/>
      <c r="I88" s="30"/>
      <c r="J88" s="72"/>
      <c r="K88" s="14"/>
    </row>
    <row r="89" spans="1:11">
      <c r="A89" s="10"/>
      <c r="B89" s="95"/>
      <c r="C89" s="33"/>
      <c r="D89" s="123"/>
      <c r="E89" s="123"/>
      <c r="F89" s="26"/>
      <c r="G89" s="77"/>
      <c r="H89" s="30"/>
      <c r="I89" s="30"/>
      <c r="J89" s="72"/>
      <c r="K89" s="14"/>
    </row>
    <row r="90" spans="1:11">
      <c r="A90" s="10"/>
      <c r="B90" s="95"/>
      <c r="C90" s="33"/>
      <c r="D90" s="123"/>
      <c r="E90" s="123"/>
      <c r="F90" s="26"/>
      <c r="G90" s="77"/>
      <c r="H90" s="30"/>
      <c r="I90" s="30"/>
      <c r="J90" s="72"/>
      <c r="K90" s="14"/>
    </row>
    <row r="91" spans="1:11">
      <c r="A91" s="10"/>
      <c r="B91" s="95"/>
      <c r="C91" s="33"/>
      <c r="D91" s="123"/>
      <c r="E91" s="123"/>
      <c r="F91" s="26"/>
      <c r="G91" s="77"/>
      <c r="H91" s="30"/>
      <c r="I91" s="30"/>
      <c r="J91" s="72"/>
      <c r="K91" s="14"/>
    </row>
    <row r="92" spans="1:11">
      <c r="A92" s="10"/>
      <c r="B92" s="95"/>
      <c r="C92" s="33"/>
      <c r="D92" s="123"/>
      <c r="E92" s="123"/>
      <c r="F92" s="26"/>
      <c r="G92" s="77"/>
      <c r="H92" s="30"/>
      <c r="I92" s="30"/>
      <c r="J92" s="72"/>
      <c r="K92" s="14"/>
    </row>
    <row r="93" spans="1:11">
      <c r="A93" s="10"/>
      <c r="B93" s="95"/>
      <c r="C93" s="33"/>
      <c r="D93" s="123"/>
      <c r="E93" s="123"/>
      <c r="F93" s="26"/>
      <c r="G93" s="77"/>
      <c r="H93" s="30"/>
      <c r="I93" s="30"/>
      <c r="J93" s="72"/>
      <c r="K93" s="14"/>
    </row>
    <row r="94" spans="1:11">
      <c r="A94" s="10"/>
      <c r="B94" s="95"/>
      <c r="C94" s="33"/>
      <c r="D94" s="123"/>
      <c r="E94" s="123"/>
      <c r="F94" s="26"/>
      <c r="G94" s="77"/>
      <c r="H94" s="30"/>
      <c r="I94" s="30"/>
      <c r="J94" s="72"/>
      <c r="K94" s="14"/>
    </row>
    <row r="95" spans="1:11">
      <c r="A95" s="10"/>
      <c r="B95" s="95"/>
      <c r="C95" s="33"/>
      <c r="D95" s="123"/>
      <c r="E95" s="123"/>
      <c r="F95" s="26"/>
      <c r="G95" s="77"/>
      <c r="H95" s="30"/>
      <c r="I95" s="30"/>
      <c r="J95" s="72"/>
      <c r="K95" s="14"/>
    </row>
    <row r="96" spans="1:11">
      <c r="A96" s="10"/>
      <c r="B96" s="95"/>
      <c r="C96" s="33"/>
      <c r="D96" s="123"/>
      <c r="E96" s="123"/>
      <c r="F96" s="26"/>
      <c r="G96" s="77"/>
      <c r="H96" s="30"/>
      <c r="I96" s="30"/>
      <c r="J96" s="72"/>
      <c r="K96" s="14"/>
    </row>
    <row r="97" spans="1:11">
      <c r="A97" s="10"/>
      <c r="B97" s="95"/>
      <c r="C97" s="33"/>
      <c r="D97" s="123"/>
      <c r="E97" s="123"/>
      <c r="F97" s="26"/>
      <c r="G97" s="77"/>
      <c r="H97" s="30"/>
      <c r="I97" s="30"/>
      <c r="J97" s="72"/>
      <c r="K97" s="14"/>
    </row>
    <row r="98" spans="1:11">
      <c r="A98" s="10"/>
      <c r="B98" s="95"/>
      <c r="C98" s="33"/>
      <c r="D98" s="123"/>
      <c r="E98" s="123"/>
      <c r="F98" s="26"/>
      <c r="G98" s="77"/>
      <c r="H98" s="30"/>
      <c r="I98" s="30"/>
      <c r="J98" s="72"/>
      <c r="K98" s="14"/>
    </row>
    <row r="99" spans="1:11">
      <c r="A99" s="10"/>
      <c r="B99" s="95"/>
      <c r="C99" s="33"/>
      <c r="D99" s="122"/>
      <c r="E99" s="122"/>
      <c r="F99" s="26"/>
      <c r="G99" s="77"/>
      <c r="H99" s="30"/>
      <c r="I99" s="30"/>
      <c r="J99" s="69"/>
      <c r="K99" s="14"/>
    </row>
    <row r="100" spans="1:11">
      <c r="A100" s="10"/>
      <c r="B100" s="95"/>
      <c r="C100" s="33"/>
      <c r="D100" s="123"/>
      <c r="E100" s="123"/>
      <c r="F100" s="26"/>
      <c r="G100" s="77"/>
      <c r="H100" s="30"/>
      <c r="I100" s="30"/>
      <c r="J100" s="72"/>
      <c r="K100" s="14"/>
    </row>
    <row r="101" spans="1:11">
      <c r="A101" s="10"/>
      <c r="B101" s="95"/>
      <c r="C101" s="33"/>
      <c r="D101" s="123"/>
      <c r="E101" s="123"/>
      <c r="F101" s="26"/>
      <c r="G101" s="77"/>
      <c r="H101" s="30"/>
      <c r="I101" s="30"/>
      <c r="J101" s="72"/>
      <c r="K101" s="14"/>
    </row>
    <row r="102" spans="1:11">
      <c r="A102" s="10"/>
      <c r="B102" s="95"/>
      <c r="C102" s="33"/>
      <c r="D102" s="123"/>
      <c r="E102" s="123"/>
      <c r="F102" s="26"/>
      <c r="G102" s="77"/>
      <c r="H102" s="30"/>
      <c r="I102" s="30"/>
      <c r="J102" s="72"/>
      <c r="K102" s="14"/>
    </row>
    <row r="103" spans="1:11">
      <c r="A103" s="10"/>
      <c r="B103" s="95"/>
      <c r="C103" s="33"/>
      <c r="D103" s="123"/>
      <c r="E103" s="123"/>
      <c r="F103" s="26"/>
      <c r="G103" s="77"/>
      <c r="H103" s="30"/>
      <c r="I103" s="30"/>
      <c r="J103" s="72"/>
      <c r="K103" s="14"/>
    </row>
    <row r="104" spans="1:11">
      <c r="A104" s="10"/>
      <c r="B104" s="95"/>
      <c r="C104" s="33"/>
      <c r="D104" s="123"/>
      <c r="E104" s="123"/>
      <c r="F104" s="26"/>
      <c r="G104" s="77"/>
      <c r="H104" s="30"/>
      <c r="I104" s="30"/>
      <c r="J104" s="72"/>
      <c r="K104" s="14"/>
    </row>
    <row r="105" spans="1:11">
      <c r="A105" s="10"/>
      <c r="B105" s="95"/>
      <c r="C105" s="33"/>
      <c r="D105" s="123"/>
      <c r="E105" s="123"/>
      <c r="F105" s="26"/>
      <c r="G105" s="77"/>
      <c r="H105" s="30"/>
      <c r="I105" s="30"/>
      <c r="J105" s="72"/>
      <c r="K105" s="14"/>
    </row>
    <row r="106" spans="1:11">
      <c r="A106" s="10"/>
      <c r="B106" s="95"/>
      <c r="C106" s="33"/>
      <c r="D106" s="123"/>
      <c r="E106" s="123"/>
      <c r="F106" s="26"/>
      <c r="G106" s="77"/>
      <c r="H106" s="30"/>
      <c r="I106" s="30"/>
      <c r="J106" s="72"/>
      <c r="K106" s="14"/>
    </row>
    <row r="107" spans="1:11">
      <c r="A107" s="10"/>
      <c r="B107" s="95"/>
      <c r="C107" s="33"/>
      <c r="D107" s="123"/>
      <c r="E107" s="123"/>
      <c r="F107" s="26"/>
      <c r="G107" s="77"/>
      <c r="H107" s="30"/>
      <c r="I107" s="30"/>
      <c r="J107" s="72"/>
      <c r="K107" s="14"/>
    </row>
    <row r="108" spans="1:11">
      <c r="A108" s="10"/>
      <c r="B108" s="95"/>
      <c r="C108" s="33"/>
      <c r="D108" s="123"/>
      <c r="E108" s="123"/>
      <c r="F108" s="26"/>
      <c r="G108" s="77"/>
      <c r="H108" s="30"/>
      <c r="I108" s="30"/>
      <c r="J108" s="72"/>
      <c r="K108" s="14"/>
    </row>
    <row r="109" spans="1:11">
      <c r="A109" s="10"/>
      <c r="B109" s="95"/>
      <c r="C109" s="33"/>
      <c r="D109" s="123"/>
      <c r="E109" s="123"/>
      <c r="F109" s="26"/>
      <c r="G109" s="77"/>
      <c r="H109" s="30"/>
      <c r="I109" s="30"/>
      <c r="J109" s="72"/>
      <c r="K109" s="14"/>
    </row>
    <row r="110" spans="1:11">
      <c r="A110" s="10"/>
      <c r="B110" s="95"/>
      <c r="C110" s="33"/>
      <c r="D110" s="122"/>
      <c r="E110" s="122"/>
      <c r="F110" s="26"/>
      <c r="G110" s="77"/>
      <c r="H110" s="30"/>
      <c r="I110" s="30"/>
      <c r="J110" s="72"/>
      <c r="K110" s="14"/>
    </row>
    <row r="111" spans="1:11">
      <c r="A111" s="10"/>
      <c r="B111" s="95"/>
      <c r="C111" s="27"/>
      <c r="D111" s="123"/>
      <c r="E111" s="123"/>
      <c r="F111" s="26"/>
      <c r="G111" s="77"/>
      <c r="H111" s="30"/>
      <c r="I111" s="30"/>
      <c r="J111" s="72"/>
      <c r="K111" s="14"/>
    </row>
    <row r="112" spans="1:11" ht="21.95" customHeight="1">
      <c r="A112" s="10"/>
      <c r="B112" s="95"/>
      <c r="C112" s="33"/>
      <c r="D112" s="123"/>
      <c r="E112" s="123"/>
      <c r="F112" s="26"/>
      <c r="G112" s="77"/>
      <c r="H112" s="30"/>
      <c r="I112" s="30"/>
      <c r="J112" s="72"/>
      <c r="K112" s="14"/>
    </row>
    <row r="113" spans="1:11">
      <c r="A113" s="10"/>
      <c r="B113" s="95"/>
      <c r="C113" s="33"/>
      <c r="D113" s="123"/>
      <c r="E113" s="123"/>
      <c r="F113" s="26"/>
      <c r="G113" s="77"/>
      <c r="H113" s="30"/>
      <c r="I113" s="30"/>
      <c r="J113" s="72"/>
      <c r="K113" s="14"/>
    </row>
    <row r="114" spans="1:11">
      <c r="A114" s="10"/>
      <c r="B114" s="95"/>
      <c r="C114" s="27"/>
      <c r="D114" s="123"/>
      <c r="E114" s="123"/>
      <c r="F114" s="26"/>
      <c r="G114" s="77"/>
      <c r="H114" s="30"/>
      <c r="I114" s="30"/>
      <c r="J114" s="72"/>
      <c r="K114" s="14"/>
    </row>
    <row r="115" spans="1:11">
      <c r="A115" s="10"/>
      <c r="B115" s="95"/>
      <c r="C115" s="27"/>
      <c r="D115" s="123"/>
      <c r="E115" s="123"/>
      <c r="F115" s="26"/>
      <c r="G115" s="77"/>
      <c r="H115" s="30"/>
      <c r="I115" s="30"/>
    </row>
    <row r="116" spans="1:11">
      <c r="A116" s="10"/>
      <c r="B116" s="95"/>
      <c r="C116" s="27"/>
      <c r="D116" s="123"/>
      <c r="E116" s="123"/>
      <c r="F116" s="26"/>
      <c r="G116" s="77"/>
      <c r="H116" s="30"/>
      <c r="I116" s="30"/>
    </row>
    <row r="117" spans="1:11">
      <c r="A117" s="10"/>
      <c r="B117" s="95"/>
      <c r="C117" s="33"/>
      <c r="D117" s="123"/>
      <c r="E117" s="123"/>
      <c r="F117" s="26"/>
      <c r="G117" s="77"/>
      <c r="H117" s="30"/>
      <c r="I117" s="30"/>
    </row>
    <row r="118" spans="1:11">
      <c r="A118" s="10"/>
      <c r="B118" s="95"/>
      <c r="C118" s="27"/>
      <c r="D118" s="123"/>
      <c r="E118" s="123"/>
      <c r="F118" s="26"/>
      <c r="G118" s="77"/>
      <c r="H118" s="30"/>
      <c r="I118" s="30"/>
    </row>
    <row r="119" spans="1:11">
      <c r="A119" s="10"/>
      <c r="B119" s="95"/>
      <c r="C119" s="27"/>
      <c r="D119" s="123"/>
      <c r="E119" s="123"/>
      <c r="F119" s="26"/>
      <c r="G119" s="77"/>
      <c r="H119" s="30"/>
      <c r="I119" s="30"/>
    </row>
    <row r="120" spans="1:11">
      <c r="A120" s="10"/>
      <c r="B120" s="95"/>
      <c r="C120" s="27"/>
      <c r="D120" s="123"/>
      <c r="E120" s="123"/>
      <c r="F120" s="26"/>
      <c r="G120" s="77"/>
      <c r="H120" s="30"/>
      <c r="I120" s="30"/>
    </row>
    <row r="121" spans="1:11">
      <c r="A121" s="10"/>
      <c r="B121" s="95"/>
      <c r="C121" s="27"/>
      <c r="D121" s="123"/>
      <c r="E121" s="123"/>
      <c r="F121" s="26"/>
      <c r="G121" s="77"/>
      <c r="H121" s="30"/>
      <c r="I121" s="30"/>
    </row>
    <row r="122" spans="1:11">
      <c r="A122" s="10"/>
      <c r="B122" s="95"/>
      <c r="C122" s="27"/>
      <c r="D122" s="123"/>
      <c r="E122" s="123"/>
      <c r="F122" s="26"/>
      <c r="G122" s="77"/>
      <c r="H122" s="30"/>
      <c r="I122" s="30"/>
    </row>
    <row r="123" spans="1:11">
      <c r="A123" s="10"/>
      <c r="B123" s="95"/>
      <c r="C123" s="27"/>
      <c r="D123" s="123"/>
      <c r="E123" s="123"/>
      <c r="F123" s="26"/>
      <c r="G123" s="77"/>
      <c r="H123" s="30"/>
      <c r="I123" s="30"/>
    </row>
    <row r="124" spans="1:11">
      <c r="A124" s="10"/>
      <c r="B124" s="95"/>
      <c r="C124" s="33"/>
      <c r="D124" s="123"/>
      <c r="E124" s="123"/>
      <c r="F124" s="26"/>
      <c r="G124" s="77"/>
      <c r="H124" s="30"/>
      <c r="I124" s="30"/>
    </row>
    <row r="125" spans="1:11">
      <c r="A125" s="10"/>
      <c r="B125" s="95"/>
      <c r="C125" s="33"/>
      <c r="D125" s="123"/>
      <c r="E125" s="123"/>
      <c r="F125" s="26"/>
      <c r="G125" s="77"/>
      <c r="H125" s="30"/>
      <c r="I125" s="30"/>
    </row>
    <row r="126" spans="1:11">
      <c r="A126" s="10"/>
      <c r="B126" s="95"/>
      <c r="C126" s="27"/>
      <c r="D126" s="123"/>
      <c r="E126" s="123"/>
      <c r="F126" s="26"/>
      <c r="G126" s="77"/>
      <c r="H126" s="30"/>
      <c r="I126" s="30"/>
    </row>
    <row r="127" spans="1:11">
      <c r="A127" s="10"/>
      <c r="B127" s="95"/>
      <c r="C127" s="27"/>
      <c r="D127" s="123"/>
      <c r="E127" s="123"/>
      <c r="F127" s="26"/>
      <c r="G127" s="77"/>
      <c r="H127" s="30"/>
      <c r="I127" s="30"/>
    </row>
    <row r="128" spans="1:11">
      <c r="A128" s="10"/>
      <c r="B128" s="95"/>
      <c r="C128" s="27"/>
      <c r="D128" s="123"/>
      <c r="E128" s="123"/>
      <c r="F128" s="26"/>
      <c r="G128" s="77"/>
      <c r="H128" s="30"/>
      <c r="I128" s="30"/>
    </row>
    <row r="129" spans="1:9">
      <c r="A129" s="10"/>
      <c r="B129" s="95"/>
      <c r="C129" s="33"/>
      <c r="D129" s="123"/>
      <c r="E129" s="123"/>
      <c r="F129" s="26"/>
      <c r="G129" s="77"/>
      <c r="H129" s="30"/>
      <c r="I129" s="30"/>
    </row>
    <row r="130" spans="1:9">
      <c r="A130" s="10"/>
      <c r="B130" s="95"/>
      <c r="C130" s="33"/>
      <c r="D130" s="123"/>
      <c r="E130" s="123"/>
      <c r="F130" s="26"/>
      <c r="G130" s="77"/>
      <c r="H130" s="30"/>
      <c r="I130" s="30"/>
    </row>
    <row r="131" spans="1:9">
      <c r="A131" s="10"/>
      <c r="B131" s="95"/>
      <c r="C131" s="27"/>
      <c r="D131" s="123"/>
      <c r="E131" s="123"/>
      <c r="F131" s="26"/>
      <c r="G131" s="77"/>
      <c r="H131" s="30"/>
      <c r="I131" s="30"/>
    </row>
    <row r="132" spans="1:9">
      <c r="A132" s="10"/>
      <c r="B132" s="95"/>
      <c r="C132" s="27"/>
      <c r="D132" s="123"/>
      <c r="E132" s="123"/>
      <c r="F132" s="26"/>
      <c r="G132" s="77"/>
      <c r="H132" s="30"/>
      <c r="I132" s="30"/>
    </row>
    <row r="133" spans="1:9">
      <c r="A133" s="10"/>
      <c r="B133" s="95"/>
      <c r="C133" s="27"/>
      <c r="D133" s="123"/>
      <c r="E133" s="123"/>
      <c r="F133" s="26"/>
      <c r="G133" s="77"/>
      <c r="H133" s="30"/>
      <c r="I133" s="30"/>
    </row>
    <row r="134" spans="1:9">
      <c r="A134" s="10"/>
      <c r="B134" s="95"/>
      <c r="C134" s="27"/>
      <c r="D134" s="123"/>
      <c r="E134" s="123"/>
      <c r="F134" s="26"/>
      <c r="G134" s="77"/>
      <c r="H134" s="30"/>
      <c r="I134" s="30"/>
    </row>
    <row r="135" spans="1:9">
      <c r="A135" s="10"/>
      <c r="B135" s="95"/>
      <c r="C135" s="27"/>
      <c r="D135" s="123"/>
      <c r="E135" s="123"/>
      <c r="F135" s="26"/>
      <c r="G135" s="77"/>
      <c r="H135" s="30"/>
      <c r="I135" s="30"/>
    </row>
    <row r="136" spans="1:9">
      <c r="A136" s="10"/>
      <c r="B136" s="95"/>
      <c r="C136" s="27"/>
      <c r="D136" s="123"/>
      <c r="E136" s="123"/>
      <c r="F136" s="26"/>
      <c r="G136" s="77"/>
      <c r="H136" s="30"/>
      <c r="I136" s="30"/>
    </row>
    <row r="137" spans="1:9">
      <c r="A137" s="10"/>
      <c r="B137" s="95"/>
      <c r="C137" s="27"/>
      <c r="D137" s="123"/>
      <c r="E137" s="123"/>
      <c r="F137" s="26"/>
      <c r="G137" s="77"/>
      <c r="H137" s="30"/>
      <c r="I137" s="30"/>
    </row>
    <row r="138" spans="1:9">
      <c r="A138" s="10"/>
      <c r="B138" s="95"/>
      <c r="C138" s="27"/>
      <c r="D138" s="123"/>
      <c r="E138" s="123"/>
      <c r="F138" s="26"/>
      <c r="G138" s="77"/>
      <c r="H138" s="30"/>
      <c r="I138" s="30"/>
    </row>
    <row r="139" spans="1:9">
      <c r="A139" s="10"/>
      <c r="B139" s="95"/>
      <c r="C139" s="27"/>
      <c r="D139" s="123"/>
      <c r="E139" s="123"/>
      <c r="F139" s="26"/>
      <c r="G139" s="77"/>
      <c r="H139" s="30"/>
      <c r="I139" s="30"/>
    </row>
    <row r="140" spans="1:9">
      <c r="A140" s="10"/>
      <c r="B140" s="95"/>
      <c r="C140" s="27"/>
      <c r="D140" s="123"/>
      <c r="E140" s="123"/>
      <c r="F140" s="26"/>
      <c r="G140" s="77"/>
      <c r="H140" s="30"/>
      <c r="I140" s="30"/>
    </row>
    <row r="141" spans="1:9">
      <c r="A141" s="10"/>
      <c r="B141" s="95"/>
      <c r="C141" s="33"/>
      <c r="D141" s="123"/>
      <c r="E141" s="123"/>
      <c r="F141" s="26"/>
      <c r="G141" s="77"/>
      <c r="H141" s="30"/>
      <c r="I141" s="30"/>
    </row>
    <row r="142" spans="1:9">
      <c r="A142" s="10"/>
      <c r="B142" s="95"/>
      <c r="C142" s="27"/>
      <c r="D142" s="123"/>
      <c r="E142" s="123"/>
      <c r="F142" s="26"/>
      <c r="G142" s="77"/>
      <c r="H142" s="30"/>
      <c r="I142" s="30"/>
    </row>
    <row r="143" spans="1:9">
      <c r="A143" s="10"/>
      <c r="B143" s="95"/>
      <c r="C143" s="27"/>
      <c r="D143" s="123"/>
      <c r="E143" s="123"/>
      <c r="F143" s="26"/>
      <c r="G143" s="77"/>
      <c r="H143" s="30"/>
      <c r="I143" s="30"/>
    </row>
    <row r="144" spans="1:9">
      <c r="A144" s="10"/>
      <c r="B144" s="95"/>
      <c r="C144" s="27"/>
      <c r="D144" s="123"/>
      <c r="E144" s="123"/>
      <c r="F144" s="26"/>
      <c r="G144" s="77"/>
      <c r="H144" s="30"/>
      <c r="I144" s="30"/>
    </row>
    <row r="145" spans="1:9">
      <c r="A145" s="10"/>
      <c r="B145" s="95"/>
      <c r="C145" s="27"/>
      <c r="D145" s="123"/>
      <c r="E145" s="123"/>
      <c r="F145" s="26"/>
      <c r="G145" s="77"/>
      <c r="H145" s="30"/>
      <c r="I145" s="30"/>
    </row>
    <row r="146" spans="1:9">
      <c r="A146" s="10"/>
      <c r="B146" s="95"/>
      <c r="C146" s="27"/>
      <c r="D146" s="123"/>
      <c r="E146" s="123"/>
      <c r="F146" s="26"/>
      <c r="G146" s="77"/>
      <c r="H146" s="30"/>
      <c r="I146" s="30"/>
    </row>
    <row r="147" spans="1:9">
      <c r="A147" s="10"/>
      <c r="B147" s="95"/>
      <c r="C147" s="27"/>
      <c r="D147" s="123"/>
      <c r="E147" s="123"/>
      <c r="F147" s="26"/>
      <c r="G147" s="77"/>
      <c r="H147" s="30"/>
      <c r="I147" s="30"/>
    </row>
    <row r="148" spans="1:9">
      <c r="A148" s="10"/>
      <c r="B148" s="95"/>
      <c r="C148" s="27"/>
      <c r="D148" s="123"/>
      <c r="E148" s="123"/>
      <c r="F148" s="26"/>
      <c r="G148" s="77"/>
      <c r="H148" s="30"/>
      <c r="I148" s="30"/>
    </row>
    <row r="149" spans="1:9">
      <c r="A149" s="10"/>
      <c r="B149" s="95"/>
      <c r="C149" s="27"/>
      <c r="D149" s="123"/>
      <c r="E149" s="123"/>
      <c r="F149" s="26"/>
      <c r="G149" s="77"/>
      <c r="H149" s="30"/>
      <c r="I149" s="30"/>
    </row>
    <row r="150" spans="1:9">
      <c r="A150" s="10"/>
      <c r="B150" s="95"/>
      <c r="C150" s="27"/>
      <c r="D150" s="123"/>
      <c r="E150" s="123"/>
      <c r="F150" s="26"/>
      <c r="G150" s="77"/>
      <c r="H150" s="30"/>
      <c r="I150" s="30"/>
    </row>
    <row r="151" spans="1:9">
      <c r="A151" s="10"/>
      <c r="B151" s="95"/>
      <c r="C151" s="27"/>
      <c r="D151" s="123"/>
      <c r="E151" s="123"/>
      <c r="F151" s="26"/>
      <c r="G151" s="77"/>
      <c r="H151" s="30"/>
      <c r="I151" s="30"/>
    </row>
    <row r="152" spans="1:9">
      <c r="A152" s="10"/>
      <c r="B152" s="95"/>
      <c r="C152" s="27"/>
      <c r="D152" s="123"/>
      <c r="E152" s="123"/>
      <c r="F152" s="26"/>
      <c r="G152" s="77"/>
      <c r="H152" s="30"/>
      <c r="I152" s="30"/>
    </row>
    <row r="153" spans="1:9">
      <c r="A153" s="10"/>
      <c r="B153" s="95"/>
      <c r="C153" s="27"/>
      <c r="D153" s="123"/>
      <c r="E153" s="123"/>
      <c r="F153" s="26"/>
      <c r="G153" s="77"/>
      <c r="H153" s="30"/>
      <c r="I153" s="30"/>
    </row>
    <row r="154" spans="1:9">
      <c r="A154" s="10"/>
      <c r="B154" s="95"/>
      <c r="C154" s="27"/>
      <c r="D154" s="123"/>
      <c r="E154" s="123"/>
      <c r="F154" s="26"/>
      <c r="G154" s="77"/>
      <c r="H154" s="30"/>
      <c r="I154" s="30"/>
    </row>
    <row r="155" spans="1:9">
      <c r="A155" s="10"/>
      <c r="B155" s="95"/>
      <c r="C155" s="27"/>
      <c r="D155" s="123"/>
      <c r="E155" s="123"/>
      <c r="F155" s="26"/>
      <c r="G155" s="77"/>
      <c r="H155" s="30"/>
      <c r="I155" s="30"/>
    </row>
    <row r="156" spans="1:9">
      <c r="A156" s="10"/>
      <c r="B156" s="95"/>
      <c r="C156" s="27"/>
      <c r="D156" s="123"/>
      <c r="E156" s="123"/>
      <c r="F156" s="26"/>
      <c r="G156" s="77"/>
      <c r="H156" s="30"/>
      <c r="I156" s="30"/>
    </row>
    <row r="157" spans="1:9">
      <c r="A157" s="10"/>
      <c r="B157" s="95"/>
      <c r="C157" s="27"/>
      <c r="D157" s="123"/>
      <c r="E157" s="123"/>
      <c r="F157" s="26"/>
      <c r="G157" s="77"/>
      <c r="H157" s="30"/>
      <c r="I157" s="30"/>
    </row>
    <row r="158" spans="1:9">
      <c r="A158" s="10"/>
      <c r="B158" s="95"/>
      <c r="C158" s="27"/>
      <c r="D158" s="123"/>
      <c r="E158" s="123"/>
      <c r="F158" s="26"/>
      <c r="G158" s="77"/>
      <c r="H158" s="30"/>
      <c r="I158" s="30"/>
    </row>
    <row r="159" spans="1:9">
      <c r="A159" s="10"/>
      <c r="B159" s="95"/>
      <c r="C159" s="27"/>
      <c r="D159" s="123"/>
      <c r="E159" s="123"/>
      <c r="F159" s="26"/>
      <c r="G159" s="77"/>
      <c r="H159" s="30"/>
      <c r="I159" s="30"/>
    </row>
    <row r="160" spans="1:9">
      <c r="A160" s="10"/>
      <c r="B160" s="95"/>
      <c r="C160" s="27"/>
      <c r="D160" s="123"/>
      <c r="E160" s="123"/>
      <c r="F160" s="26"/>
      <c r="G160" s="77"/>
      <c r="H160" s="30"/>
      <c r="I160" s="30"/>
    </row>
    <row r="161" spans="1:9">
      <c r="A161" s="10"/>
      <c r="B161" s="95"/>
      <c r="C161" s="27"/>
      <c r="D161" s="123"/>
      <c r="E161" s="123"/>
      <c r="F161" s="26"/>
      <c r="G161" s="77"/>
      <c r="H161" s="30"/>
      <c r="I161" s="30"/>
    </row>
    <row r="162" spans="1:9">
      <c r="A162" s="10"/>
      <c r="B162" s="95"/>
      <c r="C162" s="27"/>
      <c r="D162" s="123"/>
      <c r="E162" s="123"/>
      <c r="F162" s="26"/>
      <c r="G162" s="77"/>
      <c r="H162" s="30"/>
      <c r="I162" s="30"/>
    </row>
    <row r="163" spans="1:9">
      <c r="A163" s="10"/>
      <c r="B163" s="95"/>
      <c r="C163" s="27"/>
      <c r="D163" s="123"/>
      <c r="E163" s="123"/>
      <c r="F163" s="26"/>
      <c r="G163" s="77"/>
      <c r="H163" s="30"/>
      <c r="I163" s="30"/>
    </row>
    <row r="164" spans="1:9">
      <c r="A164" s="10"/>
      <c r="B164" s="95"/>
      <c r="C164" s="27"/>
      <c r="D164" s="123"/>
      <c r="E164" s="123"/>
      <c r="F164" s="26"/>
      <c r="G164" s="77"/>
      <c r="H164" s="30"/>
      <c r="I164" s="30"/>
    </row>
    <row r="165" spans="1:9">
      <c r="A165" s="10"/>
      <c r="B165" s="95"/>
      <c r="C165" s="27"/>
      <c r="D165" s="123"/>
      <c r="E165" s="123"/>
      <c r="F165" s="26"/>
      <c r="G165" s="77"/>
      <c r="H165" s="30"/>
      <c r="I165" s="30"/>
    </row>
    <row r="166" spans="1:9">
      <c r="A166" s="10"/>
      <c r="B166" s="95"/>
      <c r="C166" s="27"/>
      <c r="D166" s="123"/>
      <c r="E166" s="123"/>
      <c r="F166" s="26"/>
      <c r="G166" s="77"/>
      <c r="H166" s="30"/>
      <c r="I166" s="30"/>
    </row>
    <row r="167" spans="1:9">
      <c r="A167" s="10"/>
      <c r="B167" s="95"/>
      <c r="C167" s="27"/>
      <c r="D167" s="123"/>
      <c r="E167" s="123"/>
      <c r="F167" s="26"/>
      <c r="G167" s="77"/>
      <c r="H167" s="30"/>
      <c r="I167" s="30"/>
    </row>
    <row r="168" spans="1:9">
      <c r="A168" s="10"/>
      <c r="B168" s="95"/>
      <c r="C168" s="27"/>
      <c r="D168" s="123"/>
      <c r="E168" s="123"/>
      <c r="F168" s="26"/>
      <c r="G168" s="77"/>
      <c r="H168" s="30"/>
      <c r="I168" s="30"/>
    </row>
    <row r="169" spans="1:9" s="78" customFormat="1">
      <c r="A169" s="10"/>
      <c r="B169" s="60"/>
      <c r="C169" s="33"/>
      <c r="D169" s="122"/>
      <c r="E169" s="122"/>
      <c r="F169" s="26"/>
      <c r="G169" s="77"/>
      <c r="H169" s="30"/>
      <c r="I169" s="30"/>
    </row>
    <row r="170" spans="1:9">
      <c r="A170" s="10"/>
      <c r="B170" s="95"/>
      <c r="C170" s="27"/>
      <c r="D170" s="123"/>
      <c r="E170" s="123"/>
      <c r="F170" s="26"/>
      <c r="G170" s="77"/>
      <c r="H170" s="30"/>
      <c r="I170" s="30"/>
    </row>
    <row r="171" spans="1:9">
      <c r="A171" s="10"/>
      <c r="B171" s="95"/>
      <c r="C171" s="27"/>
      <c r="D171" s="123"/>
      <c r="E171" s="123"/>
      <c r="F171" s="26"/>
      <c r="G171" s="77"/>
      <c r="H171" s="30"/>
      <c r="I171" s="30"/>
    </row>
    <row r="172" spans="1:9">
      <c r="A172" s="10"/>
      <c r="B172" s="95"/>
      <c r="C172" s="27"/>
      <c r="D172" s="123"/>
      <c r="E172" s="123"/>
      <c r="F172" s="26"/>
      <c r="G172" s="77"/>
      <c r="H172" s="30"/>
      <c r="I172" s="30"/>
    </row>
    <row r="173" spans="1:9">
      <c r="A173" s="10"/>
      <c r="B173" s="95"/>
      <c r="C173" s="27"/>
      <c r="D173" s="123"/>
      <c r="E173" s="123"/>
      <c r="F173" s="26"/>
      <c r="G173" s="77"/>
      <c r="H173" s="30"/>
      <c r="I173" s="30"/>
    </row>
    <row r="174" spans="1:9">
      <c r="A174" s="10"/>
      <c r="B174" s="95"/>
      <c r="C174" s="27"/>
      <c r="D174" s="123"/>
      <c r="E174" s="123"/>
      <c r="F174" s="26"/>
      <c r="G174" s="77"/>
      <c r="H174" s="30"/>
      <c r="I174" s="30"/>
    </row>
    <row r="175" spans="1:9">
      <c r="A175" s="10"/>
      <c r="B175" s="95"/>
      <c r="C175" s="27"/>
      <c r="D175" s="123"/>
      <c r="E175" s="123"/>
      <c r="F175" s="26"/>
      <c r="G175" s="77"/>
      <c r="H175" s="30"/>
      <c r="I175" s="30"/>
    </row>
    <row r="176" spans="1:9">
      <c r="A176" s="10"/>
      <c r="B176" s="95"/>
      <c r="C176" s="27"/>
      <c r="D176" s="123"/>
      <c r="E176" s="123"/>
      <c r="F176" s="26"/>
      <c r="G176" s="77"/>
      <c r="H176" s="30"/>
      <c r="I176" s="30"/>
    </row>
    <row r="177" spans="1:10">
      <c r="A177" s="10"/>
      <c r="B177" s="95"/>
      <c r="C177" s="27"/>
      <c r="D177" s="123"/>
      <c r="E177" s="123"/>
      <c r="F177" s="26"/>
      <c r="G177" s="77"/>
      <c r="H177" s="30"/>
      <c r="I177" s="30"/>
    </row>
    <row r="178" spans="1:10">
      <c r="A178" s="10"/>
      <c r="B178" s="95"/>
      <c r="C178" s="27"/>
      <c r="D178" s="123"/>
      <c r="E178" s="123"/>
      <c r="F178" s="26"/>
      <c r="G178" s="77"/>
      <c r="H178" s="30"/>
      <c r="I178" s="30"/>
    </row>
    <row r="179" spans="1:10">
      <c r="A179" s="10"/>
      <c r="B179" s="95"/>
      <c r="C179" s="27"/>
      <c r="D179" s="123"/>
      <c r="E179" s="123"/>
      <c r="F179" s="26"/>
      <c r="G179" s="77"/>
      <c r="H179" s="30"/>
      <c r="I179" s="30"/>
    </row>
    <row r="180" spans="1:10">
      <c r="A180" s="10"/>
      <c r="B180" s="95"/>
      <c r="C180" s="27"/>
      <c r="D180" s="123"/>
      <c r="E180" s="123"/>
      <c r="F180" s="26"/>
      <c r="G180" s="77"/>
      <c r="H180" s="30"/>
      <c r="I180" s="30"/>
    </row>
    <row r="181" spans="1:10">
      <c r="A181" s="10"/>
      <c r="B181" s="60"/>
      <c r="C181" s="33"/>
      <c r="D181" s="122"/>
      <c r="E181" s="122"/>
      <c r="F181" s="26"/>
      <c r="G181" s="77"/>
      <c r="H181" s="30"/>
      <c r="I181" s="30"/>
      <c r="J181" s="78"/>
    </row>
    <row r="182" spans="1:10">
      <c r="A182" s="10"/>
      <c r="B182" s="60"/>
      <c r="C182" s="33"/>
      <c r="D182" s="122"/>
      <c r="E182" s="122"/>
      <c r="F182" s="26"/>
      <c r="G182" s="77"/>
      <c r="H182" s="30"/>
      <c r="I182" s="30"/>
      <c r="J182" s="78"/>
    </row>
    <row r="183" spans="1:10">
      <c r="A183" s="10"/>
      <c r="B183" s="60"/>
      <c r="C183" s="33"/>
      <c r="D183" s="122"/>
      <c r="E183" s="122"/>
      <c r="F183" s="26"/>
      <c r="G183" s="77"/>
      <c r="H183" s="30"/>
      <c r="I183" s="30"/>
      <c r="J183" s="78"/>
    </row>
    <row r="184" spans="1:10">
      <c r="A184" s="10"/>
      <c r="B184" s="60"/>
      <c r="C184" s="33"/>
      <c r="D184" s="123"/>
      <c r="E184" s="123"/>
      <c r="F184" s="26"/>
      <c r="G184" s="77"/>
      <c r="H184" s="30"/>
      <c r="I184" s="30"/>
    </row>
    <row r="185" spans="1:10">
      <c r="A185" s="10"/>
      <c r="B185" s="95"/>
      <c r="C185" s="27"/>
      <c r="D185" s="123"/>
      <c r="E185" s="123"/>
      <c r="F185" s="26"/>
      <c r="G185" s="77"/>
      <c r="H185" s="30"/>
      <c r="I185" s="30"/>
    </row>
    <row r="186" spans="1:10">
      <c r="A186" s="10"/>
      <c r="B186" s="95"/>
      <c r="C186" s="27"/>
      <c r="D186" s="123"/>
      <c r="E186" s="123"/>
      <c r="F186" s="26"/>
      <c r="G186" s="77"/>
      <c r="H186" s="30"/>
      <c r="I186" s="30"/>
    </row>
    <row r="187" spans="1:10">
      <c r="A187" s="10"/>
      <c r="B187" s="95"/>
      <c r="C187" s="27"/>
      <c r="D187" s="123"/>
      <c r="E187" s="123"/>
      <c r="F187" s="26"/>
      <c r="G187" s="77"/>
      <c r="H187" s="30"/>
      <c r="I187" s="30"/>
    </row>
    <row r="188" spans="1:10">
      <c r="A188" s="10"/>
      <c r="B188" s="95"/>
      <c r="C188" s="27"/>
      <c r="D188" s="123"/>
      <c r="E188" s="123"/>
      <c r="F188" s="26"/>
      <c r="G188" s="77"/>
      <c r="H188" s="30"/>
      <c r="I188" s="30"/>
    </row>
    <row r="189" spans="1:10">
      <c r="A189" s="10"/>
      <c r="B189" s="95"/>
      <c r="C189" s="27"/>
      <c r="D189" s="123"/>
      <c r="E189" s="123"/>
      <c r="F189" s="26"/>
      <c r="G189" s="77"/>
      <c r="H189" s="30"/>
      <c r="I189" s="30"/>
    </row>
    <row r="190" spans="1:10">
      <c r="A190" s="10"/>
      <c r="B190" s="95"/>
      <c r="C190" s="27"/>
      <c r="D190" s="123"/>
      <c r="E190" s="123"/>
      <c r="F190" s="26"/>
      <c r="G190" s="77"/>
      <c r="H190" s="30"/>
      <c r="I190" s="30"/>
    </row>
    <row r="191" spans="1:10">
      <c r="A191" s="10"/>
      <c r="B191" s="95"/>
      <c r="C191" s="27"/>
      <c r="D191" s="123"/>
      <c r="E191" s="123"/>
      <c r="F191" s="26"/>
      <c r="G191" s="77"/>
      <c r="H191" s="30"/>
      <c r="I191" s="30"/>
    </row>
    <row r="192" spans="1:10">
      <c r="A192" s="10"/>
      <c r="B192" s="95"/>
      <c r="C192" s="27"/>
      <c r="D192" s="123"/>
      <c r="E192" s="123"/>
      <c r="F192" s="26"/>
      <c r="G192" s="77"/>
      <c r="H192" s="30"/>
      <c r="I192" s="30"/>
    </row>
    <row r="193" spans="1:9">
      <c r="A193" s="10"/>
      <c r="B193" s="95"/>
      <c r="C193" s="27"/>
      <c r="D193" s="123"/>
      <c r="E193" s="123"/>
      <c r="F193" s="26"/>
      <c r="G193" s="77"/>
      <c r="H193" s="30"/>
      <c r="I193" s="30"/>
    </row>
    <row r="194" spans="1:9">
      <c r="A194" s="10"/>
      <c r="B194" s="95"/>
      <c r="C194" s="27"/>
      <c r="D194" s="123"/>
      <c r="E194" s="123"/>
      <c r="F194" s="26"/>
      <c r="G194" s="77"/>
      <c r="H194" s="30"/>
      <c r="I194" s="30"/>
    </row>
    <row r="195" spans="1:9">
      <c r="A195" s="10"/>
      <c r="B195" s="95"/>
      <c r="C195" s="27"/>
      <c r="D195" s="123"/>
      <c r="E195" s="123"/>
      <c r="F195" s="26"/>
      <c r="G195" s="77"/>
      <c r="H195" s="30"/>
      <c r="I195" s="30"/>
    </row>
    <row r="196" spans="1:9">
      <c r="A196" s="10"/>
      <c r="B196" s="95"/>
      <c r="C196" s="27"/>
      <c r="D196" s="123"/>
      <c r="E196" s="123"/>
      <c r="F196" s="26"/>
      <c r="G196" s="77"/>
      <c r="H196" s="30"/>
      <c r="I196" s="30"/>
    </row>
    <row r="197" spans="1:9">
      <c r="A197" s="10"/>
      <c r="B197" s="95"/>
      <c r="C197" s="27"/>
      <c r="D197" s="123"/>
      <c r="E197" s="123"/>
      <c r="F197" s="26"/>
      <c r="G197" s="77"/>
      <c r="H197" s="30"/>
      <c r="I197" s="30"/>
    </row>
    <row r="198" spans="1:9">
      <c r="A198" s="10"/>
      <c r="B198" s="95"/>
      <c r="C198" s="27"/>
      <c r="D198" s="123"/>
      <c r="E198" s="123"/>
      <c r="F198" s="26"/>
      <c r="G198" s="77"/>
      <c r="H198" s="30"/>
      <c r="I198" s="30"/>
    </row>
    <row r="199" spans="1:9">
      <c r="A199" s="10"/>
      <c r="B199" s="95"/>
      <c r="C199" s="27"/>
      <c r="D199" s="123"/>
      <c r="E199" s="123"/>
      <c r="F199" s="26"/>
      <c r="G199" s="77"/>
      <c r="H199" s="30"/>
      <c r="I199" s="30"/>
    </row>
    <row r="200" spans="1:9">
      <c r="A200" s="10"/>
      <c r="B200" s="95"/>
      <c r="C200" s="27"/>
      <c r="D200" s="123"/>
      <c r="E200" s="123"/>
      <c r="F200" s="26"/>
      <c r="G200" s="77"/>
      <c r="H200" s="30"/>
      <c r="I200" s="30"/>
    </row>
    <row r="201" spans="1:9">
      <c r="A201" s="10"/>
      <c r="B201" s="95"/>
      <c r="C201" s="27"/>
      <c r="D201" s="123"/>
      <c r="E201" s="123"/>
      <c r="F201" s="26"/>
      <c r="G201" s="77"/>
      <c r="H201" s="30"/>
      <c r="I201" s="30"/>
    </row>
    <row r="202" spans="1:9">
      <c r="A202" s="10"/>
      <c r="B202" s="95"/>
      <c r="C202" s="27"/>
      <c r="D202" s="123"/>
      <c r="E202" s="123"/>
      <c r="F202" s="26"/>
      <c r="G202" s="77"/>
      <c r="H202" s="30"/>
      <c r="I202" s="30"/>
    </row>
    <row r="203" spans="1:9">
      <c r="A203" s="10"/>
      <c r="B203" s="95"/>
      <c r="C203" s="27"/>
      <c r="D203" s="123"/>
      <c r="E203" s="123"/>
      <c r="F203" s="26"/>
      <c r="G203" s="77"/>
      <c r="H203" s="30"/>
      <c r="I203" s="30"/>
    </row>
    <row r="204" spans="1:9">
      <c r="A204" s="10"/>
      <c r="B204" s="95"/>
      <c r="C204" s="27"/>
      <c r="D204" s="123"/>
      <c r="E204" s="123"/>
      <c r="F204" s="26"/>
      <c r="G204" s="77"/>
      <c r="H204" s="30"/>
      <c r="I204" s="30"/>
    </row>
    <row r="205" spans="1:9">
      <c r="A205" s="10"/>
      <c r="B205" s="95"/>
      <c r="C205" s="27"/>
      <c r="D205" s="123"/>
      <c r="E205" s="123"/>
      <c r="F205" s="26"/>
      <c r="G205" s="77"/>
      <c r="H205" s="30"/>
      <c r="I205" s="30"/>
    </row>
    <row r="206" spans="1:9">
      <c r="A206" s="10"/>
      <c r="B206" s="95"/>
      <c r="C206" s="27"/>
      <c r="D206" s="123"/>
      <c r="E206" s="123"/>
      <c r="F206" s="26"/>
      <c r="G206" s="77"/>
      <c r="H206" s="30"/>
      <c r="I206" s="30"/>
    </row>
    <row r="207" spans="1:9">
      <c r="A207" s="10"/>
      <c r="B207" s="95"/>
      <c r="C207" s="27"/>
      <c r="D207" s="123"/>
      <c r="E207" s="123"/>
      <c r="F207" s="26"/>
      <c r="G207" s="77"/>
      <c r="H207" s="30"/>
      <c r="I207" s="30"/>
    </row>
    <row r="208" spans="1:9">
      <c r="A208" s="10"/>
      <c r="B208" s="95"/>
      <c r="C208" s="27"/>
      <c r="D208" s="123"/>
      <c r="E208" s="123"/>
      <c r="F208" s="26"/>
      <c r="G208" s="77"/>
      <c r="H208" s="30"/>
      <c r="I208" s="30"/>
    </row>
    <row r="209" spans="1:9">
      <c r="A209" s="10"/>
      <c r="B209" s="95"/>
      <c r="C209" s="27"/>
      <c r="D209" s="123"/>
      <c r="E209" s="123"/>
      <c r="F209" s="26"/>
      <c r="G209" s="77"/>
      <c r="H209" s="30"/>
      <c r="I209" s="30"/>
    </row>
    <row r="210" spans="1:9">
      <c r="A210" s="10"/>
      <c r="B210" s="95"/>
      <c r="C210" s="27"/>
      <c r="D210" s="123"/>
      <c r="E210" s="123"/>
      <c r="F210" s="26"/>
      <c r="G210" s="77"/>
      <c r="H210" s="30"/>
      <c r="I210" s="30"/>
    </row>
    <row r="211" spans="1:9">
      <c r="A211" s="10"/>
      <c r="B211" s="95"/>
      <c r="C211" s="27"/>
      <c r="D211" s="123"/>
      <c r="E211" s="123"/>
      <c r="F211" s="26"/>
      <c r="G211" s="77"/>
      <c r="H211" s="30"/>
      <c r="I211" s="30"/>
    </row>
    <row r="212" spans="1:9">
      <c r="A212" s="10"/>
      <c r="B212" s="95"/>
      <c r="C212" s="27"/>
      <c r="D212" s="123"/>
      <c r="E212" s="123"/>
      <c r="F212" s="26"/>
      <c r="G212" s="77"/>
      <c r="H212" s="30"/>
      <c r="I212" s="30"/>
    </row>
    <row r="213" spans="1:9">
      <c r="A213" s="10"/>
      <c r="B213" s="95"/>
      <c r="C213" s="27"/>
      <c r="D213" s="123"/>
      <c r="E213" s="123"/>
      <c r="F213" s="26"/>
      <c r="G213" s="77"/>
      <c r="H213" s="30"/>
      <c r="I213" s="30"/>
    </row>
    <row r="214" spans="1:9">
      <c r="A214" s="10"/>
      <c r="B214" s="95"/>
      <c r="C214" s="27"/>
      <c r="D214" s="123"/>
      <c r="E214" s="123"/>
      <c r="F214" s="26"/>
      <c r="G214" s="77"/>
      <c r="H214" s="30"/>
      <c r="I214" s="30"/>
    </row>
    <row r="215" spans="1:9">
      <c r="A215" s="10"/>
      <c r="B215" s="95"/>
      <c r="C215" s="27"/>
      <c r="D215" s="123"/>
      <c r="E215" s="123"/>
      <c r="F215" s="26"/>
      <c r="G215" s="77"/>
      <c r="H215" s="30"/>
      <c r="I215" s="30"/>
    </row>
    <row r="216" spans="1:9">
      <c r="A216" s="10"/>
      <c r="B216" s="95"/>
      <c r="C216" s="27"/>
      <c r="D216" s="123"/>
      <c r="E216" s="123"/>
      <c r="F216" s="26"/>
      <c r="G216" s="77"/>
      <c r="H216" s="30"/>
      <c r="I216" s="30"/>
    </row>
    <row r="217" spans="1:9">
      <c r="A217" s="10"/>
      <c r="B217" s="95"/>
      <c r="C217" s="27"/>
      <c r="D217" s="123"/>
      <c r="E217" s="123"/>
      <c r="F217" s="26"/>
      <c r="G217" s="77"/>
      <c r="H217" s="30"/>
      <c r="I217" s="30"/>
    </row>
    <row r="218" spans="1:9">
      <c r="A218" s="10"/>
      <c r="B218" s="95"/>
      <c r="C218" s="27"/>
      <c r="D218" s="123"/>
      <c r="E218" s="123"/>
      <c r="F218" s="26"/>
      <c r="G218" s="77"/>
      <c r="H218" s="30"/>
      <c r="I218" s="30"/>
    </row>
    <row r="219" spans="1:9">
      <c r="A219" s="10"/>
      <c r="B219" s="95"/>
      <c r="C219" s="27"/>
      <c r="D219" s="123"/>
      <c r="E219" s="123"/>
      <c r="F219" s="26"/>
      <c r="G219" s="77"/>
      <c r="H219" s="30"/>
      <c r="I219" s="30"/>
    </row>
    <row r="220" spans="1:9">
      <c r="A220" s="10"/>
      <c r="B220" s="95"/>
      <c r="C220" s="27"/>
      <c r="D220" s="123"/>
      <c r="E220" s="123"/>
      <c r="F220" s="26"/>
      <c r="G220" s="77"/>
      <c r="H220" s="30"/>
      <c r="I220" s="30"/>
    </row>
    <row r="221" spans="1:9">
      <c r="A221" s="10"/>
      <c r="B221" s="95"/>
      <c r="C221" s="27"/>
      <c r="D221" s="123"/>
      <c r="E221" s="123"/>
      <c r="F221" s="26"/>
      <c r="G221" s="77"/>
      <c r="H221" s="30"/>
      <c r="I221" s="30"/>
    </row>
    <row r="222" spans="1:9">
      <c r="A222" s="10"/>
      <c r="B222" s="95"/>
      <c r="C222" s="27"/>
      <c r="D222" s="123"/>
      <c r="E222" s="123"/>
      <c r="F222" s="26"/>
      <c r="G222" s="77"/>
      <c r="H222" s="30"/>
      <c r="I222" s="30"/>
    </row>
    <row r="223" spans="1:9">
      <c r="A223" s="10"/>
      <c r="B223" s="95"/>
      <c r="C223" s="27"/>
      <c r="D223" s="123"/>
      <c r="E223" s="123"/>
      <c r="F223" s="26"/>
      <c r="G223" s="77"/>
      <c r="H223" s="30"/>
      <c r="I223" s="30"/>
    </row>
    <row r="224" spans="1:9">
      <c r="A224" s="10"/>
      <c r="B224" s="95"/>
      <c r="C224" s="27"/>
      <c r="D224" s="123"/>
      <c r="E224" s="123"/>
      <c r="F224" s="26"/>
      <c r="G224" s="77"/>
      <c r="H224" s="30"/>
      <c r="I224" s="30"/>
    </row>
    <row r="225" spans="1:9">
      <c r="A225" s="10"/>
      <c r="B225" s="95"/>
      <c r="C225" s="27"/>
      <c r="D225" s="123"/>
      <c r="E225" s="123"/>
      <c r="F225" s="26"/>
      <c r="G225" s="77"/>
      <c r="H225" s="30"/>
      <c r="I225" s="30"/>
    </row>
    <row r="226" spans="1:9">
      <c r="A226" s="10"/>
      <c r="B226" s="95"/>
      <c r="C226" s="27"/>
      <c r="D226" s="123"/>
      <c r="E226" s="123"/>
      <c r="F226" s="26"/>
      <c r="G226" s="77"/>
      <c r="H226" s="30"/>
      <c r="I226" s="30"/>
    </row>
    <row r="227" spans="1:9">
      <c r="A227" s="10"/>
      <c r="B227" s="95"/>
      <c r="C227" s="27"/>
      <c r="D227" s="123"/>
      <c r="E227" s="123"/>
      <c r="F227" s="26"/>
      <c r="G227" s="77"/>
      <c r="H227" s="30"/>
      <c r="I227" s="30"/>
    </row>
    <row r="228" spans="1:9">
      <c r="A228" s="10"/>
      <c r="B228" s="95"/>
      <c r="C228" s="27"/>
      <c r="D228" s="123"/>
      <c r="E228" s="123"/>
      <c r="F228" s="26"/>
      <c r="G228" s="77"/>
      <c r="H228" s="30"/>
      <c r="I228" s="30"/>
    </row>
    <row r="229" spans="1:9">
      <c r="A229" s="10"/>
      <c r="B229" s="95"/>
      <c r="C229" s="27"/>
      <c r="D229" s="123"/>
      <c r="E229" s="123"/>
      <c r="F229" s="26"/>
      <c r="G229" s="77"/>
      <c r="H229" s="30"/>
      <c r="I229" s="30"/>
    </row>
    <row r="230" spans="1:9">
      <c r="A230" s="10"/>
      <c r="B230" s="95"/>
      <c r="C230" s="27"/>
      <c r="D230" s="123"/>
      <c r="E230" s="123"/>
      <c r="F230" s="26"/>
      <c r="G230" s="77"/>
      <c r="H230" s="30"/>
      <c r="I230" s="30"/>
    </row>
    <row r="231" spans="1:9">
      <c r="A231" s="10"/>
      <c r="B231" s="95"/>
      <c r="C231" s="27"/>
      <c r="D231" s="123"/>
      <c r="E231" s="123"/>
      <c r="F231" s="26"/>
      <c r="G231" s="77"/>
      <c r="H231" s="30"/>
      <c r="I231" s="30"/>
    </row>
    <row r="232" spans="1:9">
      <c r="A232" s="10"/>
      <c r="B232" s="95"/>
      <c r="C232" s="27"/>
      <c r="D232" s="123"/>
      <c r="E232" s="123"/>
      <c r="F232" s="26"/>
      <c r="G232" s="77"/>
      <c r="H232" s="30"/>
      <c r="I232" s="30"/>
    </row>
    <row r="233" spans="1:9">
      <c r="A233" s="10"/>
      <c r="B233" s="96"/>
      <c r="C233" s="27"/>
      <c r="D233" s="123"/>
      <c r="E233" s="123"/>
      <c r="F233" s="26"/>
      <c r="G233" s="77"/>
      <c r="H233" s="30"/>
      <c r="I233" s="30"/>
    </row>
    <row r="234" spans="1:9">
      <c r="A234" s="10"/>
      <c r="B234" s="95"/>
      <c r="C234" s="27"/>
      <c r="D234" s="123"/>
      <c r="E234" s="123"/>
      <c r="F234" s="26"/>
      <c r="G234" s="77"/>
      <c r="H234" s="30"/>
      <c r="I234" s="30"/>
    </row>
    <row r="235" spans="1:9">
      <c r="A235" s="10"/>
      <c r="B235" s="95"/>
      <c r="C235" s="27"/>
      <c r="D235" s="123"/>
      <c r="E235" s="123"/>
      <c r="F235" s="26"/>
      <c r="G235" s="77"/>
      <c r="H235" s="30"/>
      <c r="I235" s="30"/>
    </row>
    <row r="236" spans="1:9">
      <c r="A236" s="10"/>
      <c r="B236" s="95"/>
      <c r="C236" s="27"/>
      <c r="D236" s="123"/>
      <c r="E236" s="123"/>
      <c r="F236" s="26"/>
      <c r="G236" s="77"/>
      <c r="H236" s="30"/>
      <c r="I236" s="30"/>
    </row>
    <row r="237" spans="1:9">
      <c r="A237" s="10"/>
      <c r="B237" s="95"/>
      <c r="C237" s="27"/>
      <c r="D237" s="123"/>
      <c r="E237" s="123"/>
      <c r="F237" s="26"/>
      <c r="G237" s="77"/>
      <c r="H237" s="30"/>
      <c r="I237" s="30"/>
    </row>
    <row r="238" spans="1:9">
      <c r="A238" s="10"/>
      <c r="B238" s="95"/>
      <c r="C238" s="27"/>
      <c r="D238" s="123"/>
      <c r="E238" s="123"/>
      <c r="F238" s="26"/>
      <c r="G238" s="77"/>
      <c r="H238" s="30"/>
      <c r="I238" s="30"/>
    </row>
    <row r="239" spans="1:9">
      <c r="A239" s="10"/>
      <c r="B239" s="95"/>
      <c r="C239" s="27"/>
      <c r="D239" s="123"/>
      <c r="E239" s="123"/>
      <c r="F239" s="26"/>
      <c r="G239" s="77"/>
      <c r="H239" s="30"/>
      <c r="I239" s="30"/>
    </row>
    <row r="240" spans="1:9">
      <c r="A240" s="10"/>
      <c r="B240" s="95"/>
      <c r="C240" s="27"/>
      <c r="D240" s="123"/>
      <c r="E240" s="123"/>
      <c r="F240" s="26"/>
      <c r="G240" s="77"/>
      <c r="H240" s="30"/>
      <c r="I240" s="30"/>
    </row>
    <row r="241" spans="1:9">
      <c r="A241" s="10"/>
      <c r="B241" s="95"/>
      <c r="C241" s="27"/>
      <c r="D241" s="123"/>
      <c r="E241" s="123"/>
      <c r="F241" s="26"/>
      <c r="G241" s="77"/>
      <c r="H241" s="30"/>
      <c r="I241" s="30"/>
    </row>
    <row r="242" spans="1:9">
      <c r="A242" s="10"/>
      <c r="B242" s="95"/>
      <c r="C242" s="27"/>
      <c r="D242" s="123"/>
      <c r="E242" s="123"/>
      <c r="F242" s="26"/>
      <c r="G242" s="77"/>
      <c r="H242" s="30"/>
      <c r="I242" s="30"/>
    </row>
    <row r="243" spans="1:9">
      <c r="A243" s="10"/>
      <c r="B243" s="95"/>
      <c r="C243" s="27"/>
      <c r="D243" s="123"/>
      <c r="E243" s="123"/>
      <c r="F243" s="26"/>
      <c r="G243" s="77"/>
      <c r="H243" s="30"/>
      <c r="I243" s="30"/>
    </row>
    <row r="244" spans="1:9">
      <c r="A244" s="10"/>
      <c r="B244" s="95"/>
      <c r="C244" s="27"/>
      <c r="D244" s="123"/>
      <c r="E244" s="123"/>
      <c r="F244" s="26"/>
      <c r="G244" s="77"/>
      <c r="H244" s="30"/>
      <c r="I244" s="30"/>
    </row>
    <row r="245" spans="1:9">
      <c r="A245" s="10"/>
      <c r="B245" s="95"/>
      <c r="C245" s="27"/>
      <c r="D245" s="123"/>
      <c r="E245" s="123"/>
      <c r="F245" s="26"/>
      <c r="G245" s="77"/>
      <c r="H245" s="30"/>
      <c r="I245" s="30"/>
    </row>
    <row r="246" spans="1:9">
      <c r="A246" s="10"/>
      <c r="B246" s="95"/>
      <c r="C246" s="27"/>
      <c r="D246" s="123"/>
      <c r="E246" s="123"/>
      <c r="F246" s="26"/>
      <c r="G246" s="77"/>
      <c r="H246" s="30"/>
      <c r="I246" s="30"/>
    </row>
    <row r="247" spans="1:9">
      <c r="A247" s="10"/>
      <c r="B247" s="95"/>
      <c r="C247" s="27"/>
      <c r="D247" s="123"/>
      <c r="E247" s="123"/>
      <c r="F247" s="26"/>
      <c r="G247" s="77"/>
      <c r="H247" s="30"/>
      <c r="I247" s="30"/>
    </row>
    <row r="248" spans="1:9">
      <c r="A248" s="10"/>
      <c r="B248" s="95"/>
      <c r="C248" s="27"/>
      <c r="D248" s="123"/>
      <c r="E248" s="123"/>
      <c r="F248" s="26"/>
      <c r="G248" s="77"/>
      <c r="H248" s="30"/>
      <c r="I248" s="30"/>
    </row>
    <row r="249" spans="1:9">
      <c r="A249" s="10"/>
      <c r="B249" s="95"/>
      <c r="C249" s="27"/>
      <c r="D249" s="123"/>
      <c r="E249" s="123"/>
      <c r="F249" s="26"/>
      <c r="G249" s="77"/>
      <c r="H249" s="30"/>
      <c r="I249" s="30"/>
    </row>
    <row r="250" spans="1:9">
      <c r="A250" s="10"/>
      <c r="B250" s="95"/>
      <c r="C250" s="27"/>
      <c r="D250" s="123"/>
      <c r="E250" s="123"/>
      <c r="F250" s="26"/>
      <c r="G250" s="77"/>
      <c r="H250" s="30"/>
      <c r="I250" s="30"/>
    </row>
    <row r="251" spans="1:9">
      <c r="A251" s="10"/>
      <c r="B251" s="95"/>
      <c r="C251" s="27"/>
      <c r="D251" s="123"/>
      <c r="E251" s="123"/>
      <c r="F251" s="26"/>
      <c r="G251" s="77"/>
      <c r="H251" s="30"/>
      <c r="I251" s="30"/>
    </row>
    <row r="252" spans="1:9">
      <c r="A252" s="10"/>
      <c r="B252" s="95"/>
      <c r="C252" s="27"/>
      <c r="D252" s="123"/>
      <c r="E252" s="123"/>
      <c r="F252" s="26"/>
      <c r="G252" s="77"/>
      <c r="H252" s="30"/>
      <c r="I252" s="30"/>
    </row>
    <row r="253" spans="1:9">
      <c r="A253" s="10"/>
      <c r="B253" s="95"/>
      <c r="C253" s="27"/>
      <c r="D253" s="123"/>
      <c r="E253" s="123"/>
      <c r="F253" s="26"/>
      <c r="G253" s="77"/>
      <c r="H253" s="30"/>
      <c r="I253" s="30"/>
    </row>
    <row r="254" spans="1:9">
      <c r="A254" s="10"/>
      <c r="B254" s="95"/>
      <c r="C254" s="27"/>
      <c r="D254" s="123"/>
      <c r="E254" s="123"/>
      <c r="F254" s="26"/>
      <c r="G254" s="77"/>
      <c r="H254" s="30"/>
      <c r="I254" s="30"/>
    </row>
    <row r="255" spans="1:9">
      <c r="A255" s="10"/>
      <c r="B255" s="95"/>
      <c r="C255" s="27"/>
      <c r="D255" s="123"/>
      <c r="E255" s="123"/>
      <c r="F255" s="26"/>
      <c r="G255" s="77"/>
      <c r="H255" s="30"/>
      <c r="I255" s="30"/>
    </row>
    <row r="256" spans="1:9">
      <c r="A256" s="10"/>
      <c r="B256" s="95"/>
      <c r="C256" s="27"/>
      <c r="D256" s="123"/>
      <c r="E256" s="123"/>
      <c r="F256" s="26"/>
      <c r="G256" s="77"/>
      <c r="H256" s="30"/>
      <c r="I256" s="30"/>
    </row>
    <row r="257" spans="1:9">
      <c r="A257" s="10"/>
      <c r="B257" s="97"/>
      <c r="C257" s="63"/>
      <c r="D257" s="124"/>
      <c r="E257" s="124"/>
      <c r="F257" s="26"/>
      <c r="G257" s="77"/>
      <c r="H257" s="65"/>
      <c r="I257" s="65"/>
    </row>
    <row r="258" spans="1:9">
      <c r="A258" s="10"/>
      <c r="B258" s="95"/>
      <c r="C258" s="27"/>
      <c r="D258" s="123"/>
      <c r="E258" s="123"/>
      <c r="F258" s="26"/>
      <c r="G258" s="77"/>
      <c r="H258" s="30"/>
      <c r="I258" s="30"/>
    </row>
    <row r="259" spans="1:9">
      <c r="A259" s="10"/>
      <c r="B259" s="95"/>
      <c r="C259" s="27"/>
      <c r="D259" s="123"/>
      <c r="E259" s="123"/>
      <c r="F259" s="26"/>
      <c r="G259" s="77"/>
      <c r="H259" s="30"/>
      <c r="I259" s="30"/>
    </row>
    <row r="260" spans="1:9">
      <c r="A260" s="10"/>
      <c r="B260" s="95"/>
      <c r="C260" s="27"/>
      <c r="D260" s="123"/>
      <c r="E260" s="123"/>
      <c r="F260" s="26"/>
      <c r="G260" s="77"/>
      <c r="H260" s="30"/>
      <c r="I260" s="30"/>
    </row>
    <row r="261" spans="1:9">
      <c r="A261" s="10"/>
      <c r="B261" s="95"/>
      <c r="C261" s="27"/>
      <c r="D261" s="123"/>
      <c r="E261" s="123"/>
      <c r="F261" s="26"/>
      <c r="G261" s="77"/>
      <c r="H261" s="30"/>
      <c r="I261" s="30"/>
    </row>
    <row r="262" spans="1:9">
      <c r="A262" s="10"/>
      <c r="B262" s="95"/>
      <c r="C262" s="27"/>
      <c r="D262" s="123"/>
      <c r="E262" s="123"/>
      <c r="F262" s="26"/>
      <c r="G262" s="77"/>
      <c r="H262" s="30"/>
      <c r="I262" s="30"/>
    </row>
    <row r="263" spans="1:9">
      <c r="A263" s="10"/>
      <c r="B263" s="95"/>
      <c r="C263" s="27"/>
      <c r="D263" s="123"/>
      <c r="E263" s="123"/>
      <c r="F263" s="26"/>
      <c r="G263" s="77"/>
      <c r="H263" s="30"/>
      <c r="I263" s="30"/>
    </row>
    <row r="264" spans="1:9">
      <c r="A264" s="10"/>
      <c r="B264" s="95"/>
      <c r="C264" s="27"/>
      <c r="D264" s="123"/>
      <c r="E264" s="123"/>
      <c r="F264" s="26"/>
      <c r="G264" s="77"/>
      <c r="H264" s="30"/>
      <c r="I264" s="30"/>
    </row>
    <row r="265" spans="1:9">
      <c r="A265" s="10"/>
      <c r="B265" s="95"/>
      <c r="C265" s="27"/>
      <c r="D265" s="123"/>
      <c r="E265" s="123"/>
      <c r="F265" s="26"/>
      <c r="G265" s="77"/>
      <c r="H265" s="30"/>
      <c r="I265" s="30"/>
    </row>
    <row r="266" spans="1:9">
      <c r="A266" s="10"/>
      <c r="B266" s="95"/>
      <c r="C266" s="27"/>
      <c r="D266" s="123"/>
      <c r="E266" s="123"/>
      <c r="F266" s="26"/>
      <c r="G266" s="77"/>
      <c r="H266" s="30"/>
      <c r="I266" s="30"/>
    </row>
    <row r="267" spans="1:9">
      <c r="A267" s="10"/>
      <c r="B267" s="95"/>
      <c r="C267" s="27"/>
      <c r="D267" s="123"/>
      <c r="E267" s="123"/>
      <c r="F267" s="26"/>
      <c r="G267" s="77"/>
      <c r="H267" s="30"/>
      <c r="I267" s="30"/>
    </row>
    <row r="268" spans="1:9">
      <c r="A268" s="10"/>
      <c r="B268" s="95"/>
      <c r="C268" s="27"/>
      <c r="D268" s="123"/>
      <c r="E268" s="123"/>
      <c r="F268" s="26"/>
      <c r="G268" s="77"/>
      <c r="H268" s="30"/>
      <c r="I268" s="30"/>
    </row>
    <row r="269" spans="1:9">
      <c r="A269" s="10"/>
      <c r="B269" s="95"/>
      <c r="C269" s="27"/>
      <c r="D269" s="123"/>
      <c r="E269" s="123"/>
      <c r="F269" s="26"/>
      <c r="G269" s="77"/>
      <c r="H269" s="30"/>
      <c r="I269" s="30"/>
    </row>
    <row r="270" spans="1:9">
      <c r="A270" s="10"/>
      <c r="B270" s="95"/>
      <c r="C270" s="27"/>
      <c r="D270" s="123"/>
      <c r="E270" s="123"/>
      <c r="F270" s="26"/>
      <c r="G270" s="77"/>
      <c r="H270" s="30"/>
      <c r="I270" s="30"/>
    </row>
    <row r="271" spans="1:9">
      <c r="A271" s="10"/>
      <c r="B271" s="95"/>
      <c r="C271" s="27"/>
      <c r="D271" s="123"/>
      <c r="E271" s="123"/>
      <c r="F271" s="26"/>
      <c r="G271" s="77"/>
      <c r="H271" s="30"/>
      <c r="I271" s="30"/>
    </row>
    <row r="272" spans="1:9">
      <c r="A272" s="10"/>
      <c r="B272" s="95"/>
      <c r="C272" s="27"/>
      <c r="D272" s="123"/>
      <c r="E272" s="123"/>
      <c r="F272" s="26"/>
      <c r="G272" s="77"/>
      <c r="H272" s="30"/>
      <c r="I272" s="30"/>
    </row>
    <row r="273" spans="1:9">
      <c r="A273" s="10"/>
      <c r="B273" s="95"/>
      <c r="C273" s="27"/>
      <c r="D273" s="123"/>
      <c r="E273" s="123"/>
      <c r="F273" s="26"/>
      <c r="G273" s="77"/>
      <c r="H273" s="30"/>
      <c r="I273" s="30"/>
    </row>
    <row r="274" spans="1:9">
      <c r="A274" s="10"/>
      <c r="B274" s="95"/>
      <c r="C274" s="27"/>
      <c r="D274" s="123"/>
      <c r="E274" s="123"/>
      <c r="F274" s="26"/>
      <c r="G274" s="77"/>
      <c r="H274" s="30"/>
      <c r="I274" s="30"/>
    </row>
    <row r="275" spans="1:9">
      <c r="A275" s="10"/>
      <c r="B275" s="95"/>
      <c r="C275" s="27"/>
      <c r="D275" s="123"/>
      <c r="E275" s="123"/>
      <c r="F275" s="26"/>
      <c r="G275" s="77"/>
      <c r="H275" s="30"/>
      <c r="I275" s="30"/>
    </row>
    <row r="276" spans="1:9">
      <c r="A276" s="10"/>
      <c r="B276" s="95"/>
      <c r="C276" s="27"/>
      <c r="D276" s="123"/>
      <c r="E276" s="123"/>
      <c r="F276" s="26"/>
      <c r="G276" s="77"/>
      <c r="H276" s="30"/>
      <c r="I276" s="30"/>
    </row>
    <row r="277" spans="1:9">
      <c r="A277" s="10"/>
      <c r="B277" s="95"/>
      <c r="C277" s="27"/>
      <c r="D277" s="123"/>
      <c r="E277" s="123"/>
      <c r="F277" s="26"/>
      <c r="G277" s="77"/>
      <c r="H277" s="30"/>
      <c r="I277" s="30"/>
    </row>
    <row r="278" spans="1:9">
      <c r="A278" s="10"/>
      <c r="B278" s="95"/>
      <c r="C278" s="27"/>
      <c r="D278" s="123"/>
      <c r="E278" s="123"/>
      <c r="F278" s="26"/>
      <c r="G278" s="77"/>
      <c r="H278" s="30"/>
      <c r="I278" s="30"/>
    </row>
    <row r="279" spans="1:9">
      <c r="A279" s="10"/>
      <c r="B279" s="95"/>
      <c r="C279" s="27"/>
      <c r="D279" s="123"/>
      <c r="E279" s="123"/>
      <c r="F279" s="26"/>
      <c r="G279" s="77"/>
      <c r="H279" s="30"/>
      <c r="I279" s="30"/>
    </row>
    <row r="280" spans="1:9">
      <c r="A280" s="10"/>
      <c r="B280" s="95"/>
      <c r="C280" s="27"/>
      <c r="D280" s="123"/>
      <c r="E280" s="123"/>
      <c r="F280" s="26"/>
      <c r="G280" s="77"/>
      <c r="H280" s="30"/>
      <c r="I280" s="30"/>
    </row>
    <row r="281" spans="1:9">
      <c r="A281" s="10"/>
      <c r="B281" s="95"/>
      <c r="C281" s="27"/>
      <c r="D281" s="123"/>
      <c r="E281" s="123"/>
      <c r="F281" s="26"/>
      <c r="G281" s="77"/>
      <c r="H281" s="30"/>
      <c r="I281" s="30"/>
    </row>
    <row r="282" spans="1:9">
      <c r="A282" s="10"/>
      <c r="B282" s="95"/>
      <c r="C282" s="27"/>
      <c r="D282" s="123"/>
      <c r="E282" s="123"/>
      <c r="F282" s="26"/>
      <c r="G282" s="77"/>
      <c r="H282" s="30"/>
      <c r="I282" s="30"/>
    </row>
    <row r="283" spans="1:9">
      <c r="A283" s="10"/>
      <c r="B283" s="95"/>
      <c r="C283" s="27"/>
      <c r="D283" s="123"/>
      <c r="E283" s="123"/>
      <c r="F283" s="26"/>
      <c r="G283" s="77"/>
      <c r="H283" s="30"/>
      <c r="I283" s="30"/>
    </row>
    <row r="284" spans="1:9">
      <c r="A284" s="10"/>
      <c r="B284" s="95"/>
      <c r="C284" s="27"/>
      <c r="D284" s="123"/>
      <c r="E284" s="123"/>
      <c r="F284" s="26"/>
      <c r="G284" s="77"/>
      <c r="H284" s="30"/>
      <c r="I284" s="30"/>
    </row>
    <row r="285" spans="1:9">
      <c r="A285" s="10"/>
      <c r="B285" s="95"/>
      <c r="C285" s="27"/>
      <c r="D285" s="123"/>
      <c r="E285" s="123"/>
      <c r="F285" s="26"/>
      <c r="G285" s="77"/>
      <c r="H285" s="30"/>
      <c r="I285" s="30"/>
    </row>
    <row r="286" spans="1:9">
      <c r="A286" s="10"/>
      <c r="B286" s="95"/>
      <c r="C286" s="27"/>
      <c r="D286" s="123"/>
      <c r="E286" s="123"/>
      <c r="F286" s="26"/>
      <c r="G286" s="77"/>
      <c r="H286" s="30"/>
      <c r="I286" s="30"/>
    </row>
    <row r="287" spans="1:9">
      <c r="A287" s="10"/>
      <c r="B287" s="95"/>
      <c r="C287" s="27"/>
      <c r="D287" s="123"/>
      <c r="E287" s="123"/>
      <c r="F287" s="26"/>
      <c r="G287" s="77"/>
      <c r="H287" s="30"/>
      <c r="I287" s="30"/>
    </row>
    <row r="288" spans="1:9">
      <c r="A288" s="10"/>
      <c r="B288" s="95"/>
      <c r="C288" s="27"/>
      <c r="D288" s="123"/>
      <c r="E288" s="123"/>
      <c r="F288" s="26"/>
      <c r="G288" s="77"/>
      <c r="H288" s="30"/>
      <c r="I288" s="30"/>
    </row>
    <row r="289" spans="1:9">
      <c r="A289" s="10"/>
      <c r="B289" s="95"/>
      <c r="C289" s="27"/>
      <c r="D289" s="123"/>
      <c r="E289" s="123"/>
      <c r="F289" s="26"/>
      <c r="G289" s="77"/>
      <c r="H289" s="30"/>
      <c r="I289" s="30"/>
    </row>
    <row r="290" spans="1:9">
      <c r="A290" s="10"/>
      <c r="B290" s="95"/>
      <c r="C290" s="27"/>
      <c r="D290" s="123"/>
      <c r="E290" s="123"/>
      <c r="F290" s="26"/>
      <c r="G290" s="77"/>
      <c r="H290" s="30"/>
      <c r="I290" s="30"/>
    </row>
    <row r="291" spans="1:9">
      <c r="A291" s="10"/>
      <c r="B291" s="95"/>
      <c r="C291" s="27"/>
      <c r="D291" s="123"/>
      <c r="E291" s="123"/>
      <c r="F291" s="26"/>
      <c r="G291" s="77"/>
      <c r="H291" s="30"/>
      <c r="I291" s="30"/>
    </row>
    <row r="292" spans="1:9">
      <c r="A292" s="10"/>
      <c r="B292" s="95"/>
      <c r="C292" s="27"/>
      <c r="D292" s="123"/>
      <c r="E292" s="123"/>
      <c r="F292" s="26"/>
      <c r="G292" s="77"/>
      <c r="H292" s="30"/>
      <c r="I292" s="30"/>
    </row>
    <row r="293" spans="1:9">
      <c r="A293" s="10"/>
      <c r="B293" s="95"/>
      <c r="C293" s="27"/>
      <c r="D293" s="123"/>
      <c r="E293" s="123"/>
      <c r="F293" s="26"/>
      <c r="G293" s="77"/>
      <c r="H293" s="30"/>
      <c r="I293" s="30"/>
    </row>
    <row r="294" spans="1:9">
      <c r="A294" s="10"/>
      <c r="B294" s="95"/>
      <c r="C294" s="27"/>
      <c r="D294" s="123"/>
      <c r="E294" s="123"/>
      <c r="F294" s="26"/>
      <c r="G294" s="77"/>
      <c r="H294" s="30"/>
      <c r="I294" s="30"/>
    </row>
    <row r="295" spans="1:9">
      <c r="A295" s="10"/>
      <c r="B295" s="95"/>
      <c r="C295" s="27"/>
      <c r="D295" s="123"/>
      <c r="E295" s="123"/>
      <c r="F295" s="26"/>
      <c r="G295" s="77"/>
      <c r="H295" s="30"/>
      <c r="I295" s="30"/>
    </row>
    <row r="296" spans="1:9">
      <c r="A296" s="10"/>
      <c r="B296" s="95"/>
      <c r="C296" s="27"/>
      <c r="D296" s="123"/>
      <c r="E296" s="123"/>
      <c r="F296" s="26"/>
      <c r="G296" s="77"/>
      <c r="H296" s="30"/>
      <c r="I296" s="30"/>
    </row>
    <row r="297" spans="1:9">
      <c r="A297" s="10"/>
      <c r="B297" s="95"/>
      <c r="C297" s="27"/>
      <c r="D297" s="123"/>
      <c r="E297" s="123"/>
      <c r="F297" s="26"/>
      <c r="G297" s="77"/>
      <c r="H297" s="30"/>
      <c r="I297" s="30"/>
    </row>
    <row r="298" spans="1:9">
      <c r="A298" s="10"/>
      <c r="B298" s="95"/>
      <c r="C298" s="27"/>
      <c r="D298" s="123"/>
      <c r="E298" s="123"/>
      <c r="F298" s="26"/>
      <c r="G298" s="77"/>
      <c r="H298" s="30"/>
      <c r="I298" s="30"/>
    </row>
    <row r="299" spans="1:9">
      <c r="A299" s="10"/>
      <c r="B299" s="95"/>
      <c r="C299" s="27"/>
      <c r="D299" s="123"/>
      <c r="E299" s="123"/>
      <c r="F299" s="26"/>
      <c r="G299" s="77"/>
      <c r="H299" s="30"/>
      <c r="I299" s="30"/>
    </row>
    <row r="300" spans="1:9">
      <c r="A300" s="10"/>
      <c r="B300" s="95"/>
      <c r="C300" s="27"/>
      <c r="D300" s="123"/>
      <c r="E300" s="123"/>
      <c r="F300" s="26"/>
      <c r="G300" s="77"/>
      <c r="H300" s="30"/>
      <c r="I300" s="30"/>
    </row>
    <row r="301" spans="1:9">
      <c r="A301" s="10"/>
      <c r="B301" s="95"/>
      <c r="C301" s="27"/>
      <c r="D301" s="123"/>
      <c r="E301" s="123"/>
      <c r="F301" s="26"/>
      <c r="G301" s="77"/>
      <c r="H301" s="30"/>
      <c r="I301" s="30"/>
    </row>
    <row r="302" spans="1:9">
      <c r="A302" s="10"/>
      <c r="B302" s="95"/>
      <c r="C302" s="27"/>
      <c r="D302" s="123"/>
      <c r="E302" s="123"/>
      <c r="F302" s="26"/>
      <c r="G302" s="77"/>
      <c r="H302" s="30"/>
      <c r="I302" s="30"/>
    </row>
    <row r="303" spans="1:9">
      <c r="A303" s="10"/>
      <c r="B303" s="95"/>
      <c r="C303" s="27"/>
      <c r="D303" s="123"/>
      <c r="E303" s="123"/>
      <c r="F303" s="26"/>
      <c r="G303" s="77"/>
      <c r="H303" s="30"/>
      <c r="I303" s="30"/>
    </row>
    <row r="304" spans="1:9">
      <c r="A304" s="10"/>
      <c r="B304" s="95"/>
      <c r="C304" s="27"/>
      <c r="D304" s="123"/>
      <c r="E304" s="123"/>
      <c r="F304" s="26"/>
      <c r="G304" s="77"/>
      <c r="H304" s="30"/>
      <c r="I304" s="30"/>
    </row>
    <row r="305" spans="1:9">
      <c r="A305" s="10"/>
      <c r="B305" s="95"/>
      <c r="C305" s="27"/>
      <c r="D305" s="123"/>
      <c r="E305" s="123"/>
      <c r="F305" s="26"/>
      <c r="G305" s="77"/>
      <c r="H305" s="30"/>
      <c r="I305" s="30"/>
    </row>
    <row r="306" spans="1:9">
      <c r="A306" s="10"/>
      <c r="B306" s="95"/>
      <c r="C306" s="27"/>
      <c r="D306" s="123"/>
      <c r="E306" s="123"/>
      <c r="F306" s="26"/>
      <c r="G306" s="77"/>
      <c r="H306" s="30"/>
      <c r="I306" s="30"/>
    </row>
    <row r="307" spans="1:9">
      <c r="A307" s="10"/>
      <c r="B307" s="95"/>
      <c r="C307" s="27"/>
      <c r="D307" s="123"/>
      <c r="E307" s="123"/>
      <c r="F307" s="26"/>
      <c r="G307" s="77"/>
      <c r="H307" s="30"/>
      <c r="I307" s="30"/>
    </row>
    <row r="308" spans="1:9">
      <c r="A308" s="10"/>
      <c r="B308" s="95"/>
      <c r="C308" s="27"/>
      <c r="D308" s="123"/>
      <c r="E308" s="123"/>
      <c r="F308" s="26"/>
      <c r="G308" s="77"/>
      <c r="H308" s="30"/>
      <c r="I308" s="30"/>
    </row>
    <row r="309" spans="1:9">
      <c r="A309" s="10"/>
      <c r="B309" s="95"/>
      <c r="C309" s="27"/>
      <c r="D309" s="123"/>
      <c r="E309" s="123"/>
      <c r="F309" s="26"/>
      <c r="G309" s="77"/>
      <c r="H309" s="30"/>
      <c r="I309" s="30"/>
    </row>
    <row r="310" spans="1:9">
      <c r="A310" s="10"/>
      <c r="B310" s="95"/>
      <c r="C310" s="27"/>
      <c r="D310" s="123"/>
      <c r="E310" s="123"/>
      <c r="F310" s="26"/>
      <c r="G310" s="77"/>
      <c r="H310" s="30"/>
      <c r="I310" s="30"/>
    </row>
    <row r="311" spans="1:9">
      <c r="A311" s="10"/>
      <c r="B311" s="95"/>
      <c r="C311" s="27"/>
      <c r="D311" s="123"/>
      <c r="E311" s="123"/>
      <c r="F311" s="26"/>
      <c r="G311" s="77"/>
      <c r="H311" s="30"/>
      <c r="I311" s="30"/>
    </row>
    <row r="312" spans="1:9">
      <c r="A312" s="10"/>
      <c r="B312" s="95"/>
      <c r="C312" s="27"/>
      <c r="D312" s="123"/>
      <c r="E312" s="123"/>
      <c r="F312" s="26"/>
      <c r="G312" s="77"/>
      <c r="H312" s="30"/>
      <c r="I312" s="30"/>
    </row>
    <row r="313" spans="1:9">
      <c r="A313" s="10"/>
      <c r="B313" s="95"/>
      <c r="C313" s="27"/>
      <c r="D313" s="123"/>
      <c r="E313" s="123"/>
      <c r="F313" s="26"/>
      <c r="G313" s="77"/>
      <c r="H313" s="30"/>
      <c r="I313" s="30"/>
    </row>
    <row r="314" spans="1:9">
      <c r="A314" s="10"/>
      <c r="B314" s="95"/>
      <c r="C314" s="27"/>
      <c r="D314" s="123"/>
      <c r="E314" s="123"/>
      <c r="F314" s="26"/>
      <c r="G314" s="77"/>
      <c r="H314" s="30"/>
      <c r="I314" s="30"/>
    </row>
    <row r="315" spans="1:9">
      <c r="A315" s="10"/>
      <c r="B315" s="95"/>
      <c r="C315" s="27"/>
      <c r="D315" s="123"/>
      <c r="E315" s="123"/>
      <c r="F315" s="26"/>
      <c r="G315" s="77"/>
      <c r="H315" s="30"/>
      <c r="I315" s="30"/>
    </row>
    <row r="316" spans="1:9">
      <c r="A316" s="10"/>
      <c r="B316" s="95"/>
      <c r="C316" s="27"/>
      <c r="D316" s="123"/>
      <c r="E316" s="123"/>
      <c r="F316" s="26"/>
      <c r="G316" s="77"/>
      <c r="H316" s="30"/>
      <c r="I316" s="30"/>
    </row>
    <row r="317" spans="1:9">
      <c r="A317" s="10"/>
      <c r="B317" s="95"/>
      <c r="C317" s="27"/>
      <c r="D317" s="123"/>
      <c r="E317" s="123"/>
      <c r="F317" s="26"/>
      <c r="G317" s="77"/>
      <c r="H317" s="30"/>
      <c r="I317" s="30"/>
    </row>
    <row r="318" spans="1:9">
      <c r="A318" s="10"/>
      <c r="B318" s="95"/>
      <c r="C318" s="27"/>
      <c r="D318" s="123"/>
      <c r="E318" s="123"/>
      <c r="F318" s="26"/>
      <c r="G318" s="77"/>
      <c r="H318" s="30"/>
      <c r="I318" s="30"/>
    </row>
    <row r="319" spans="1:9">
      <c r="A319" s="10"/>
      <c r="B319" s="95"/>
      <c r="C319" s="27"/>
      <c r="D319" s="123"/>
      <c r="E319" s="123"/>
      <c r="F319" s="26"/>
      <c r="G319" s="77"/>
      <c r="H319" s="30"/>
      <c r="I319" s="30"/>
    </row>
    <row r="320" spans="1:9">
      <c r="A320" s="10"/>
      <c r="B320" s="95"/>
      <c r="C320" s="27"/>
      <c r="D320" s="123"/>
      <c r="E320" s="123"/>
      <c r="F320" s="26"/>
      <c r="G320" s="77"/>
      <c r="H320" s="30"/>
      <c r="I320" s="30"/>
    </row>
    <row r="321" spans="1:9">
      <c r="A321" s="10"/>
      <c r="B321" s="95"/>
      <c r="C321" s="27"/>
      <c r="D321" s="123"/>
      <c r="E321" s="123"/>
      <c r="F321" s="26"/>
      <c r="G321" s="77"/>
      <c r="H321" s="30"/>
      <c r="I321" s="30"/>
    </row>
    <row r="322" spans="1:9">
      <c r="A322" s="10"/>
      <c r="B322" s="95"/>
      <c r="C322" s="27"/>
      <c r="D322" s="123"/>
      <c r="E322" s="123"/>
      <c r="F322" s="26"/>
      <c r="G322" s="77"/>
      <c r="H322" s="30"/>
      <c r="I322" s="30"/>
    </row>
    <row r="323" spans="1:9">
      <c r="A323" s="10"/>
      <c r="B323" s="95"/>
      <c r="C323" s="27"/>
      <c r="D323" s="123"/>
      <c r="E323" s="123"/>
      <c r="F323" s="26"/>
      <c r="G323" s="77"/>
      <c r="H323" s="30"/>
      <c r="I323" s="30"/>
    </row>
    <row r="324" spans="1:9">
      <c r="A324" s="10"/>
      <c r="B324" s="95"/>
      <c r="C324" s="27"/>
      <c r="D324" s="123"/>
      <c r="E324" s="123"/>
      <c r="F324" s="26"/>
      <c r="G324" s="77"/>
      <c r="H324" s="30"/>
      <c r="I324" s="30"/>
    </row>
    <row r="325" spans="1:9">
      <c r="A325" s="10"/>
      <c r="B325" s="95"/>
      <c r="C325" s="27"/>
      <c r="D325" s="123"/>
      <c r="E325" s="123"/>
      <c r="F325" s="26"/>
      <c r="G325" s="77"/>
      <c r="H325" s="30"/>
      <c r="I325" s="30"/>
    </row>
    <row r="326" spans="1:9">
      <c r="A326" s="10"/>
      <c r="B326" s="95"/>
      <c r="C326" s="27"/>
      <c r="D326" s="123"/>
      <c r="E326" s="123"/>
      <c r="F326" s="26"/>
      <c r="G326" s="77"/>
      <c r="H326" s="30"/>
      <c r="I326" s="30"/>
    </row>
    <row r="327" spans="1:9">
      <c r="A327" s="10"/>
      <c r="B327" s="95"/>
      <c r="C327" s="27"/>
      <c r="D327" s="123"/>
      <c r="E327" s="123"/>
      <c r="F327" s="26"/>
      <c r="G327" s="77"/>
      <c r="H327" s="30"/>
      <c r="I327" s="30"/>
    </row>
    <row r="328" spans="1:9">
      <c r="A328" s="10"/>
      <c r="B328" s="95"/>
      <c r="C328" s="27"/>
      <c r="D328" s="123"/>
      <c r="E328" s="123"/>
      <c r="F328" s="26"/>
      <c r="G328" s="77"/>
      <c r="H328" s="30"/>
      <c r="I328" s="30"/>
    </row>
    <row r="329" spans="1:9">
      <c r="A329" s="10"/>
      <c r="B329" s="95"/>
      <c r="C329" s="27"/>
      <c r="D329" s="123"/>
      <c r="E329" s="123"/>
      <c r="F329" s="26"/>
      <c r="G329" s="77"/>
      <c r="H329" s="30"/>
      <c r="I329" s="30"/>
    </row>
    <row r="330" spans="1:9">
      <c r="A330" s="10"/>
      <c r="B330" s="95"/>
      <c r="C330" s="27"/>
      <c r="D330" s="123"/>
      <c r="E330" s="123"/>
      <c r="F330" s="26"/>
      <c r="G330" s="77"/>
      <c r="H330" s="30"/>
      <c r="I330" s="30"/>
    </row>
    <row r="331" spans="1:9">
      <c r="A331" s="10"/>
      <c r="B331" s="95"/>
      <c r="C331" s="27"/>
      <c r="D331" s="123"/>
      <c r="E331" s="123"/>
      <c r="F331" s="26"/>
      <c r="G331" s="77"/>
      <c r="H331" s="30"/>
      <c r="I331" s="30"/>
    </row>
    <row r="332" spans="1:9">
      <c r="A332" s="10"/>
      <c r="B332" s="95"/>
      <c r="C332" s="27"/>
      <c r="D332" s="123"/>
      <c r="E332" s="123"/>
      <c r="F332" s="26"/>
      <c r="G332" s="77"/>
      <c r="H332" s="30"/>
      <c r="I332" s="30"/>
    </row>
    <row r="333" spans="1:9">
      <c r="A333" s="10"/>
      <c r="B333" s="95"/>
      <c r="C333" s="27"/>
      <c r="D333" s="123"/>
      <c r="E333" s="123"/>
      <c r="F333" s="26"/>
      <c r="G333" s="77"/>
      <c r="H333" s="30"/>
      <c r="I333" s="30"/>
    </row>
    <row r="334" spans="1:9">
      <c r="A334" s="10"/>
      <c r="B334" s="95"/>
      <c r="C334" s="27"/>
      <c r="D334" s="123"/>
      <c r="E334" s="123"/>
      <c r="F334" s="26"/>
      <c r="G334" s="77"/>
      <c r="H334" s="30"/>
      <c r="I334" s="30"/>
    </row>
    <row r="335" spans="1:9">
      <c r="A335" s="10"/>
      <c r="B335" s="95"/>
      <c r="C335" s="27"/>
      <c r="D335" s="123"/>
      <c r="E335" s="123"/>
      <c r="F335" s="26"/>
      <c r="G335" s="77"/>
      <c r="H335" s="30"/>
      <c r="I335" s="30"/>
    </row>
    <row r="336" spans="1:9">
      <c r="A336" s="10"/>
      <c r="B336" s="95"/>
      <c r="C336" s="27"/>
      <c r="D336" s="123"/>
      <c r="E336" s="123"/>
      <c r="F336" s="26"/>
      <c r="G336" s="77"/>
      <c r="H336" s="30"/>
      <c r="I336" s="30"/>
    </row>
    <row r="337" spans="1:9">
      <c r="A337" s="10"/>
      <c r="B337" s="95"/>
      <c r="C337" s="27"/>
      <c r="D337" s="123"/>
      <c r="E337" s="123"/>
      <c r="F337" s="26"/>
      <c r="G337" s="77"/>
      <c r="H337" s="30"/>
      <c r="I337" s="30"/>
    </row>
    <row r="338" spans="1:9">
      <c r="A338" s="10"/>
      <c r="B338" s="95"/>
      <c r="C338" s="27"/>
      <c r="D338" s="123"/>
      <c r="E338" s="123"/>
      <c r="F338" s="26"/>
      <c r="G338" s="77"/>
      <c r="H338" s="30"/>
      <c r="I338" s="30"/>
    </row>
    <row r="339" spans="1:9">
      <c r="A339" s="10"/>
      <c r="B339" s="95"/>
      <c r="C339" s="27"/>
      <c r="D339" s="123"/>
      <c r="E339" s="123"/>
      <c r="F339" s="26"/>
      <c r="G339" s="77"/>
      <c r="H339" s="30"/>
      <c r="I339" s="30"/>
    </row>
    <row r="340" spans="1:9">
      <c r="A340" s="10"/>
      <c r="B340" s="95"/>
      <c r="C340" s="27"/>
      <c r="D340" s="123"/>
      <c r="E340" s="123"/>
      <c r="F340" s="26"/>
      <c r="G340" s="77"/>
      <c r="H340" s="30"/>
      <c r="I340" s="30"/>
    </row>
    <row r="341" spans="1:9">
      <c r="A341" s="10"/>
      <c r="B341" s="95"/>
      <c r="C341" s="27"/>
      <c r="D341" s="123"/>
      <c r="E341" s="123"/>
      <c r="F341" s="26"/>
      <c r="G341" s="77"/>
      <c r="H341" s="30"/>
      <c r="I341" s="30"/>
    </row>
    <row r="342" spans="1:9">
      <c r="A342" s="10"/>
      <c r="B342" s="95"/>
      <c r="C342" s="27"/>
      <c r="D342" s="123"/>
      <c r="E342" s="123"/>
      <c r="F342" s="26"/>
      <c r="G342" s="77"/>
      <c r="H342" s="30"/>
      <c r="I342" s="30"/>
    </row>
    <row r="343" spans="1:9">
      <c r="A343" s="10"/>
      <c r="B343" s="95"/>
      <c r="C343" s="27"/>
      <c r="D343" s="123"/>
      <c r="E343" s="123"/>
      <c r="F343" s="26"/>
      <c r="G343" s="77"/>
      <c r="H343" s="30"/>
      <c r="I343" s="30"/>
    </row>
    <row r="344" spans="1:9">
      <c r="A344" s="10"/>
      <c r="B344" s="95"/>
      <c r="C344" s="27"/>
      <c r="D344" s="123"/>
      <c r="E344" s="123"/>
      <c r="F344" s="26"/>
      <c r="G344" s="77"/>
      <c r="H344" s="30"/>
      <c r="I344" s="30"/>
    </row>
    <row r="345" spans="1:9">
      <c r="A345" s="10"/>
      <c r="B345" s="95"/>
      <c r="C345" s="27"/>
      <c r="D345" s="123"/>
      <c r="E345" s="123"/>
      <c r="F345" s="26"/>
      <c r="G345" s="77"/>
      <c r="H345" s="30"/>
      <c r="I345" s="30"/>
    </row>
    <row r="346" spans="1:9">
      <c r="A346" s="10"/>
      <c r="B346" s="95"/>
      <c r="C346" s="27"/>
      <c r="D346" s="123"/>
      <c r="E346" s="123"/>
      <c r="F346" s="26"/>
      <c r="G346" s="77"/>
      <c r="H346" s="30"/>
      <c r="I346" s="30"/>
    </row>
    <row r="347" spans="1:9">
      <c r="A347" s="10"/>
      <c r="B347" s="95"/>
      <c r="C347" s="27"/>
      <c r="D347" s="123"/>
      <c r="E347" s="123"/>
      <c r="F347" s="26"/>
      <c r="G347" s="77"/>
      <c r="H347" s="30"/>
      <c r="I347" s="30"/>
    </row>
    <row r="348" spans="1:9">
      <c r="A348" s="10"/>
      <c r="B348" s="95"/>
      <c r="C348" s="27"/>
      <c r="D348" s="123"/>
      <c r="E348" s="123"/>
      <c r="F348" s="26"/>
      <c r="G348" s="77"/>
      <c r="H348" s="30"/>
      <c r="I348" s="30"/>
    </row>
    <row r="349" spans="1:9">
      <c r="A349" s="10"/>
      <c r="B349" s="95"/>
      <c r="C349" s="27"/>
      <c r="D349" s="123"/>
      <c r="E349" s="123"/>
      <c r="F349" s="26"/>
      <c r="G349" s="77"/>
      <c r="H349" s="30"/>
      <c r="I349" s="30"/>
    </row>
    <row r="350" spans="1:9">
      <c r="A350" s="10"/>
      <c r="B350" s="95"/>
      <c r="C350" s="27"/>
      <c r="D350" s="123"/>
      <c r="E350" s="123"/>
      <c r="F350" s="26"/>
      <c r="G350" s="77"/>
      <c r="H350" s="30"/>
      <c r="I350" s="30"/>
    </row>
    <row r="351" spans="1:9">
      <c r="A351" s="10"/>
      <c r="B351" s="95"/>
      <c r="C351" s="27"/>
      <c r="D351" s="123"/>
      <c r="E351" s="123"/>
      <c r="F351" s="26"/>
      <c r="G351" s="77"/>
      <c r="H351" s="30"/>
      <c r="I351" s="30"/>
    </row>
    <row r="352" spans="1:9">
      <c r="A352" s="10"/>
      <c r="B352" s="95"/>
      <c r="C352" s="27"/>
      <c r="D352" s="123"/>
      <c r="E352" s="123"/>
      <c r="F352" s="26"/>
      <c r="G352" s="77"/>
      <c r="H352" s="30"/>
      <c r="I352" s="30"/>
    </row>
    <row r="353" spans="1:9">
      <c r="A353" s="10"/>
      <c r="B353" s="95"/>
      <c r="C353" s="27"/>
      <c r="D353" s="123"/>
      <c r="E353" s="123"/>
      <c r="F353" s="26"/>
      <c r="G353" s="77"/>
      <c r="H353" s="30"/>
      <c r="I353" s="30"/>
    </row>
    <row r="354" spans="1:9">
      <c r="A354" s="10"/>
      <c r="B354" s="95"/>
      <c r="C354" s="27"/>
      <c r="D354" s="123"/>
      <c r="E354" s="123"/>
      <c r="F354" s="26"/>
      <c r="G354" s="77"/>
      <c r="H354" s="30"/>
      <c r="I354" s="30"/>
    </row>
    <row r="355" spans="1:9">
      <c r="A355" s="10"/>
      <c r="B355" s="95"/>
      <c r="C355" s="27"/>
      <c r="D355" s="123"/>
      <c r="E355" s="123"/>
      <c r="F355" s="26"/>
      <c r="G355" s="77"/>
      <c r="H355" s="30"/>
      <c r="I355" s="30"/>
    </row>
    <row r="356" spans="1:9">
      <c r="A356" s="10"/>
      <c r="B356" s="95"/>
      <c r="C356" s="27"/>
      <c r="D356" s="123"/>
      <c r="E356" s="123"/>
      <c r="F356" s="26"/>
      <c r="G356" s="77"/>
      <c r="H356" s="30"/>
      <c r="I356" s="30"/>
    </row>
    <row r="357" spans="1:9">
      <c r="A357" s="10"/>
      <c r="B357" s="95"/>
      <c r="C357" s="27"/>
      <c r="D357" s="123"/>
      <c r="E357" s="123"/>
      <c r="F357" s="26"/>
      <c r="G357" s="77"/>
      <c r="H357" s="30"/>
      <c r="I357" s="30"/>
    </row>
    <row r="358" spans="1:9">
      <c r="A358" s="10"/>
      <c r="B358" s="95"/>
      <c r="C358" s="27"/>
      <c r="D358" s="123"/>
      <c r="E358" s="123"/>
      <c r="F358" s="26"/>
      <c r="G358" s="77"/>
      <c r="H358" s="30"/>
      <c r="I358" s="30"/>
    </row>
    <row r="359" spans="1:9">
      <c r="A359" s="10"/>
      <c r="B359" s="95"/>
      <c r="C359" s="27"/>
      <c r="D359" s="123"/>
      <c r="E359" s="123"/>
      <c r="F359" s="26"/>
      <c r="G359" s="77"/>
      <c r="H359" s="30"/>
      <c r="I359" s="30"/>
    </row>
    <row r="360" spans="1:9">
      <c r="A360" s="10"/>
      <c r="B360" s="95"/>
      <c r="C360" s="27"/>
      <c r="D360" s="123"/>
      <c r="E360" s="123"/>
      <c r="F360" s="26"/>
      <c r="G360" s="77"/>
      <c r="H360" s="30"/>
      <c r="I360" s="30"/>
    </row>
    <row r="361" spans="1:9">
      <c r="A361" s="10"/>
      <c r="B361" s="94"/>
      <c r="C361" s="27"/>
      <c r="D361" s="125"/>
      <c r="E361" s="125"/>
      <c r="F361" s="26"/>
      <c r="G361" s="77"/>
      <c r="H361" s="30"/>
      <c r="I361" s="30"/>
    </row>
    <row r="362" spans="1:9">
      <c r="A362" s="10"/>
      <c r="B362" s="94"/>
      <c r="C362" s="27"/>
      <c r="D362" s="125"/>
      <c r="E362" s="125"/>
      <c r="F362" s="26"/>
      <c r="G362" s="77"/>
      <c r="H362" s="30"/>
      <c r="I362" s="30"/>
    </row>
    <row r="363" spans="1:9">
      <c r="A363" s="10"/>
      <c r="B363" s="94"/>
      <c r="C363" s="27"/>
      <c r="D363" s="125"/>
      <c r="E363" s="125"/>
      <c r="F363" s="26"/>
      <c r="G363" s="77"/>
    </row>
    <row r="364" spans="1:9">
      <c r="A364" s="10"/>
      <c r="B364" s="94"/>
      <c r="C364" s="27"/>
      <c r="D364" s="125"/>
      <c r="E364" s="125"/>
      <c r="F364" s="26"/>
      <c r="G364" s="77"/>
    </row>
    <row r="365" spans="1:9">
      <c r="A365" s="10"/>
      <c r="B365" s="94"/>
      <c r="C365" s="27"/>
      <c r="D365" s="125"/>
      <c r="E365" s="125"/>
      <c r="F365" s="26"/>
      <c r="G365" s="77"/>
    </row>
    <row r="366" spans="1:9">
      <c r="A366" s="10"/>
      <c r="B366" s="94"/>
      <c r="C366" s="27"/>
      <c r="D366" s="125"/>
      <c r="E366" s="125"/>
      <c r="F366" s="26"/>
      <c r="G366" s="77"/>
    </row>
    <row r="367" spans="1:9">
      <c r="A367" s="10"/>
      <c r="B367" s="94"/>
      <c r="C367" s="27"/>
      <c r="D367" s="125"/>
      <c r="E367" s="125"/>
      <c r="F367" s="26"/>
      <c r="G367" s="77"/>
    </row>
    <row r="368" spans="1:9">
      <c r="A368" s="10"/>
      <c r="B368" s="94"/>
      <c r="C368" s="27"/>
      <c r="D368" s="125"/>
      <c r="E368" s="125"/>
      <c r="F368" s="26"/>
      <c r="G368" s="77"/>
    </row>
    <row r="369" spans="1:9">
      <c r="A369" s="10"/>
      <c r="B369" s="94"/>
      <c r="C369" s="27"/>
      <c r="D369" s="125"/>
      <c r="E369" s="125"/>
      <c r="F369" s="26"/>
      <c r="G369" s="77"/>
    </row>
    <row r="370" spans="1:9">
      <c r="A370" s="10"/>
      <c r="B370" s="94"/>
      <c r="C370" s="27"/>
      <c r="D370" s="125"/>
      <c r="E370" s="125"/>
      <c r="F370" s="26"/>
      <c r="G370" s="77"/>
    </row>
    <row r="371" spans="1:9">
      <c r="A371" s="10"/>
      <c r="B371" s="94"/>
      <c r="C371" s="27"/>
      <c r="D371" s="125"/>
      <c r="E371" s="125"/>
      <c r="F371" s="26"/>
      <c r="G371" s="77"/>
    </row>
    <row r="372" spans="1:9">
      <c r="A372" s="10"/>
      <c r="B372" s="94"/>
      <c r="C372" s="27"/>
      <c r="D372" s="125"/>
      <c r="E372" s="125"/>
      <c r="F372" s="26"/>
      <c r="G372" s="77"/>
    </row>
    <row r="373" spans="1:9">
      <c r="A373" s="10"/>
      <c r="B373" s="94"/>
      <c r="C373" s="27"/>
      <c r="D373" s="125"/>
      <c r="E373" s="125"/>
      <c r="F373" s="26"/>
      <c r="G373" s="77"/>
    </row>
    <row r="374" spans="1:9">
      <c r="A374" s="10"/>
      <c r="B374" s="94"/>
      <c r="C374" s="27"/>
      <c r="D374" s="125"/>
      <c r="E374" s="125"/>
      <c r="F374" s="26"/>
      <c r="G374" s="77"/>
    </row>
    <row r="375" spans="1:9">
      <c r="A375" s="10"/>
      <c r="B375" s="94"/>
      <c r="C375" s="27"/>
      <c r="D375" s="125"/>
      <c r="E375" s="125"/>
      <c r="F375" s="26"/>
      <c r="G375" s="77"/>
    </row>
    <row r="376" spans="1:9" s="79" customFormat="1">
      <c r="A376" s="10"/>
      <c r="B376" s="94"/>
      <c r="C376" s="27"/>
      <c r="D376" s="125"/>
      <c r="E376" s="125"/>
      <c r="F376" s="26"/>
      <c r="G376" s="77"/>
      <c r="H376" s="88"/>
      <c r="I376" s="88"/>
    </row>
    <row r="377" spans="1:9">
      <c r="A377" s="10"/>
      <c r="B377" s="94"/>
      <c r="C377" s="27"/>
      <c r="D377" s="125"/>
      <c r="E377" s="125"/>
      <c r="F377" s="26"/>
      <c r="G377" s="77"/>
    </row>
    <row r="378" spans="1:9">
      <c r="A378" s="10"/>
      <c r="B378" s="94"/>
      <c r="C378" s="27"/>
      <c r="D378" s="125"/>
      <c r="E378" s="125"/>
      <c r="F378" s="26"/>
      <c r="G378" s="77"/>
      <c r="H378" s="30"/>
      <c r="I378" s="30"/>
    </row>
    <row r="379" spans="1:9" s="79" customFormat="1">
      <c r="A379" s="10"/>
      <c r="B379" s="94"/>
      <c r="C379" s="27"/>
      <c r="D379" s="125"/>
      <c r="E379" s="125"/>
      <c r="F379" s="26"/>
      <c r="G379" s="77"/>
      <c r="H379" s="88"/>
      <c r="I379" s="88"/>
    </row>
    <row r="380" spans="1:9">
      <c r="A380" s="10"/>
      <c r="B380" s="94"/>
      <c r="C380" s="27"/>
      <c r="D380" s="125"/>
      <c r="E380" s="125"/>
      <c r="F380" s="26"/>
      <c r="G380" s="77"/>
    </row>
    <row r="381" spans="1:9">
      <c r="A381" s="10"/>
      <c r="B381" s="94"/>
      <c r="C381" s="27"/>
      <c r="D381" s="125"/>
      <c r="E381" s="125"/>
      <c r="F381" s="26"/>
      <c r="G381" s="77"/>
    </row>
    <row r="382" spans="1:9">
      <c r="A382" s="10"/>
      <c r="B382" s="94"/>
      <c r="C382" s="27"/>
      <c r="D382" s="125"/>
      <c r="E382" s="125"/>
      <c r="F382" s="26"/>
      <c r="G382" s="77"/>
    </row>
    <row r="383" spans="1:9">
      <c r="A383" s="10"/>
      <c r="B383" s="94"/>
      <c r="C383" s="27"/>
      <c r="D383" s="125"/>
      <c r="E383" s="125"/>
      <c r="F383" s="26"/>
      <c r="G383" s="77"/>
    </row>
    <row r="384" spans="1:9">
      <c r="A384" s="10"/>
      <c r="B384" s="94"/>
      <c r="C384" s="27"/>
      <c r="D384" s="125"/>
      <c r="E384" s="125"/>
      <c r="F384" s="26"/>
      <c r="G384" s="77"/>
    </row>
    <row r="385" spans="1:7">
      <c r="A385" s="10"/>
      <c r="B385" s="94"/>
      <c r="C385" s="27"/>
      <c r="D385" s="125"/>
      <c r="E385" s="125"/>
      <c r="F385" s="26"/>
      <c r="G385" s="77"/>
    </row>
    <row r="386" spans="1:7">
      <c r="A386" s="10"/>
      <c r="B386" s="94"/>
      <c r="C386" s="27"/>
      <c r="D386" s="125"/>
      <c r="E386" s="125"/>
      <c r="F386" s="26"/>
      <c r="G386" s="77"/>
    </row>
    <row r="387" spans="1:7">
      <c r="A387" s="10"/>
      <c r="B387" s="94"/>
      <c r="C387" s="27"/>
      <c r="D387" s="125"/>
      <c r="E387" s="125"/>
      <c r="F387" s="26"/>
      <c r="G387" s="77"/>
    </row>
    <row r="388" spans="1:7">
      <c r="A388" s="10"/>
      <c r="B388" s="94"/>
      <c r="C388" s="27"/>
      <c r="D388" s="125"/>
      <c r="E388" s="125"/>
      <c r="F388" s="26"/>
      <c r="G388" s="77"/>
    </row>
    <row r="389" spans="1:7">
      <c r="A389" s="10"/>
      <c r="B389" s="94"/>
      <c r="C389" s="27"/>
      <c r="D389" s="125"/>
      <c r="E389" s="125"/>
      <c r="F389" s="26"/>
      <c r="G389" s="77"/>
    </row>
    <row r="390" spans="1:7">
      <c r="A390" s="10"/>
      <c r="B390" s="94"/>
      <c r="C390" s="27"/>
      <c r="D390" s="125"/>
      <c r="E390" s="125"/>
      <c r="F390" s="26"/>
      <c r="G390" s="77"/>
    </row>
    <row r="391" spans="1:7">
      <c r="A391" s="10"/>
      <c r="B391" s="94"/>
      <c r="C391" s="27"/>
      <c r="D391" s="125"/>
      <c r="E391" s="125"/>
      <c r="F391" s="26"/>
      <c r="G391" s="77"/>
    </row>
    <row r="392" spans="1:7">
      <c r="A392" s="10"/>
      <c r="B392" s="94"/>
      <c r="C392" s="27"/>
      <c r="D392" s="125"/>
      <c r="E392" s="125"/>
      <c r="F392" s="26"/>
      <c r="G392" s="77"/>
    </row>
    <row r="393" spans="1:7">
      <c r="A393" s="10"/>
      <c r="B393" s="94"/>
      <c r="C393" s="27"/>
      <c r="D393" s="125"/>
      <c r="E393" s="125"/>
      <c r="F393" s="26"/>
      <c r="G393" s="77"/>
    </row>
    <row r="394" spans="1:7">
      <c r="A394" s="10"/>
      <c r="B394" s="94"/>
      <c r="C394" s="27"/>
      <c r="D394" s="125"/>
      <c r="E394" s="125"/>
      <c r="F394" s="26"/>
      <c r="G394" s="77"/>
    </row>
    <row r="395" spans="1:7">
      <c r="A395" s="10"/>
      <c r="B395" s="94"/>
      <c r="C395" s="27"/>
      <c r="D395" s="125"/>
      <c r="E395" s="125"/>
      <c r="F395" s="26"/>
      <c r="G395" s="77"/>
    </row>
    <row r="396" spans="1:7">
      <c r="A396" s="10"/>
      <c r="B396" s="94"/>
      <c r="C396" s="27"/>
      <c r="D396" s="125"/>
      <c r="E396" s="125"/>
      <c r="F396" s="26"/>
      <c r="G396" s="77"/>
    </row>
    <row r="397" spans="1:7">
      <c r="A397" s="10"/>
      <c r="B397" s="94"/>
      <c r="C397" s="27"/>
      <c r="D397" s="125"/>
      <c r="E397" s="125"/>
      <c r="F397" s="26"/>
      <c r="G397" s="77"/>
    </row>
    <row r="398" spans="1:7">
      <c r="A398" s="10"/>
      <c r="B398" s="94"/>
      <c r="C398" s="27"/>
      <c r="D398" s="125"/>
      <c r="E398" s="125"/>
      <c r="F398" s="26"/>
      <c r="G398" s="77"/>
    </row>
    <row r="399" spans="1:7">
      <c r="A399" s="10"/>
      <c r="B399" s="94"/>
      <c r="C399" s="27"/>
      <c r="D399" s="125"/>
      <c r="E399" s="125"/>
      <c r="F399" s="26"/>
      <c r="G399" s="77"/>
    </row>
    <row r="400" spans="1:7">
      <c r="A400" s="10"/>
      <c r="B400" s="94"/>
      <c r="C400" s="27"/>
      <c r="D400" s="125"/>
      <c r="E400" s="125"/>
      <c r="F400" s="26"/>
      <c r="G400" s="77"/>
    </row>
    <row r="401" spans="1:7">
      <c r="A401" s="10"/>
      <c r="B401" s="94"/>
      <c r="C401" s="27"/>
      <c r="D401" s="125"/>
      <c r="E401" s="125"/>
      <c r="F401" s="26"/>
      <c r="G401" s="77"/>
    </row>
    <row r="402" spans="1:7">
      <c r="A402" s="10"/>
      <c r="B402" s="94"/>
      <c r="C402" s="27"/>
      <c r="D402" s="125"/>
      <c r="E402" s="125"/>
      <c r="F402" s="26"/>
      <c r="G402" s="77"/>
    </row>
    <row r="403" spans="1:7">
      <c r="A403" s="10"/>
      <c r="B403" s="94"/>
      <c r="C403" s="27"/>
      <c r="D403" s="125"/>
      <c r="E403" s="125"/>
      <c r="F403" s="26"/>
      <c r="G403" s="77"/>
    </row>
    <row r="404" spans="1:7">
      <c r="A404" s="10"/>
      <c r="B404" s="94"/>
      <c r="C404" s="27"/>
      <c r="D404" s="125"/>
      <c r="E404" s="125"/>
      <c r="F404" s="26"/>
      <c r="G404" s="77"/>
    </row>
    <row r="405" spans="1:7">
      <c r="A405" s="10"/>
      <c r="B405" s="94"/>
      <c r="C405" s="27"/>
      <c r="D405" s="125"/>
      <c r="E405" s="125"/>
      <c r="F405" s="26"/>
      <c r="G405" s="77"/>
    </row>
    <row r="406" spans="1:7">
      <c r="A406" s="10"/>
      <c r="B406" s="94"/>
      <c r="C406" s="27"/>
      <c r="D406" s="125"/>
      <c r="E406" s="125"/>
      <c r="F406" s="26"/>
      <c r="G406" s="77"/>
    </row>
    <row r="407" spans="1:7">
      <c r="A407" s="10"/>
      <c r="B407" s="94"/>
      <c r="C407" s="27"/>
      <c r="D407" s="125"/>
      <c r="E407" s="125"/>
      <c r="F407" s="26"/>
      <c r="G407" s="77"/>
    </row>
    <row r="408" spans="1:7">
      <c r="A408" s="10"/>
      <c r="B408" s="94"/>
      <c r="C408" s="27"/>
      <c r="D408" s="125"/>
      <c r="E408" s="125"/>
      <c r="F408" s="26"/>
      <c r="G408" s="77"/>
    </row>
    <row r="409" spans="1:7">
      <c r="A409" s="10"/>
      <c r="B409" s="94"/>
      <c r="C409" s="27"/>
      <c r="D409" s="125"/>
      <c r="E409" s="125"/>
      <c r="F409" s="26"/>
      <c r="G409" s="77"/>
    </row>
    <row r="410" spans="1:7">
      <c r="A410" s="10"/>
      <c r="B410" s="94"/>
      <c r="C410" s="27"/>
      <c r="D410" s="125"/>
      <c r="E410" s="125"/>
      <c r="F410" s="26"/>
      <c r="G410" s="77"/>
    </row>
    <row r="411" spans="1:7">
      <c r="A411" s="10"/>
      <c r="B411" s="94"/>
      <c r="C411" s="27"/>
      <c r="D411" s="125"/>
      <c r="E411" s="125"/>
      <c r="F411" s="26"/>
      <c r="G411" s="77"/>
    </row>
    <row r="412" spans="1:7">
      <c r="A412" s="10"/>
      <c r="B412" s="94"/>
      <c r="C412" s="27"/>
      <c r="D412" s="125"/>
      <c r="E412" s="125"/>
      <c r="F412" s="26"/>
      <c r="G412" s="77"/>
    </row>
    <row r="413" spans="1:7">
      <c r="A413" s="10"/>
      <c r="B413" s="94"/>
      <c r="C413" s="27"/>
      <c r="D413" s="125"/>
      <c r="E413" s="125"/>
      <c r="F413" s="26"/>
      <c r="G413" s="77"/>
    </row>
    <row r="414" spans="1:7">
      <c r="A414" s="10"/>
      <c r="B414" s="94"/>
      <c r="C414" s="27"/>
      <c r="D414" s="125"/>
      <c r="E414" s="125"/>
      <c r="F414" s="26"/>
      <c r="G414" s="77"/>
    </row>
    <row r="415" spans="1:7">
      <c r="A415" s="10"/>
      <c r="B415" s="94"/>
      <c r="C415" s="27"/>
      <c r="D415" s="125"/>
      <c r="E415" s="125"/>
      <c r="F415" s="26"/>
      <c r="G415" s="77"/>
    </row>
    <row r="416" spans="1:7">
      <c r="A416" s="10"/>
      <c r="B416" s="94"/>
      <c r="C416" s="27"/>
      <c r="D416" s="125"/>
      <c r="E416" s="125"/>
      <c r="F416" s="26"/>
      <c r="G416" s="77"/>
    </row>
    <row r="417" spans="1:7">
      <c r="A417" s="10"/>
      <c r="B417" s="94"/>
      <c r="C417" s="27"/>
      <c r="D417" s="125"/>
      <c r="E417" s="125"/>
      <c r="F417" s="26"/>
      <c r="G417" s="77"/>
    </row>
    <row r="418" spans="1:7">
      <c r="A418" s="10"/>
      <c r="B418" s="94"/>
      <c r="C418" s="27"/>
      <c r="D418" s="125"/>
      <c r="E418" s="125"/>
      <c r="F418" s="26"/>
      <c r="G418" s="77"/>
    </row>
    <row r="419" spans="1:7">
      <c r="A419" s="10"/>
      <c r="B419" s="94"/>
      <c r="C419" s="27"/>
      <c r="D419" s="125"/>
      <c r="E419" s="125"/>
      <c r="F419" s="26"/>
      <c r="G419" s="77"/>
    </row>
    <row r="420" spans="1:7">
      <c r="A420" s="10"/>
      <c r="B420" s="94"/>
      <c r="C420" s="27"/>
      <c r="D420" s="125"/>
      <c r="E420" s="125"/>
      <c r="F420" s="26"/>
      <c r="G420" s="77"/>
    </row>
    <row r="421" spans="1:7">
      <c r="A421" s="10"/>
      <c r="B421" s="94"/>
      <c r="C421" s="27"/>
      <c r="D421" s="125"/>
      <c r="E421" s="125"/>
      <c r="F421" s="26"/>
      <c r="G421" s="77"/>
    </row>
    <row r="422" spans="1:7">
      <c r="A422" s="10"/>
      <c r="B422" s="94"/>
      <c r="C422" s="27"/>
      <c r="D422" s="125"/>
      <c r="E422" s="125"/>
      <c r="F422" s="26"/>
      <c r="G422" s="77"/>
    </row>
    <row r="423" spans="1:7">
      <c r="A423" s="10"/>
      <c r="B423" s="94"/>
      <c r="C423" s="27"/>
      <c r="D423" s="125"/>
      <c r="E423" s="125"/>
      <c r="F423" s="26"/>
      <c r="G423" s="77"/>
    </row>
    <row r="424" spans="1:7">
      <c r="A424" s="10"/>
      <c r="B424" s="94"/>
      <c r="C424" s="27"/>
      <c r="D424" s="125"/>
      <c r="E424" s="125"/>
      <c r="F424" s="26"/>
      <c r="G424" s="77"/>
    </row>
    <row r="425" spans="1:7">
      <c r="A425" s="10"/>
      <c r="B425" s="94"/>
      <c r="C425" s="27"/>
      <c r="D425" s="125"/>
      <c r="E425" s="125"/>
      <c r="F425" s="26"/>
      <c r="G425" s="77"/>
    </row>
    <row r="426" spans="1:7">
      <c r="A426" s="10"/>
      <c r="B426" s="94"/>
      <c r="C426" s="27"/>
      <c r="D426" s="125"/>
      <c r="E426" s="125"/>
      <c r="F426" s="26"/>
      <c r="G426" s="77"/>
    </row>
    <row r="427" spans="1:7">
      <c r="A427" s="10"/>
      <c r="B427" s="94"/>
      <c r="C427" s="27"/>
      <c r="D427" s="125"/>
      <c r="E427" s="125"/>
      <c r="F427" s="26"/>
      <c r="G427" s="77"/>
    </row>
    <row r="428" spans="1:7">
      <c r="A428" s="10"/>
      <c r="B428" s="94"/>
      <c r="C428" s="27"/>
      <c r="D428" s="125"/>
      <c r="E428" s="125"/>
      <c r="F428" s="26"/>
      <c r="G428" s="77"/>
    </row>
    <row r="429" spans="1:7">
      <c r="A429" s="10"/>
      <c r="B429" s="94"/>
      <c r="C429" s="27"/>
      <c r="D429" s="125"/>
      <c r="E429" s="125"/>
      <c r="F429" s="26"/>
      <c r="G429" s="77"/>
    </row>
    <row r="430" spans="1:7">
      <c r="A430" s="10"/>
      <c r="B430" s="94"/>
      <c r="C430" s="27"/>
      <c r="D430" s="125"/>
      <c r="E430" s="125"/>
      <c r="F430" s="26"/>
      <c r="G430" s="77"/>
    </row>
    <row r="431" spans="1:7">
      <c r="A431" s="10"/>
      <c r="B431" s="94"/>
      <c r="C431" s="27"/>
      <c r="D431" s="125"/>
      <c r="E431" s="125"/>
      <c r="F431" s="26"/>
      <c r="G431" s="77"/>
    </row>
    <row r="432" spans="1:7">
      <c r="A432" s="10"/>
      <c r="B432" s="94"/>
      <c r="C432" s="27"/>
      <c r="D432" s="125"/>
      <c r="E432" s="125"/>
      <c r="F432" s="26"/>
      <c r="G432" s="77"/>
    </row>
    <row r="433" spans="1:7">
      <c r="A433" s="10"/>
      <c r="B433" s="94"/>
      <c r="C433" s="27"/>
      <c r="D433" s="125"/>
      <c r="E433" s="125"/>
      <c r="F433" s="26"/>
      <c r="G433" s="77"/>
    </row>
    <row r="434" spans="1:7">
      <c r="A434" s="10"/>
      <c r="B434" s="94"/>
      <c r="C434" s="27"/>
      <c r="D434" s="125"/>
      <c r="E434" s="125"/>
      <c r="F434" s="26"/>
      <c r="G434" s="77"/>
    </row>
    <row r="435" spans="1:7">
      <c r="A435" s="10"/>
      <c r="B435" s="94"/>
      <c r="C435" s="27"/>
      <c r="D435" s="125"/>
      <c r="E435" s="125"/>
      <c r="F435" s="26"/>
      <c r="G435" s="77"/>
    </row>
    <row r="436" spans="1:7">
      <c r="A436" s="10"/>
      <c r="B436" s="94"/>
      <c r="C436" s="27"/>
      <c r="D436" s="125"/>
      <c r="E436" s="125"/>
      <c r="F436" s="26"/>
      <c r="G436" s="77"/>
    </row>
    <row r="437" spans="1:7">
      <c r="A437" s="10"/>
      <c r="B437" s="94"/>
      <c r="C437" s="27"/>
      <c r="D437" s="125"/>
      <c r="E437" s="125"/>
      <c r="F437" s="26"/>
      <c r="G437" s="77"/>
    </row>
    <row r="438" spans="1:7">
      <c r="A438" s="10"/>
      <c r="B438" s="94"/>
      <c r="C438" s="27"/>
      <c r="D438" s="125"/>
      <c r="E438" s="125"/>
      <c r="F438" s="26"/>
      <c r="G438" s="77"/>
    </row>
    <row r="439" spans="1:7">
      <c r="A439" s="10"/>
      <c r="B439" s="94"/>
      <c r="C439" s="27"/>
      <c r="D439" s="125"/>
      <c r="E439" s="125"/>
      <c r="F439" s="26"/>
      <c r="G439" s="77"/>
    </row>
    <row r="440" spans="1:7">
      <c r="A440" s="10"/>
      <c r="B440" s="94"/>
      <c r="C440" s="27"/>
      <c r="D440" s="125"/>
      <c r="E440" s="125"/>
      <c r="F440" s="26"/>
      <c r="G440" s="77"/>
    </row>
    <row r="441" spans="1:7">
      <c r="A441" s="10"/>
      <c r="B441" s="94"/>
      <c r="C441" s="27"/>
      <c r="D441" s="125"/>
      <c r="E441" s="125"/>
      <c r="F441" s="26"/>
      <c r="G441" s="77"/>
    </row>
    <row r="442" spans="1:7">
      <c r="A442" s="10"/>
      <c r="B442" s="94"/>
      <c r="C442" s="27"/>
      <c r="D442" s="125"/>
      <c r="E442" s="125"/>
      <c r="F442" s="26"/>
      <c r="G442" s="77"/>
    </row>
    <row r="443" spans="1:7">
      <c r="A443" s="10"/>
      <c r="B443" s="94"/>
      <c r="C443" s="27"/>
      <c r="D443" s="125"/>
      <c r="E443" s="125"/>
      <c r="F443" s="26"/>
      <c r="G443" s="77"/>
    </row>
    <row r="444" spans="1:7">
      <c r="A444" s="10"/>
      <c r="B444" s="94"/>
      <c r="C444" s="27"/>
      <c r="D444" s="125"/>
      <c r="E444" s="125"/>
      <c r="F444" s="26"/>
      <c r="G444" s="77"/>
    </row>
    <row r="445" spans="1:7">
      <c r="A445" s="10"/>
      <c r="B445" s="94"/>
      <c r="C445" s="27"/>
      <c r="D445" s="125"/>
      <c r="E445" s="125"/>
      <c r="F445" s="26"/>
      <c r="G445" s="77"/>
    </row>
    <row r="446" spans="1:7">
      <c r="A446" s="10"/>
      <c r="B446" s="94"/>
      <c r="C446" s="27"/>
      <c r="D446" s="125"/>
      <c r="E446" s="125"/>
      <c r="F446" s="26"/>
      <c r="G446" s="77"/>
    </row>
    <row r="447" spans="1:7">
      <c r="A447" s="10"/>
      <c r="B447" s="94"/>
      <c r="C447" s="27"/>
      <c r="D447" s="125"/>
      <c r="E447" s="125"/>
      <c r="F447" s="26"/>
      <c r="G447" s="77"/>
    </row>
    <row r="448" spans="1:7">
      <c r="A448" s="10"/>
      <c r="B448" s="94"/>
      <c r="C448" s="27"/>
      <c r="D448" s="125"/>
      <c r="E448" s="125"/>
      <c r="F448" s="26"/>
      <c r="G448" s="77"/>
    </row>
    <row r="449" spans="1:7">
      <c r="A449" s="10"/>
      <c r="B449" s="94"/>
      <c r="C449" s="27"/>
      <c r="D449" s="125"/>
      <c r="E449" s="125"/>
      <c r="F449" s="26"/>
      <c r="G449" s="77"/>
    </row>
    <row r="450" spans="1:7">
      <c r="A450" s="10"/>
      <c r="B450" s="94"/>
      <c r="C450" s="27"/>
      <c r="D450" s="125"/>
      <c r="E450" s="125"/>
      <c r="F450" s="26"/>
      <c r="G450" s="77"/>
    </row>
    <row r="451" spans="1:7">
      <c r="A451" s="10"/>
      <c r="B451" s="94"/>
      <c r="C451" s="27"/>
      <c r="D451" s="125"/>
      <c r="E451" s="125"/>
      <c r="F451" s="26"/>
      <c r="G451" s="77"/>
    </row>
    <row r="452" spans="1:7">
      <c r="A452" s="10"/>
      <c r="B452" s="94"/>
      <c r="C452" s="27"/>
      <c r="D452" s="125"/>
      <c r="E452" s="125"/>
      <c r="F452" s="26"/>
      <c r="G452" s="77"/>
    </row>
    <row r="453" spans="1:7">
      <c r="A453" s="10"/>
      <c r="B453" s="94"/>
      <c r="C453" s="27"/>
      <c r="D453" s="125"/>
      <c r="E453" s="125"/>
      <c r="F453" s="26"/>
      <c r="G453" s="77"/>
    </row>
    <row r="454" spans="1:7">
      <c r="A454" s="10"/>
      <c r="B454" s="94"/>
      <c r="C454" s="27"/>
      <c r="D454" s="125"/>
      <c r="E454" s="125"/>
      <c r="F454" s="26"/>
      <c r="G454" s="77"/>
    </row>
    <row r="455" spans="1:7">
      <c r="A455" s="10"/>
      <c r="B455" s="94"/>
      <c r="C455" s="27"/>
      <c r="D455" s="125"/>
      <c r="E455" s="125"/>
      <c r="F455" s="26"/>
      <c r="G455" s="77"/>
    </row>
    <row r="456" spans="1:7">
      <c r="A456" s="10"/>
      <c r="B456" s="94"/>
      <c r="C456" s="27"/>
      <c r="D456" s="125"/>
      <c r="E456" s="125"/>
      <c r="F456" s="26"/>
      <c r="G456" s="77"/>
    </row>
    <row r="457" spans="1:7">
      <c r="A457" s="10"/>
      <c r="B457" s="94"/>
      <c r="C457" s="27"/>
      <c r="D457" s="125"/>
      <c r="E457" s="125"/>
      <c r="F457" s="26"/>
      <c r="G457" s="77"/>
    </row>
    <row r="458" spans="1:7">
      <c r="A458" s="10"/>
      <c r="B458" s="94"/>
      <c r="C458" s="27"/>
      <c r="D458" s="125"/>
      <c r="E458" s="125"/>
      <c r="F458" s="26"/>
      <c r="G458" s="77"/>
    </row>
    <row r="459" spans="1:7">
      <c r="A459" s="10"/>
      <c r="B459" s="94"/>
      <c r="C459" s="27"/>
      <c r="D459" s="125"/>
      <c r="E459" s="125"/>
      <c r="F459" s="26"/>
      <c r="G459" s="77"/>
    </row>
    <row r="460" spans="1:7">
      <c r="A460" s="10"/>
      <c r="B460" s="94"/>
      <c r="C460" s="27"/>
      <c r="D460" s="125"/>
      <c r="E460" s="125"/>
      <c r="F460" s="26"/>
      <c r="G460" s="77"/>
    </row>
    <row r="461" spans="1:7">
      <c r="A461" s="10"/>
      <c r="B461" s="94"/>
      <c r="C461" s="27"/>
      <c r="D461" s="125"/>
      <c r="E461" s="125"/>
      <c r="F461" s="26"/>
      <c r="G461" s="77"/>
    </row>
    <row r="462" spans="1:7">
      <c r="A462" s="10"/>
      <c r="B462" s="94"/>
      <c r="C462" s="27"/>
      <c r="D462" s="125"/>
      <c r="E462" s="125"/>
      <c r="F462" s="26"/>
      <c r="G462" s="77"/>
    </row>
    <row r="463" spans="1:7">
      <c r="A463" s="10"/>
      <c r="B463" s="94"/>
      <c r="C463" s="27"/>
      <c r="D463" s="125"/>
      <c r="E463" s="125"/>
      <c r="F463" s="26"/>
      <c r="G463" s="77"/>
    </row>
    <row r="464" spans="1:7">
      <c r="A464" s="10"/>
      <c r="B464" s="94"/>
      <c r="C464" s="27"/>
      <c r="D464" s="125"/>
      <c r="E464" s="125"/>
      <c r="F464" s="26"/>
      <c r="G464" s="77"/>
    </row>
    <row r="465" spans="1:7">
      <c r="A465" s="10"/>
      <c r="B465" s="94"/>
      <c r="C465" s="27"/>
      <c r="D465" s="125"/>
      <c r="E465" s="125"/>
      <c r="F465" s="26"/>
      <c r="G465" s="77"/>
    </row>
    <row r="466" spans="1:7">
      <c r="A466" s="10"/>
      <c r="B466" s="94"/>
      <c r="C466" s="27"/>
      <c r="D466" s="125"/>
      <c r="E466" s="125"/>
      <c r="F466" s="26"/>
      <c r="G466" s="77"/>
    </row>
    <row r="467" spans="1:7">
      <c r="A467" s="10"/>
      <c r="B467" s="94"/>
      <c r="C467" s="27"/>
      <c r="D467" s="125"/>
      <c r="E467" s="125"/>
      <c r="F467" s="26"/>
      <c r="G467" s="77"/>
    </row>
    <row r="468" spans="1:7">
      <c r="A468" s="10"/>
      <c r="B468" s="94"/>
      <c r="C468" s="27"/>
      <c r="D468" s="125"/>
      <c r="E468" s="125"/>
      <c r="F468" s="26"/>
      <c r="G468" s="77"/>
    </row>
    <row r="469" spans="1:7">
      <c r="A469" s="10"/>
      <c r="B469" s="94"/>
      <c r="C469" s="27"/>
      <c r="D469" s="125"/>
      <c r="E469" s="125"/>
      <c r="F469" s="26"/>
      <c r="G469" s="77"/>
    </row>
    <row r="470" spans="1:7">
      <c r="A470" s="10"/>
      <c r="B470" s="94"/>
      <c r="C470" s="27"/>
      <c r="D470" s="125"/>
      <c r="E470" s="125"/>
      <c r="F470" s="26"/>
      <c r="G470" s="77"/>
    </row>
    <row r="471" spans="1:7">
      <c r="A471" s="10"/>
      <c r="B471" s="94"/>
      <c r="C471" s="27"/>
      <c r="D471" s="125"/>
      <c r="E471" s="125"/>
      <c r="F471" s="26"/>
      <c r="G471" s="77"/>
    </row>
    <row r="472" spans="1:7">
      <c r="A472" s="10"/>
      <c r="B472" s="94"/>
      <c r="C472" s="27"/>
      <c r="D472" s="125"/>
      <c r="E472" s="125"/>
      <c r="F472" s="26"/>
      <c r="G472" s="77"/>
    </row>
    <row r="473" spans="1:7">
      <c r="A473" s="10"/>
      <c r="B473" s="94"/>
      <c r="C473" s="27"/>
      <c r="D473" s="125"/>
      <c r="E473" s="125"/>
      <c r="F473" s="26"/>
      <c r="G473" s="77"/>
    </row>
    <row r="474" spans="1:7">
      <c r="A474" s="10"/>
      <c r="B474" s="94"/>
      <c r="C474" s="27"/>
      <c r="D474" s="125"/>
      <c r="E474" s="125"/>
      <c r="F474" s="26"/>
      <c r="G474" s="77"/>
    </row>
    <row r="475" spans="1:7">
      <c r="A475" s="10"/>
      <c r="B475" s="94"/>
      <c r="C475" s="27"/>
      <c r="D475" s="125"/>
      <c r="E475" s="125"/>
      <c r="F475" s="26"/>
      <c r="G475" s="77"/>
    </row>
    <row r="476" spans="1:7">
      <c r="A476" s="10"/>
      <c r="B476" s="94"/>
      <c r="C476" s="27"/>
      <c r="D476" s="125"/>
      <c r="E476" s="125"/>
      <c r="F476" s="26"/>
      <c r="G476" s="77"/>
    </row>
    <row r="477" spans="1:7">
      <c r="A477" s="10"/>
      <c r="B477" s="94"/>
      <c r="C477" s="27"/>
      <c r="D477" s="125"/>
      <c r="E477" s="125"/>
      <c r="F477" s="26"/>
      <c r="G477" s="77"/>
    </row>
    <row r="478" spans="1:7">
      <c r="A478" s="10"/>
      <c r="B478" s="94"/>
      <c r="C478" s="27"/>
      <c r="D478" s="125"/>
      <c r="E478" s="125"/>
      <c r="F478" s="26"/>
      <c r="G478" s="77"/>
    </row>
    <row r="479" spans="1:7">
      <c r="A479" s="10"/>
      <c r="B479" s="94"/>
      <c r="C479" s="27"/>
      <c r="D479" s="125"/>
      <c r="E479" s="125"/>
      <c r="F479" s="26"/>
      <c r="G479" s="77"/>
    </row>
    <row r="480" spans="1:7">
      <c r="A480" s="10"/>
      <c r="B480" s="94"/>
      <c r="C480" s="27"/>
      <c r="D480" s="125"/>
      <c r="E480" s="125"/>
      <c r="F480" s="26"/>
      <c r="G480" s="77"/>
    </row>
    <row r="481" spans="1:7">
      <c r="A481" s="10"/>
      <c r="B481" s="94"/>
      <c r="C481" s="27"/>
      <c r="D481" s="125"/>
      <c r="E481" s="125"/>
      <c r="F481" s="26"/>
      <c r="G481" s="77"/>
    </row>
    <row r="482" spans="1:7">
      <c r="A482" s="10"/>
      <c r="B482" s="94"/>
      <c r="C482" s="27"/>
      <c r="D482" s="125"/>
      <c r="E482" s="125"/>
      <c r="F482" s="26"/>
      <c r="G482" s="77"/>
    </row>
    <row r="483" spans="1:7">
      <c r="A483" s="10"/>
      <c r="B483" s="94"/>
      <c r="C483" s="27"/>
      <c r="D483" s="125"/>
      <c r="E483" s="125"/>
      <c r="F483" s="26"/>
      <c r="G483" s="77"/>
    </row>
    <row r="484" spans="1:7">
      <c r="A484" s="10"/>
      <c r="B484" s="94"/>
      <c r="C484" s="27"/>
      <c r="D484" s="125"/>
      <c r="E484" s="125"/>
      <c r="F484" s="26"/>
      <c r="G484" s="77"/>
    </row>
    <row r="485" spans="1:7">
      <c r="A485" s="10"/>
      <c r="B485" s="94"/>
      <c r="C485" s="27"/>
      <c r="D485" s="125"/>
      <c r="E485" s="125"/>
      <c r="F485" s="26"/>
      <c r="G485" s="77"/>
    </row>
    <row r="486" spans="1:7">
      <c r="A486" s="10"/>
      <c r="B486" s="94"/>
      <c r="C486" s="27"/>
      <c r="D486" s="125"/>
      <c r="E486" s="125"/>
      <c r="F486" s="26"/>
      <c r="G486" s="77"/>
    </row>
    <row r="487" spans="1:7">
      <c r="A487" s="10"/>
      <c r="B487" s="94"/>
      <c r="C487" s="27"/>
      <c r="D487" s="125"/>
      <c r="E487" s="125"/>
      <c r="F487" s="26"/>
      <c r="G487" s="77"/>
    </row>
    <row r="488" spans="1:7">
      <c r="A488" s="10"/>
      <c r="B488" s="94"/>
      <c r="C488" s="27"/>
      <c r="D488" s="125"/>
      <c r="E488" s="125"/>
      <c r="F488" s="26"/>
      <c r="G488" s="77"/>
    </row>
    <row r="489" spans="1:7">
      <c r="A489" s="10"/>
      <c r="B489" s="94"/>
      <c r="C489" s="27"/>
      <c r="D489" s="125"/>
      <c r="E489" s="125"/>
      <c r="F489" s="26"/>
      <c r="G489" s="77"/>
    </row>
    <row r="490" spans="1:7">
      <c r="A490" s="10"/>
      <c r="B490" s="94"/>
      <c r="C490" s="27"/>
      <c r="D490" s="125"/>
      <c r="E490" s="125"/>
      <c r="F490" s="26"/>
      <c r="G490" s="77"/>
    </row>
    <row r="491" spans="1:7">
      <c r="A491" s="10"/>
      <c r="B491" s="94"/>
      <c r="C491" s="27"/>
      <c r="D491" s="125"/>
      <c r="E491" s="125"/>
      <c r="F491" s="26"/>
      <c r="G491" s="77"/>
    </row>
    <row r="492" spans="1:7">
      <c r="A492" s="10"/>
      <c r="B492" s="94"/>
      <c r="C492" s="27"/>
      <c r="D492" s="125"/>
      <c r="E492" s="125"/>
      <c r="F492" s="26"/>
      <c r="G492" s="77"/>
    </row>
    <row r="493" spans="1:7">
      <c r="A493" s="10"/>
      <c r="B493" s="94"/>
      <c r="C493" s="27"/>
      <c r="D493" s="125"/>
      <c r="E493" s="125"/>
      <c r="F493" s="26"/>
      <c r="G493" s="77"/>
    </row>
    <row r="494" spans="1:7">
      <c r="A494" s="10"/>
      <c r="B494" s="94"/>
      <c r="C494" s="27"/>
      <c r="D494" s="125"/>
      <c r="E494" s="125"/>
      <c r="F494" s="26"/>
      <c r="G494" s="77"/>
    </row>
    <row r="495" spans="1:7">
      <c r="A495" s="10"/>
      <c r="B495" s="94"/>
      <c r="C495" s="27"/>
      <c r="D495" s="125"/>
      <c r="E495" s="125"/>
      <c r="F495" s="26"/>
      <c r="G495" s="77"/>
    </row>
    <row r="496" spans="1:7">
      <c r="A496" s="10"/>
      <c r="B496" s="94"/>
      <c r="C496" s="27"/>
      <c r="D496" s="125"/>
      <c r="E496" s="125"/>
      <c r="F496" s="26"/>
      <c r="G496" s="77"/>
    </row>
    <row r="497" spans="1:7">
      <c r="A497" s="10"/>
      <c r="B497" s="94"/>
      <c r="C497" s="27"/>
      <c r="D497" s="125"/>
      <c r="E497" s="125"/>
      <c r="F497" s="26"/>
      <c r="G497" s="77"/>
    </row>
    <row r="498" spans="1:7">
      <c r="A498" s="10"/>
      <c r="B498" s="94"/>
      <c r="C498" s="27"/>
      <c r="D498" s="125"/>
      <c r="E498" s="125"/>
      <c r="F498" s="26"/>
      <c r="G498" s="77"/>
    </row>
    <row r="499" spans="1:7">
      <c r="A499" s="10"/>
      <c r="B499" s="94"/>
      <c r="C499" s="27"/>
      <c r="D499" s="125"/>
      <c r="E499" s="125"/>
      <c r="F499" s="26"/>
      <c r="G499" s="77"/>
    </row>
    <row r="500" spans="1:7">
      <c r="A500" s="10"/>
      <c r="B500" s="94"/>
      <c r="C500" s="27"/>
      <c r="D500" s="125"/>
      <c r="E500" s="125"/>
      <c r="F500" s="26"/>
      <c r="G500" s="77"/>
    </row>
    <row r="501" spans="1:7">
      <c r="A501" s="10"/>
      <c r="B501" s="94"/>
      <c r="C501" s="27"/>
      <c r="D501" s="125"/>
      <c r="E501" s="125"/>
      <c r="F501" s="26"/>
      <c r="G501" s="77"/>
    </row>
    <row r="502" spans="1:7">
      <c r="A502" s="10"/>
      <c r="B502" s="94"/>
      <c r="C502" s="27"/>
      <c r="D502" s="125"/>
      <c r="E502" s="125"/>
      <c r="F502" s="26"/>
      <c r="G502" s="77"/>
    </row>
    <row r="503" spans="1:7">
      <c r="A503" s="10"/>
      <c r="B503" s="94"/>
      <c r="C503" s="27"/>
      <c r="D503" s="125"/>
      <c r="E503" s="125"/>
      <c r="F503" s="26"/>
      <c r="G503" s="77"/>
    </row>
    <row r="504" spans="1:7">
      <c r="A504" s="10"/>
      <c r="B504" s="94"/>
      <c r="C504" s="27"/>
      <c r="D504" s="125"/>
      <c r="E504" s="125"/>
      <c r="F504" s="26"/>
      <c r="G504" s="77"/>
    </row>
    <row r="505" spans="1:7">
      <c r="A505" s="10"/>
      <c r="B505" s="94"/>
      <c r="C505" s="27"/>
      <c r="D505" s="125"/>
      <c r="E505" s="125"/>
      <c r="F505" s="26"/>
      <c r="G505" s="77"/>
    </row>
    <row r="506" spans="1:7">
      <c r="A506" s="10"/>
      <c r="B506" s="94"/>
      <c r="C506" s="27"/>
      <c r="D506" s="125"/>
      <c r="E506" s="125"/>
      <c r="F506" s="26"/>
      <c r="G506" s="77"/>
    </row>
    <row r="507" spans="1:7">
      <c r="A507" s="10"/>
      <c r="B507" s="94"/>
      <c r="C507" s="27"/>
      <c r="D507" s="125"/>
      <c r="E507" s="125"/>
      <c r="F507" s="26"/>
      <c r="G507" s="77"/>
    </row>
    <row r="508" spans="1:7">
      <c r="A508" s="10"/>
      <c r="B508" s="94"/>
      <c r="C508" s="27"/>
      <c r="D508" s="125"/>
      <c r="E508" s="125"/>
      <c r="F508" s="26"/>
      <c r="G508" s="77"/>
    </row>
    <row r="509" spans="1:7">
      <c r="A509" s="10"/>
      <c r="B509" s="94"/>
      <c r="C509" s="27"/>
      <c r="D509" s="125"/>
      <c r="E509" s="125"/>
      <c r="F509" s="26"/>
      <c r="G509" s="77"/>
    </row>
    <row r="510" spans="1:7">
      <c r="A510" s="10"/>
      <c r="B510" s="94"/>
      <c r="C510" s="27"/>
      <c r="D510" s="125"/>
      <c r="E510" s="125"/>
      <c r="F510" s="26"/>
      <c r="G510" s="77"/>
    </row>
    <row r="511" spans="1:7">
      <c r="A511" s="10"/>
      <c r="B511" s="94"/>
      <c r="C511" s="27"/>
      <c r="D511" s="125"/>
      <c r="E511" s="125"/>
      <c r="F511" s="26"/>
      <c r="G511" s="77"/>
    </row>
    <row r="512" spans="1:7">
      <c r="A512" s="10"/>
      <c r="B512" s="94"/>
      <c r="C512" s="27"/>
      <c r="D512" s="125"/>
      <c r="E512" s="125"/>
      <c r="F512" s="26"/>
      <c r="G512" s="77"/>
    </row>
    <row r="513" spans="1:7">
      <c r="A513" s="10"/>
      <c r="B513" s="94"/>
      <c r="C513" s="27"/>
      <c r="D513" s="125"/>
      <c r="E513" s="125"/>
      <c r="F513" s="26"/>
      <c r="G513" s="77"/>
    </row>
    <row r="514" spans="1:7">
      <c r="A514" s="10"/>
      <c r="B514" s="94"/>
      <c r="C514" s="27"/>
      <c r="D514" s="125"/>
      <c r="E514" s="125"/>
      <c r="F514" s="26"/>
      <c r="G514" s="77"/>
    </row>
    <row r="515" spans="1:7">
      <c r="A515" s="10"/>
      <c r="B515" s="94"/>
      <c r="C515" s="27"/>
      <c r="D515" s="125"/>
      <c r="E515" s="125"/>
      <c r="F515" s="26"/>
      <c r="G515" s="77"/>
    </row>
    <row r="516" spans="1:7">
      <c r="A516" s="10"/>
      <c r="B516" s="94"/>
      <c r="C516" s="27"/>
      <c r="D516" s="125"/>
      <c r="E516" s="125"/>
      <c r="F516" s="26"/>
      <c r="G516" s="77"/>
    </row>
    <row r="517" spans="1:7">
      <c r="A517" s="10"/>
      <c r="B517" s="94"/>
      <c r="C517" s="27"/>
      <c r="D517" s="125"/>
      <c r="E517" s="125"/>
      <c r="F517" s="26"/>
      <c r="G517" s="77"/>
    </row>
    <row r="518" spans="1:7">
      <c r="A518" s="10"/>
      <c r="B518" s="94"/>
      <c r="C518" s="27"/>
      <c r="D518" s="125"/>
      <c r="E518" s="125"/>
      <c r="F518" s="26"/>
      <c r="G518" s="77"/>
    </row>
    <row r="519" spans="1:7">
      <c r="A519" s="10"/>
      <c r="B519" s="94"/>
      <c r="C519" s="27"/>
      <c r="D519" s="125"/>
      <c r="E519" s="125"/>
      <c r="F519" s="26"/>
      <c r="G519" s="77"/>
    </row>
    <row r="520" spans="1:7">
      <c r="A520" s="10"/>
      <c r="B520" s="94"/>
      <c r="C520" s="27"/>
      <c r="D520" s="125"/>
      <c r="E520" s="125"/>
      <c r="F520" s="26"/>
      <c r="G520" s="77"/>
    </row>
    <row r="521" spans="1:7">
      <c r="A521" s="10"/>
      <c r="B521" s="94"/>
      <c r="C521" s="27"/>
      <c r="D521" s="125"/>
      <c r="E521" s="125"/>
      <c r="F521" s="26"/>
      <c r="G521" s="77"/>
    </row>
    <row r="522" spans="1:7">
      <c r="A522" s="10"/>
      <c r="B522" s="94"/>
      <c r="C522" s="27"/>
      <c r="D522" s="125"/>
      <c r="E522" s="125"/>
      <c r="F522" s="26"/>
      <c r="G522" s="77"/>
    </row>
    <row r="523" spans="1:7">
      <c r="A523" s="10"/>
      <c r="B523" s="94"/>
      <c r="C523" s="27"/>
      <c r="D523" s="125"/>
      <c r="E523" s="125"/>
      <c r="F523" s="26"/>
      <c r="G523" s="77"/>
    </row>
    <row r="524" spans="1:7">
      <c r="A524" s="10"/>
      <c r="B524" s="94"/>
      <c r="C524" s="27"/>
      <c r="D524" s="125"/>
      <c r="E524" s="125"/>
      <c r="F524" s="26"/>
      <c r="G524" s="77"/>
    </row>
    <row r="525" spans="1:7">
      <c r="A525" s="10"/>
      <c r="B525" s="94"/>
      <c r="C525" s="27"/>
      <c r="D525" s="125"/>
      <c r="E525" s="125"/>
      <c r="F525" s="26"/>
      <c r="G525" s="77"/>
    </row>
    <row r="526" spans="1:7">
      <c r="A526" s="10"/>
      <c r="B526" s="94"/>
      <c r="C526" s="27"/>
      <c r="D526" s="125"/>
      <c r="E526" s="125"/>
      <c r="F526" s="26"/>
      <c r="G526" s="77"/>
    </row>
    <row r="527" spans="1:7">
      <c r="A527" s="10"/>
      <c r="B527" s="94"/>
      <c r="C527" s="27"/>
      <c r="D527" s="125"/>
      <c r="E527" s="125"/>
      <c r="F527" s="26"/>
      <c r="G527" s="77"/>
    </row>
    <row r="528" spans="1:7">
      <c r="A528" s="10"/>
      <c r="B528" s="94"/>
      <c r="C528" s="27"/>
      <c r="D528" s="125"/>
      <c r="E528" s="125"/>
      <c r="F528" s="26"/>
      <c r="G528" s="77"/>
    </row>
    <row r="529" spans="1:7">
      <c r="A529" s="10"/>
      <c r="B529" s="94"/>
      <c r="C529" s="27"/>
      <c r="D529" s="125"/>
      <c r="E529" s="125"/>
      <c r="F529" s="26"/>
      <c r="G529" s="77"/>
    </row>
    <row r="530" spans="1:7">
      <c r="A530" s="10"/>
      <c r="B530" s="94"/>
      <c r="C530" s="27"/>
      <c r="D530" s="125"/>
      <c r="E530" s="125"/>
      <c r="F530" s="26"/>
      <c r="G530" s="77"/>
    </row>
    <row r="531" spans="1:7">
      <c r="A531" s="10"/>
      <c r="B531" s="94"/>
      <c r="C531" s="27"/>
      <c r="D531" s="125"/>
      <c r="E531" s="125"/>
      <c r="F531" s="26"/>
      <c r="G531" s="77"/>
    </row>
    <row r="532" spans="1:7">
      <c r="A532" s="10"/>
      <c r="B532" s="94"/>
      <c r="C532" s="27"/>
      <c r="D532" s="125"/>
      <c r="E532" s="125"/>
      <c r="F532" s="26"/>
      <c r="G532" s="77"/>
    </row>
    <row r="533" spans="1:7">
      <c r="A533" s="10"/>
      <c r="B533" s="94"/>
      <c r="C533" s="27"/>
      <c r="D533" s="125"/>
      <c r="E533" s="125"/>
      <c r="F533" s="26"/>
      <c r="G533" s="77"/>
    </row>
    <row r="534" spans="1:7">
      <c r="A534" s="10"/>
      <c r="B534" s="94"/>
      <c r="C534" s="27"/>
      <c r="D534" s="125"/>
      <c r="E534" s="125"/>
      <c r="F534" s="26"/>
      <c r="G534" s="77"/>
    </row>
    <row r="535" spans="1:7">
      <c r="A535" s="10"/>
      <c r="B535" s="94"/>
      <c r="C535" s="27"/>
      <c r="D535" s="125"/>
      <c r="E535" s="125"/>
      <c r="F535" s="26"/>
      <c r="G535" s="77"/>
    </row>
    <row r="536" spans="1:7">
      <c r="A536" s="10"/>
      <c r="B536" s="94"/>
      <c r="C536" s="27"/>
      <c r="D536" s="125"/>
      <c r="E536" s="125"/>
      <c r="F536" s="26"/>
      <c r="G536" s="77"/>
    </row>
    <row r="537" spans="1:7">
      <c r="A537" s="10"/>
      <c r="B537" s="94"/>
      <c r="C537" s="27"/>
      <c r="D537" s="125"/>
      <c r="E537" s="125"/>
      <c r="F537" s="26"/>
      <c r="G537" s="77"/>
    </row>
    <row r="538" spans="1:7">
      <c r="A538" s="10"/>
      <c r="B538" s="94"/>
      <c r="C538" s="27"/>
      <c r="D538" s="125"/>
      <c r="E538" s="125"/>
      <c r="F538" s="26"/>
      <c r="G538" s="77"/>
    </row>
    <row r="539" spans="1:7">
      <c r="A539" s="10"/>
      <c r="B539" s="94"/>
      <c r="C539" s="27"/>
      <c r="D539" s="125"/>
      <c r="E539" s="125"/>
      <c r="F539" s="26"/>
      <c r="G539" s="77"/>
    </row>
    <row r="540" spans="1:7">
      <c r="A540" s="10"/>
      <c r="B540" s="94"/>
      <c r="C540" s="27"/>
      <c r="D540" s="125"/>
      <c r="E540" s="125"/>
      <c r="F540" s="26"/>
      <c r="G540" s="77"/>
    </row>
    <row r="541" spans="1:7">
      <c r="A541" s="10"/>
      <c r="B541" s="94"/>
      <c r="C541" s="27"/>
      <c r="D541" s="125"/>
      <c r="E541" s="125"/>
      <c r="F541" s="26"/>
      <c r="G541" s="77"/>
    </row>
    <row r="542" spans="1:7">
      <c r="A542" s="10"/>
      <c r="B542" s="94"/>
      <c r="C542" s="27"/>
      <c r="D542" s="125"/>
      <c r="E542" s="125"/>
      <c r="F542" s="26"/>
      <c r="G542" s="77"/>
    </row>
    <row r="543" spans="1:7">
      <c r="A543" s="10"/>
      <c r="B543" s="94"/>
      <c r="C543" s="27"/>
      <c r="D543" s="125"/>
      <c r="E543" s="125"/>
      <c r="F543" s="26"/>
      <c r="G543" s="77"/>
    </row>
    <row r="544" spans="1:7">
      <c r="A544" s="10"/>
      <c r="B544" s="94"/>
      <c r="C544" s="27"/>
      <c r="D544" s="125"/>
      <c r="E544" s="125"/>
      <c r="F544" s="26"/>
      <c r="G544" s="77"/>
    </row>
    <row r="545" spans="1:7">
      <c r="A545" s="10"/>
      <c r="B545" s="94"/>
      <c r="C545" s="27"/>
      <c r="D545" s="125"/>
      <c r="E545" s="125"/>
      <c r="F545" s="26"/>
      <c r="G545" s="77"/>
    </row>
    <row r="546" spans="1:7">
      <c r="A546" s="10"/>
      <c r="B546" s="94"/>
      <c r="C546" s="27"/>
      <c r="D546" s="125"/>
      <c r="E546" s="125"/>
      <c r="F546" s="26"/>
      <c r="G546" s="77"/>
    </row>
    <row r="547" spans="1:7">
      <c r="A547" s="10"/>
      <c r="B547" s="94"/>
      <c r="C547" s="27"/>
      <c r="D547" s="125"/>
      <c r="E547" s="125"/>
      <c r="F547" s="26"/>
      <c r="G547" s="77"/>
    </row>
    <row r="548" spans="1:7">
      <c r="A548" s="10"/>
      <c r="B548" s="94"/>
      <c r="C548" s="27"/>
      <c r="D548" s="125"/>
      <c r="E548" s="125"/>
      <c r="F548" s="26"/>
      <c r="G548" s="77"/>
    </row>
    <row r="549" spans="1:7">
      <c r="A549" s="10"/>
      <c r="B549" s="94"/>
      <c r="C549" s="27"/>
      <c r="D549" s="125"/>
      <c r="E549" s="125"/>
      <c r="F549" s="26"/>
      <c r="G549" s="77"/>
    </row>
    <row r="550" spans="1:7">
      <c r="A550" s="10"/>
      <c r="B550" s="94"/>
      <c r="C550" s="27"/>
      <c r="D550" s="125"/>
      <c r="E550" s="125"/>
      <c r="F550" s="26"/>
      <c r="G550" s="77"/>
    </row>
    <row r="551" spans="1:7">
      <c r="A551" s="10"/>
      <c r="B551" s="94"/>
      <c r="C551" s="27"/>
      <c r="D551" s="125"/>
      <c r="E551" s="125"/>
      <c r="F551" s="26"/>
      <c r="G551" s="77"/>
    </row>
    <row r="552" spans="1:7">
      <c r="A552" s="10"/>
      <c r="B552" s="94"/>
      <c r="C552" s="27"/>
      <c r="D552" s="125"/>
      <c r="E552" s="125"/>
      <c r="F552" s="26"/>
      <c r="G552" s="77"/>
    </row>
    <row r="553" spans="1:7">
      <c r="A553" s="10"/>
      <c r="B553" s="94"/>
      <c r="C553" s="27"/>
      <c r="D553" s="125"/>
      <c r="E553" s="125"/>
      <c r="F553" s="26"/>
      <c r="G553" s="77"/>
    </row>
    <row r="554" spans="1:7">
      <c r="A554" s="10"/>
      <c r="B554" s="94"/>
      <c r="C554" s="27"/>
      <c r="D554" s="125"/>
      <c r="E554" s="125"/>
      <c r="F554" s="26"/>
      <c r="G554" s="77"/>
    </row>
    <row r="555" spans="1:7">
      <c r="A555" s="10"/>
      <c r="B555" s="94"/>
      <c r="C555" s="27"/>
      <c r="D555" s="125"/>
      <c r="E555" s="125"/>
      <c r="F555" s="26"/>
      <c r="G555" s="77"/>
    </row>
    <row r="556" spans="1:7">
      <c r="A556" s="10"/>
      <c r="B556" s="94"/>
      <c r="C556" s="27"/>
      <c r="D556" s="125"/>
      <c r="E556" s="125"/>
      <c r="F556" s="26"/>
      <c r="G556" s="77"/>
    </row>
    <row r="557" spans="1:7">
      <c r="A557" s="10"/>
      <c r="B557" s="94"/>
      <c r="C557" s="27"/>
      <c r="D557" s="125"/>
      <c r="E557" s="125"/>
      <c r="F557" s="26"/>
      <c r="G557" s="77"/>
    </row>
    <row r="558" spans="1:7">
      <c r="A558" s="10"/>
      <c r="B558" s="94"/>
      <c r="C558" s="27"/>
      <c r="D558" s="125"/>
      <c r="E558" s="125"/>
      <c r="F558" s="26"/>
      <c r="G558" s="77"/>
    </row>
    <row r="559" spans="1:7">
      <c r="A559" s="10"/>
      <c r="B559" s="94"/>
      <c r="C559" s="27"/>
      <c r="D559" s="125"/>
      <c r="E559" s="125"/>
      <c r="F559" s="26"/>
      <c r="G559" s="77"/>
    </row>
    <row r="560" spans="1:7">
      <c r="A560" s="10"/>
      <c r="B560" s="94"/>
      <c r="C560" s="27"/>
      <c r="D560" s="125"/>
      <c r="E560" s="125"/>
      <c r="F560" s="26"/>
      <c r="G560" s="77"/>
    </row>
    <row r="561" spans="1:7">
      <c r="A561" s="10"/>
      <c r="B561" s="94"/>
      <c r="C561" s="27"/>
      <c r="D561" s="125"/>
      <c r="E561" s="125"/>
      <c r="F561" s="26"/>
      <c r="G561" s="77"/>
    </row>
    <row r="562" spans="1:7">
      <c r="A562" s="10"/>
      <c r="B562" s="94"/>
      <c r="C562" s="27"/>
      <c r="D562" s="125"/>
      <c r="E562" s="125"/>
      <c r="F562" s="26"/>
      <c r="G562" s="77"/>
    </row>
    <row r="563" spans="1:7">
      <c r="A563" s="10"/>
      <c r="B563" s="94"/>
      <c r="C563" s="27"/>
      <c r="D563" s="125"/>
      <c r="E563" s="125"/>
      <c r="F563" s="26"/>
      <c r="G563" s="77"/>
    </row>
    <row r="564" spans="1:7">
      <c r="A564" s="10"/>
      <c r="B564" s="94"/>
      <c r="C564" s="27"/>
      <c r="D564" s="125"/>
      <c r="E564" s="125"/>
      <c r="F564" s="26"/>
      <c r="G564" s="77"/>
    </row>
    <row r="565" spans="1:7">
      <c r="A565" s="10"/>
      <c r="B565" s="94"/>
      <c r="C565" s="27"/>
      <c r="D565" s="125"/>
      <c r="E565" s="125"/>
      <c r="F565" s="26"/>
      <c r="G565" s="77"/>
    </row>
    <row r="566" spans="1:7">
      <c r="A566" s="10"/>
      <c r="B566" s="94"/>
      <c r="C566" s="27"/>
      <c r="D566" s="125"/>
      <c r="E566" s="125"/>
      <c r="F566" s="26"/>
      <c r="G566" s="77"/>
    </row>
    <row r="567" spans="1:7">
      <c r="A567" s="10"/>
      <c r="B567" s="94"/>
      <c r="C567" s="27"/>
      <c r="D567" s="125"/>
      <c r="E567" s="125"/>
      <c r="F567" s="26"/>
      <c r="G567" s="77"/>
    </row>
    <row r="568" spans="1:7">
      <c r="A568" s="10"/>
      <c r="B568" s="94"/>
      <c r="C568" s="27"/>
      <c r="D568" s="125"/>
      <c r="E568" s="125"/>
      <c r="F568" s="26"/>
      <c r="G568" s="77"/>
    </row>
    <row r="569" spans="1:7">
      <c r="A569" s="10"/>
      <c r="B569" s="94"/>
      <c r="C569" s="27"/>
      <c r="D569" s="125"/>
      <c r="E569" s="125"/>
      <c r="F569" s="26"/>
      <c r="G569" s="77"/>
    </row>
    <row r="570" spans="1:7">
      <c r="A570" s="10"/>
      <c r="B570" s="94"/>
      <c r="C570" s="27"/>
      <c r="D570" s="125"/>
      <c r="E570" s="125"/>
      <c r="F570" s="26"/>
      <c r="G570" s="77"/>
    </row>
    <row r="571" spans="1:7">
      <c r="A571" s="10"/>
      <c r="B571" s="94"/>
      <c r="C571" s="27"/>
      <c r="D571" s="125"/>
      <c r="E571" s="125"/>
      <c r="F571" s="26"/>
      <c r="G571" s="77"/>
    </row>
    <row r="572" spans="1:7">
      <c r="A572" s="10"/>
      <c r="B572" s="94"/>
      <c r="C572" s="27"/>
      <c r="D572" s="125"/>
      <c r="E572" s="125"/>
      <c r="F572" s="26"/>
      <c r="G572" s="77"/>
    </row>
    <row r="573" spans="1:7">
      <c r="A573" s="10"/>
      <c r="B573" s="94"/>
      <c r="C573" s="27"/>
      <c r="D573" s="125"/>
      <c r="E573" s="125"/>
      <c r="F573" s="26"/>
      <c r="G573" s="77"/>
    </row>
    <row r="574" spans="1:7">
      <c r="A574" s="10"/>
      <c r="B574" s="94"/>
      <c r="C574" s="27"/>
      <c r="D574" s="125"/>
      <c r="E574" s="125"/>
      <c r="F574" s="26"/>
      <c r="G574" s="77"/>
    </row>
    <row r="575" spans="1:7">
      <c r="A575" s="10"/>
      <c r="B575" s="94"/>
      <c r="C575" s="27"/>
      <c r="D575" s="125"/>
      <c r="E575" s="125"/>
      <c r="F575" s="26"/>
      <c r="G575" s="77"/>
    </row>
    <row r="576" spans="1:7">
      <c r="A576" s="10"/>
      <c r="B576" s="94"/>
      <c r="C576" s="27"/>
      <c r="D576" s="125"/>
      <c r="E576" s="125"/>
      <c r="F576" s="26"/>
      <c r="G576" s="77"/>
    </row>
    <row r="577" spans="1:7">
      <c r="A577" s="10"/>
      <c r="B577" s="94"/>
      <c r="C577" s="27"/>
      <c r="D577" s="125"/>
      <c r="E577" s="125"/>
      <c r="F577" s="26"/>
      <c r="G577" s="77"/>
    </row>
    <row r="578" spans="1:7">
      <c r="B578" s="94"/>
      <c r="C578" s="27"/>
      <c r="D578" s="125"/>
      <c r="E578" s="125"/>
      <c r="F578" s="26"/>
      <c r="G578" s="77"/>
    </row>
    <row r="579" spans="1:7">
      <c r="B579" s="94"/>
      <c r="C579" s="27"/>
      <c r="D579" s="125"/>
      <c r="E579" s="125"/>
      <c r="F579" s="26"/>
      <c r="G579" s="77"/>
    </row>
    <row r="580" spans="1:7">
      <c r="B580" s="94"/>
      <c r="C580" s="27"/>
      <c r="D580" s="125"/>
      <c r="E580" s="125"/>
      <c r="F580" s="26"/>
      <c r="G580" s="77"/>
    </row>
    <row r="581" spans="1:7">
      <c r="B581" s="94"/>
      <c r="C581" s="27"/>
      <c r="D581" s="125"/>
      <c r="E581" s="125"/>
      <c r="F581" s="26"/>
      <c r="G581" s="77"/>
    </row>
    <row r="582" spans="1:7">
      <c r="B582" s="94"/>
      <c r="C582" s="27"/>
      <c r="D582" s="125"/>
      <c r="E582" s="125"/>
      <c r="F582" s="26"/>
      <c r="G582" s="77"/>
    </row>
    <row r="583" spans="1:7">
      <c r="B583" s="94"/>
      <c r="C583" s="27"/>
      <c r="D583" s="125"/>
      <c r="E583" s="125"/>
      <c r="F583" s="76"/>
      <c r="G583" s="77"/>
    </row>
    <row r="584" spans="1:7">
      <c r="B584" s="94"/>
      <c r="C584" s="27"/>
      <c r="D584" s="125"/>
      <c r="E584" s="125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4">
    <mergeCell ref="A1:F1"/>
    <mergeCell ref="H1:I1"/>
    <mergeCell ref="J1:K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26" activePane="bottomLeft" state="frozen"/>
      <selection pane="bottomLeft" activeCell="F33" sqref="F33:F40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126" customWidth="1"/>
    <col min="5" max="5" width="10.125" style="126" customWidth="1"/>
    <col min="6" max="6" width="13" style="2" customWidth="1"/>
    <col min="7" max="7" width="14.625" style="49" customWidth="1"/>
    <col min="8" max="8" width="11.375" style="16" customWidth="1"/>
    <col min="9" max="9" width="15.375" style="16" customWidth="1"/>
    <col min="10" max="10" width="15.25" customWidth="1"/>
    <col min="11" max="11" width="11.375" customWidth="1"/>
    <col min="12" max="12" width="12.625" customWidth="1"/>
    <col min="13" max="14" width="13.875" customWidth="1"/>
  </cols>
  <sheetData>
    <row r="1" spans="1:14" ht="39.950000000000003" customHeight="1">
      <c r="A1" s="177" t="s">
        <v>60</v>
      </c>
      <c r="B1" s="178"/>
      <c r="C1" s="179"/>
      <c r="D1" s="179"/>
      <c r="E1" s="179"/>
      <c r="F1" s="179"/>
      <c r="G1" s="35"/>
      <c r="H1" s="180" t="s">
        <v>21</v>
      </c>
      <c r="I1" s="180"/>
      <c r="J1" s="181"/>
      <c r="K1" s="180"/>
      <c r="M1" s="175"/>
      <c r="N1" s="175"/>
    </row>
    <row r="2" spans="1:14" ht="45" customHeight="1">
      <c r="A2" s="3" t="s">
        <v>19</v>
      </c>
      <c r="B2" s="92">
        <f t="shared" ref="B2:G2" si="0">SUM(B4:B999)</f>
        <v>2461.94</v>
      </c>
      <c r="C2" s="92">
        <f t="shared" si="0"/>
        <v>1657.6000000000001</v>
      </c>
      <c r="D2" s="52">
        <f t="shared" si="0"/>
        <v>0</v>
      </c>
      <c r="E2" s="52">
        <f t="shared" si="0"/>
        <v>0</v>
      </c>
      <c r="F2" s="52">
        <f t="shared" si="0"/>
        <v>804.34</v>
      </c>
      <c r="G2" s="53">
        <f t="shared" si="0"/>
        <v>0</v>
      </c>
      <c r="H2" s="5" t="s">
        <v>9</v>
      </c>
      <c r="I2" s="20">
        <f>F2/C2</f>
        <v>0.48524372586872583</v>
      </c>
      <c r="J2" s="67"/>
      <c r="K2" s="20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120" t="s">
        <v>6</v>
      </c>
      <c r="E3" s="121" t="s">
        <v>7</v>
      </c>
      <c r="F3" s="7" t="s">
        <v>8</v>
      </c>
      <c r="G3" s="7" t="s">
        <v>11</v>
      </c>
      <c r="H3" s="5" t="s">
        <v>10</v>
      </c>
      <c r="I3" s="22">
        <f>COUNT(A:A)</f>
        <v>37</v>
      </c>
      <c r="J3" s="67"/>
      <c r="K3" s="22"/>
      <c r="M3" s="23"/>
      <c r="N3" s="1"/>
    </row>
    <row r="4" spans="1:14">
      <c r="A4" s="10">
        <v>45201</v>
      </c>
      <c r="B4" s="58">
        <v>23.27</v>
      </c>
      <c r="C4" s="26">
        <v>20</v>
      </c>
      <c r="D4" s="122"/>
      <c r="E4" s="122"/>
      <c r="F4" s="26">
        <f t="shared" ref="F4:F40" si="1">B4-C4-D4+E4-G4</f>
        <v>3.2699999999999996</v>
      </c>
      <c r="G4" s="26"/>
      <c r="H4" s="36" t="s">
        <v>24</v>
      </c>
      <c r="I4" s="39">
        <f>0</f>
        <v>0</v>
      </c>
      <c r="J4" s="68"/>
      <c r="K4" s="39"/>
      <c r="M4" s="1"/>
      <c r="N4" s="1"/>
    </row>
    <row r="5" spans="1:14">
      <c r="A5" s="10">
        <v>45201</v>
      </c>
      <c r="B5" s="58">
        <v>12.88</v>
      </c>
      <c r="C5" s="11">
        <v>10.5</v>
      </c>
      <c r="D5" s="123"/>
      <c r="E5" s="123"/>
      <c r="F5" s="26">
        <f t="shared" si="1"/>
        <v>2.3800000000000008</v>
      </c>
      <c r="G5" s="26"/>
      <c r="H5" s="34" t="s">
        <v>25</v>
      </c>
      <c r="I5" s="10"/>
      <c r="J5" s="69" t="s">
        <v>25</v>
      </c>
      <c r="K5" s="10"/>
      <c r="M5" s="1"/>
      <c r="N5" s="1"/>
    </row>
    <row r="6" spans="1:14">
      <c r="A6" s="10">
        <v>45202</v>
      </c>
      <c r="B6" s="58">
        <v>64.599999999999994</v>
      </c>
      <c r="C6" s="11">
        <v>51</v>
      </c>
      <c r="D6" s="123"/>
      <c r="E6" s="123"/>
      <c r="F6" s="26">
        <f t="shared" si="1"/>
        <v>13.599999999999994</v>
      </c>
      <c r="G6" s="26"/>
      <c r="H6" s="34" t="s">
        <v>26</v>
      </c>
      <c r="I6" s="18"/>
      <c r="J6" s="69" t="s">
        <v>26</v>
      </c>
      <c r="K6" s="18"/>
      <c r="M6" s="1"/>
      <c r="N6" s="1"/>
    </row>
    <row r="7" spans="1:14">
      <c r="A7" s="10">
        <v>45204</v>
      </c>
      <c r="B7" s="58">
        <v>39.979999999999997</v>
      </c>
      <c r="C7" s="11">
        <v>23.5</v>
      </c>
      <c r="D7" s="123"/>
      <c r="E7" s="123"/>
      <c r="F7" s="26">
        <f t="shared" si="1"/>
        <v>16.479999999999997</v>
      </c>
      <c r="G7" s="26"/>
      <c r="H7" s="10"/>
      <c r="I7" s="18"/>
      <c r="J7" s="70"/>
      <c r="K7" s="18"/>
      <c r="M7" s="1"/>
      <c r="N7" s="1"/>
    </row>
    <row r="8" spans="1:14">
      <c r="A8" s="10">
        <v>45205</v>
      </c>
      <c r="B8" s="58">
        <v>14.8</v>
      </c>
      <c r="C8" s="26">
        <v>10.5</v>
      </c>
      <c r="D8" s="122"/>
      <c r="E8" s="122"/>
      <c r="F8" s="26">
        <f t="shared" si="1"/>
        <v>4.3000000000000007</v>
      </c>
      <c r="G8" s="26"/>
      <c r="H8" s="10"/>
      <c r="I8" s="18"/>
      <c r="J8" s="70"/>
      <c r="K8" s="18"/>
      <c r="M8" s="1"/>
      <c r="N8" s="1"/>
    </row>
    <row r="9" spans="1:14">
      <c r="A9" s="10">
        <v>45205</v>
      </c>
      <c r="B9" s="58">
        <v>629</v>
      </c>
      <c r="C9" s="11">
        <v>488</v>
      </c>
      <c r="D9" s="123"/>
      <c r="E9" s="123"/>
      <c r="F9" s="26">
        <f t="shared" si="1"/>
        <v>141</v>
      </c>
      <c r="G9" s="26"/>
      <c r="H9" s="10"/>
      <c r="I9" s="18"/>
      <c r="J9" s="70"/>
      <c r="K9" s="18"/>
      <c r="M9" s="1" t="s">
        <v>27</v>
      </c>
      <c r="N9" s="1"/>
    </row>
    <row r="10" spans="1:14">
      <c r="A10" s="10">
        <v>45205</v>
      </c>
      <c r="B10" s="60">
        <v>45.43</v>
      </c>
      <c r="C10" s="26">
        <v>33</v>
      </c>
      <c r="D10" s="122"/>
      <c r="E10" s="122"/>
      <c r="F10" s="26">
        <f t="shared" si="1"/>
        <v>12.43</v>
      </c>
      <c r="G10" s="26"/>
      <c r="H10" s="10"/>
      <c r="I10" s="18"/>
      <c r="J10" s="70"/>
      <c r="K10" s="18"/>
      <c r="M10" s="1"/>
      <c r="N10" s="1"/>
    </row>
    <row r="11" spans="1:14">
      <c r="A11" s="10">
        <v>45206</v>
      </c>
      <c r="B11" s="58">
        <v>36.799999999999997</v>
      </c>
      <c r="C11" s="11">
        <v>17.8</v>
      </c>
      <c r="D11" s="122"/>
      <c r="E11" s="122"/>
      <c r="F11" s="26">
        <f t="shared" si="1"/>
        <v>18.999999999999996</v>
      </c>
      <c r="G11" s="26"/>
      <c r="H11" s="10" t="s">
        <v>28</v>
      </c>
      <c r="I11" s="13"/>
      <c r="J11" s="70" t="s">
        <v>28</v>
      </c>
      <c r="K11" s="13"/>
      <c r="M11" s="1"/>
      <c r="N11" s="1"/>
    </row>
    <row r="12" spans="1:14">
      <c r="A12" s="10">
        <v>45207</v>
      </c>
      <c r="B12" s="58">
        <v>35.700000000000003</v>
      </c>
      <c r="C12" s="11">
        <v>14.8</v>
      </c>
      <c r="D12" s="123"/>
      <c r="E12" s="123"/>
      <c r="F12" s="26">
        <f t="shared" si="1"/>
        <v>20.900000000000002</v>
      </c>
      <c r="G12" s="26"/>
      <c r="H12" s="13"/>
      <c r="I12" s="13"/>
      <c r="J12" s="71"/>
      <c r="K12" s="13"/>
      <c r="M12" s="1"/>
      <c r="N12" s="1"/>
    </row>
    <row r="13" spans="1:14">
      <c r="A13" s="10">
        <v>45208</v>
      </c>
      <c r="B13" s="58">
        <v>17.27</v>
      </c>
      <c r="C13" s="11">
        <v>15</v>
      </c>
      <c r="D13" s="123"/>
      <c r="E13" s="123"/>
      <c r="F13" s="26">
        <f t="shared" si="1"/>
        <v>2.2699999999999996</v>
      </c>
      <c r="G13" s="26"/>
      <c r="H13" s="13"/>
      <c r="I13" s="13"/>
      <c r="J13" s="71"/>
      <c r="K13" s="13"/>
      <c r="M13" s="1"/>
      <c r="N13" s="1"/>
    </row>
    <row r="14" spans="1:14">
      <c r="A14" s="10">
        <v>45208</v>
      </c>
      <c r="B14" s="58">
        <v>14.8</v>
      </c>
      <c r="C14" s="26">
        <v>10.5</v>
      </c>
      <c r="D14" s="123"/>
      <c r="E14" s="123"/>
      <c r="F14" s="26">
        <f t="shared" si="1"/>
        <v>4.3000000000000007</v>
      </c>
      <c r="G14" s="26"/>
      <c r="H14" s="13"/>
      <c r="I14" s="13"/>
      <c r="J14" s="71"/>
      <c r="K14" s="13"/>
      <c r="M14" s="1"/>
      <c r="N14" s="1"/>
    </row>
    <row r="15" spans="1:14">
      <c r="A15" s="10">
        <v>45208</v>
      </c>
      <c r="B15" s="60">
        <v>84.59</v>
      </c>
      <c r="C15" s="11">
        <v>66.2</v>
      </c>
      <c r="D15" s="123"/>
      <c r="E15" s="123"/>
      <c r="F15" s="26">
        <f t="shared" si="1"/>
        <v>18.39</v>
      </c>
      <c r="G15" s="26"/>
      <c r="H15" s="13"/>
      <c r="I15" s="13"/>
      <c r="J15" s="71"/>
      <c r="K15" s="13"/>
    </row>
    <row r="16" spans="1:14">
      <c r="A16" s="10">
        <v>45210</v>
      </c>
      <c r="B16" s="58">
        <v>74</v>
      </c>
      <c r="C16" s="11">
        <v>34.5</v>
      </c>
      <c r="D16" s="123"/>
      <c r="E16" s="123"/>
      <c r="F16" s="26">
        <f t="shared" si="1"/>
        <v>39.5</v>
      </c>
      <c r="G16" s="26"/>
      <c r="H16" s="13"/>
      <c r="I16" s="13"/>
      <c r="J16" s="71"/>
      <c r="K16" s="13"/>
    </row>
    <row r="17" spans="1:11">
      <c r="A17" s="10">
        <v>45211</v>
      </c>
      <c r="B17" s="58">
        <v>11.45</v>
      </c>
      <c r="C17" s="11">
        <v>10.65</v>
      </c>
      <c r="D17" s="123"/>
      <c r="E17" s="123"/>
      <c r="F17" s="26">
        <f t="shared" si="1"/>
        <v>0.79999999999999893</v>
      </c>
      <c r="G17" s="26"/>
      <c r="H17" s="13"/>
      <c r="I17" s="13"/>
      <c r="J17" s="71"/>
      <c r="K17" s="13"/>
    </row>
    <row r="18" spans="1:11">
      <c r="A18" s="10">
        <v>45212</v>
      </c>
      <c r="B18" s="58">
        <v>28.6</v>
      </c>
      <c r="C18" s="11">
        <v>17</v>
      </c>
      <c r="D18" s="123"/>
      <c r="E18" s="123"/>
      <c r="F18" s="26">
        <f t="shared" si="1"/>
        <v>11.600000000000001</v>
      </c>
      <c r="G18" s="26"/>
      <c r="H18" s="13"/>
      <c r="I18" s="13"/>
      <c r="J18" s="71"/>
      <c r="K18" s="13"/>
    </row>
    <row r="19" spans="1:11">
      <c r="A19" s="10">
        <v>45212</v>
      </c>
      <c r="B19" s="58">
        <v>25.8</v>
      </c>
      <c r="C19" s="26">
        <v>19.2</v>
      </c>
      <c r="D19" s="122"/>
      <c r="E19" s="122"/>
      <c r="F19" s="26">
        <f t="shared" si="1"/>
        <v>6.6000000000000014</v>
      </c>
      <c r="G19" s="26"/>
      <c r="H19" s="13"/>
      <c r="I19" s="13"/>
      <c r="J19" s="71"/>
      <c r="K19" s="13"/>
    </row>
    <row r="20" spans="1:11">
      <c r="A20" s="10">
        <v>45214</v>
      </c>
      <c r="B20" s="58">
        <v>84</v>
      </c>
      <c r="C20" s="26">
        <v>35</v>
      </c>
      <c r="D20" s="122"/>
      <c r="E20" s="122"/>
      <c r="F20" s="26">
        <f t="shared" si="1"/>
        <v>49</v>
      </c>
      <c r="G20" s="26"/>
      <c r="H20" s="13"/>
      <c r="I20" s="13"/>
      <c r="J20" s="71"/>
      <c r="K20" s="13"/>
    </row>
    <row r="21" spans="1:11">
      <c r="A21" s="10">
        <v>45215</v>
      </c>
      <c r="B21" s="58">
        <v>14.8</v>
      </c>
      <c r="C21" s="11">
        <v>10.5</v>
      </c>
      <c r="D21" s="122"/>
      <c r="E21" s="122"/>
      <c r="F21" s="26">
        <f t="shared" si="1"/>
        <v>4.3000000000000007</v>
      </c>
      <c r="G21" s="26"/>
      <c r="H21" s="14"/>
      <c r="I21" s="14"/>
      <c r="J21" s="72"/>
      <c r="K21" s="14"/>
    </row>
    <row r="22" spans="1:11">
      <c r="A22" s="10">
        <v>45215</v>
      </c>
      <c r="B22" s="58">
        <v>47.2</v>
      </c>
      <c r="C22" s="11">
        <v>31.6</v>
      </c>
      <c r="D22" s="123"/>
      <c r="E22" s="123"/>
      <c r="F22" s="26">
        <f t="shared" si="1"/>
        <v>15.600000000000001</v>
      </c>
      <c r="G22" s="26"/>
      <c r="H22" s="14"/>
      <c r="I22" s="14"/>
      <c r="J22" s="72"/>
      <c r="K22" s="14"/>
    </row>
    <row r="23" spans="1:11">
      <c r="A23" s="10">
        <v>45216</v>
      </c>
      <c r="B23" s="58">
        <v>291</v>
      </c>
      <c r="C23" s="26">
        <v>118</v>
      </c>
      <c r="D23" s="123"/>
      <c r="E23" s="123"/>
      <c r="F23" s="26">
        <f t="shared" si="1"/>
        <v>173</v>
      </c>
      <c r="G23" s="26"/>
      <c r="H23" s="14"/>
      <c r="I23" s="14"/>
      <c r="J23" s="72"/>
      <c r="K23" s="14"/>
    </row>
    <row r="24" spans="1:11">
      <c r="A24" s="10">
        <v>45216</v>
      </c>
      <c r="B24" s="60">
        <v>21.8</v>
      </c>
      <c r="C24" s="11">
        <v>17.3</v>
      </c>
      <c r="D24" s="122"/>
      <c r="E24" s="122"/>
      <c r="F24" s="26">
        <f t="shared" si="1"/>
        <v>4.5</v>
      </c>
      <c r="G24" s="26"/>
      <c r="H24" s="14"/>
      <c r="I24" s="14"/>
      <c r="J24" s="72"/>
      <c r="K24" s="14"/>
    </row>
    <row r="25" spans="1:11">
      <c r="A25" s="10">
        <v>45216</v>
      </c>
      <c r="B25" s="60">
        <v>39.6</v>
      </c>
      <c r="C25" s="11">
        <v>27.75</v>
      </c>
      <c r="D25" s="123"/>
      <c r="E25" s="123"/>
      <c r="F25" s="26">
        <f t="shared" si="1"/>
        <v>11.850000000000001</v>
      </c>
      <c r="G25" s="26"/>
      <c r="H25" s="14"/>
      <c r="I25" s="14"/>
      <c r="J25" s="72"/>
      <c r="K25" s="14"/>
    </row>
    <row r="26" spans="1:11">
      <c r="A26" s="10">
        <v>45216</v>
      </c>
      <c r="B26" s="58">
        <v>11.45</v>
      </c>
      <c r="C26" s="11">
        <v>10.65</v>
      </c>
      <c r="D26" s="123"/>
      <c r="E26" s="123"/>
      <c r="F26" s="26">
        <f t="shared" si="1"/>
        <v>0.79999999999999893</v>
      </c>
      <c r="G26" s="26"/>
      <c r="H26" s="14"/>
      <c r="I26" s="14"/>
      <c r="J26" s="72"/>
      <c r="K26" s="14"/>
    </row>
    <row r="27" spans="1:11">
      <c r="A27" s="10">
        <v>45217</v>
      </c>
      <c r="B27" s="60">
        <v>91.57</v>
      </c>
      <c r="C27" s="27">
        <v>63.2</v>
      </c>
      <c r="D27" s="123"/>
      <c r="E27" s="123"/>
      <c r="F27" s="26">
        <f t="shared" si="1"/>
        <v>28.36999999999999</v>
      </c>
      <c r="G27" s="77"/>
      <c r="H27" s="30"/>
      <c r="I27" s="30"/>
      <c r="J27" s="72"/>
      <c r="K27" s="14"/>
    </row>
    <row r="28" spans="1:11">
      <c r="A28" s="10">
        <v>45218</v>
      </c>
      <c r="B28" s="60">
        <v>17.27</v>
      </c>
      <c r="C28" s="27">
        <v>14.45</v>
      </c>
      <c r="D28" s="123"/>
      <c r="E28" s="123"/>
      <c r="F28" s="26">
        <f t="shared" si="1"/>
        <v>2.8200000000000003</v>
      </c>
      <c r="G28" s="77"/>
      <c r="H28" s="30"/>
      <c r="I28" s="30"/>
      <c r="J28" s="72"/>
      <c r="K28" s="14"/>
    </row>
    <row r="29" spans="1:11">
      <c r="A29" s="10">
        <v>45218</v>
      </c>
      <c r="B29" s="60">
        <v>46.6</v>
      </c>
      <c r="C29" s="27">
        <v>31.36</v>
      </c>
      <c r="D29" s="123"/>
      <c r="E29" s="123"/>
      <c r="F29" s="26">
        <f t="shared" si="1"/>
        <v>15.240000000000002</v>
      </c>
      <c r="G29" s="77"/>
      <c r="H29" s="30"/>
      <c r="I29" s="30"/>
      <c r="J29" s="72"/>
      <c r="K29" s="14"/>
    </row>
    <row r="30" spans="1:11">
      <c r="A30" s="10">
        <v>45218</v>
      </c>
      <c r="B30" s="60">
        <v>17.8</v>
      </c>
      <c r="C30" s="27">
        <v>14.45</v>
      </c>
      <c r="D30" s="123"/>
      <c r="E30" s="123"/>
      <c r="F30" s="26">
        <f t="shared" si="1"/>
        <v>3.3500000000000014</v>
      </c>
      <c r="G30" s="77"/>
      <c r="H30" s="30"/>
      <c r="I30" s="30"/>
      <c r="J30" s="72"/>
      <c r="K30" s="14"/>
    </row>
    <row r="31" spans="1:11">
      <c r="A31" s="10">
        <v>45218</v>
      </c>
      <c r="B31" s="60">
        <v>17.27</v>
      </c>
      <c r="C31" s="27">
        <v>14.45</v>
      </c>
      <c r="D31" s="123"/>
      <c r="E31" s="123"/>
      <c r="F31" s="26">
        <f t="shared" si="1"/>
        <v>2.8200000000000003</v>
      </c>
      <c r="G31" s="77"/>
      <c r="H31" s="30"/>
      <c r="I31" s="30"/>
      <c r="J31" s="72"/>
      <c r="K31" s="14"/>
    </row>
    <row r="32" spans="1:11">
      <c r="A32" s="10">
        <v>45218</v>
      </c>
      <c r="B32" s="60">
        <v>50.4</v>
      </c>
      <c r="C32" s="27">
        <v>23</v>
      </c>
      <c r="D32" s="123"/>
      <c r="E32" s="123"/>
      <c r="F32" s="26">
        <f t="shared" si="1"/>
        <v>27.4</v>
      </c>
      <c r="G32" s="77"/>
      <c r="H32" s="30"/>
      <c r="I32" s="30"/>
      <c r="J32" s="72"/>
      <c r="K32" s="14"/>
    </row>
    <row r="33" spans="1:11">
      <c r="A33" s="10">
        <v>45221</v>
      </c>
      <c r="B33" s="60">
        <v>25.8</v>
      </c>
      <c r="C33" s="27">
        <v>19.2</v>
      </c>
      <c r="D33" s="123"/>
      <c r="E33" s="123"/>
      <c r="F33" s="26">
        <f t="shared" si="1"/>
        <v>6.6000000000000014</v>
      </c>
      <c r="G33" s="77"/>
      <c r="H33" s="30"/>
      <c r="I33" s="30"/>
      <c r="J33" s="72"/>
      <c r="K33" s="14"/>
    </row>
    <row r="34" spans="1:11">
      <c r="A34" s="10">
        <v>45221</v>
      </c>
      <c r="B34" s="60">
        <v>122.6</v>
      </c>
      <c r="C34" s="27">
        <v>80.150000000000006</v>
      </c>
      <c r="D34" s="123"/>
      <c r="E34" s="123"/>
      <c r="F34" s="26">
        <f t="shared" si="1"/>
        <v>42.449999999999989</v>
      </c>
      <c r="G34" s="77"/>
      <c r="H34" s="30"/>
      <c r="I34" s="30"/>
      <c r="J34" s="72"/>
      <c r="K34" s="14"/>
    </row>
    <row r="35" spans="1:11">
      <c r="A35" s="10">
        <v>45224</v>
      </c>
      <c r="B35" s="60">
        <v>94.4</v>
      </c>
      <c r="C35" s="27">
        <v>66.2</v>
      </c>
      <c r="D35" s="123"/>
      <c r="E35" s="123"/>
      <c r="F35" s="26">
        <f t="shared" si="1"/>
        <v>28.200000000000003</v>
      </c>
      <c r="G35" s="77"/>
      <c r="H35" s="30"/>
      <c r="I35" s="30"/>
      <c r="J35" s="72"/>
      <c r="K35" s="14"/>
    </row>
    <row r="36" spans="1:11">
      <c r="A36" s="10">
        <v>45225</v>
      </c>
      <c r="B36" s="60">
        <v>239.3</v>
      </c>
      <c r="C36" s="27">
        <v>183.1</v>
      </c>
      <c r="D36" s="123"/>
      <c r="E36" s="123"/>
      <c r="F36" s="26">
        <f t="shared" si="1"/>
        <v>56.200000000000017</v>
      </c>
      <c r="G36" s="77"/>
      <c r="H36" s="30"/>
      <c r="I36" s="30"/>
      <c r="J36" s="72"/>
      <c r="K36" s="14"/>
    </row>
    <row r="37" spans="1:11">
      <c r="A37" s="10">
        <v>45227</v>
      </c>
      <c r="B37" s="60">
        <v>16.91</v>
      </c>
      <c r="C37" s="27">
        <v>12</v>
      </c>
      <c r="D37" s="122"/>
      <c r="E37" s="122"/>
      <c r="F37" s="26">
        <f t="shared" si="1"/>
        <v>4.91</v>
      </c>
      <c r="G37" s="77"/>
      <c r="H37" s="30"/>
      <c r="I37" s="30"/>
      <c r="J37" s="72"/>
      <c r="K37" s="14"/>
    </row>
    <row r="38" spans="1:11" s="78" customFormat="1">
      <c r="A38" s="10">
        <v>45229</v>
      </c>
      <c r="B38" s="60">
        <v>14.8</v>
      </c>
      <c r="C38" s="33">
        <v>10.5</v>
      </c>
      <c r="D38" s="122"/>
      <c r="E38" s="122"/>
      <c r="F38" s="26">
        <f t="shared" si="1"/>
        <v>4.3000000000000007</v>
      </c>
      <c r="G38" s="77"/>
      <c r="H38" s="30"/>
      <c r="I38" s="30"/>
      <c r="J38" s="80"/>
      <c r="K38" s="81"/>
    </row>
    <row r="39" spans="1:11">
      <c r="A39" s="10">
        <v>45230</v>
      </c>
      <c r="B39" s="60">
        <v>10</v>
      </c>
      <c r="C39" s="27">
        <v>9.99</v>
      </c>
      <c r="D39" s="123"/>
      <c r="E39" s="123"/>
      <c r="F39" s="26">
        <f t="shared" si="1"/>
        <v>9.9999999999997868E-3</v>
      </c>
      <c r="G39" s="77"/>
      <c r="H39" s="30"/>
      <c r="I39" s="30"/>
      <c r="J39" s="72"/>
      <c r="K39" s="14"/>
    </row>
    <row r="40" spans="1:11">
      <c r="A40" s="10">
        <v>45230</v>
      </c>
      <c r="B40" s="60">
        <v>28.4</v>
      </c>
      <c r="C40" s="27">
        <v>22.6</v>
      </c>
      <c r="D40" s="123"/>
      <c r="E40" s="123"/>
      <c r="F40" s="26">
        <f t="shared" si="1"/>
        <v>5.7999999999999972</v>
      </c>
      <c r="G40" s="77"/>
      <c r="H40" s="30"/>
      <c r="I40" s="30"/>
      <c r="J40" s="72"/>
      <c r="K40" s="14"/>
    </row>
    <row r="41" spans="1:11">
      <c r="A41" s="10"/>
      <c r="B41" s="60"/>
      <c r="C41" s="27"/>
      <c r="D41" s="123"/>
      <c r="E41" s="123"/>
      <c r="F41" s="26"/>
      <c r="G41" s="77"/>
      <c r="H41" s="30"/>
      <c r="I41" s="30"/>
      <c r="J41" s="72"/>
      <c r="K41" s="14"/>
    </row>
    <row r="42" spans="1:11">
      <c r="A42" s="10"/>
      <c r="B42" s="60"/>
      <c r="C42" s="27"/>
      <c r="D42" s="123"/>
      <c r="E42" s="123"/>
      <c r="F42" s="26"/>
      <c r="G42" s="77"/>
      <c r="H42" s="30"/>
      <c r="I42" s="30"/>
      <c r="J42" s="72"/>
      <c r="K42" s="14"/>
    </row>
    <row r="43" spans="1:11">
      <c r="A43" s="10"/>
      <c r="B43" s="60"/>
      <c r="C43" s="27"/>
      <c r="D43" s="123"/>
      <c r="E43" s="123"/>
      <c r="F43" s="26"/>
      <c r="G43" s="77"/>
      <c r="H43" s="30"/>
      <c r="I43" s="30"/>
      <c r="J43" s="72"/>
      <c r="K43" s="14"/>
    </row>
    <row r="44" spans="1:11">
      <c r="A44" s="10"/>
      <c r="B44" s="60"/>
      <c r="C44" s="27"/>
      <c r="D44" s="123"/>
      <c r="E44" s="123"/>
      <c r="F44" s="26"/>
      <c r="G44" s="77"/>
      <c r="H44" s="30"/>
      <c r="I44" s="30"/>
      <c r="J44" s="72"/>
      <c r="K44" s="14"/>
    </row>
    <row r="45" spans="1:11">
      <c r="A45" s="10"/>
      <c r="B45" s="60"/>
      <c r="C45" s="33"/>
      <c r="D45" s="123"/>
      <c r="E45" s="123"/>
      <c r="F45" s="26"/>
      <c r="G45" s="77"/>
      <c r="H45" s="30"/>
      <c r="I45" s="30"/>
      <c r="J45" s="72"/>
      <c r="K45" s="14"/>
    </row>
    <row r="46" spans="1:11">
      <c r="A46" s="10"/>
      <c r="B46" s="60"/>
      <c r="C46" s="33"/>
      <c r="D46" s="123"/>
      <c r="E46" s="123"/>
      <c r="F46" s="26"/>
      <c r="G46" s="77"/>
      <c r="H46" s="30"/>
      <c r="I46" s="30"/>
      <c r="J46" s="72"/>
      <c r="K46" s="14"/>
    </row>
    <row r="47" spans="1:11">
      <c r="A47" s="10"/>
      <c r="B47" s="60"/>
      <c r="C47" s="27"/>
      <c r="D47" s="123"/>
      <c r="E47" s="123"/>
      <c r="F47" s="26"/>
      <c r="G47" s="77"/>
      <c r="H47" s="30"/>
      <c r="I47" s="30"/>
      <c r="J47" s="72"/>
      <c r="K47" s="14"/>
    </row>
    <row r="48" spans="1:11">
      <c r="A48" s="10"/>
      <c r="B48" s="60"/>
      <c r="C48" s="33"/>
      <c r="D48" s="123"/>
      <c r="E48" s="123"/>
      <c r="F48" s="26"/>
      <c r="G48" s="77"/>
      <c r="H48" s="30"/>
      <c r="I48" s="30"/>
      <c r="J48" s="72"/>
      <c r="K48" s="14"/>
    </row>
    <row r="49" spans="1:11">
      <c r="A49" s="10"/>
      <c r="B49" s="60"/>
      <c r="C49" s="33"/>
      <c r="D49" s="123"/>
      <c r="E49" s="123"/>
      <c r="F49" s="26"/>
      <c r="G49" s="77"/>
      <c r="H49" s="30"/>
      <c r="I49" s="30"/>
      <c r="J49" s="72"/>
      <c r="K49" s="14"/>
    </row>
    <row r="50" spans="1:11">
      <c r="A50" s="10"/>
      <c r="B50" s="60"/>
      <c r="C50" s="27"/>
      <c r="D50" s="123"/>
      <c r="E50" s="123"/>
      <c r="F50" s="26"/>
      <c r="G50" s="77"/>
      <c r="H50" s="30"/>
      <c r="I50" s="30"/>
      <c r="J50" s="72"/>
      <c r="K50" s="14"/>
    </row>
    <row r="51" spans="1:11">
      <c r="A51" s="10"/>
      <c r="B51" s="60"/>
      <c r="C51" s="27"/>
      <c r="D51" s="123"/>
      <c r="E51" s="123"/>
      <c r="F51" s="26"/>
      <c r="G51" s="77"/>
      <c r="H51" s="30"/>
      <c r="I51" s="30"/>
      <c r="J51" s="72"/>
      <c r="K51" s="14"/>
    </row>
    <row r="52" spans="1:11">
      <c r="A52" s="10"/>
      <c r="B52" s="60"/>
      <c r="C52" s="33"/>
      <c r="D52" s="123"/>
      <c r="E52" s="123"/>
      <c r="F52" s="26"/>
      <c r="G52" s="77"/>
      <c r="H52" s="30"/>
      <c r="I52" s="30"/>
      <c r="J52" s="72"/>
      <c r="K52" s="14"/>
    </row>
    <row r="53" spans="1:11">
      <c r="A53" s="10"/>
      <c r="B53" s="60"/>
      <c r="C53" s="33"/>
      <c r="D53" s="123"/>
      <c r="E53" s="123"/>
      <c r="F53" s="26"/>
      <c r="G53" s="77"/>
      <c r="H53" s="30"/>
      <c r="I53" s="30"/>
      <c r="J53" s="72"/>
      <c r="K53" s="14"/>
    </row>
    <row r="54" spans="1:11">
      <c r="A54" s="10"/>
      <c r="B54" s="95"/>
      <c r="C54" s="33"/>
      <c r="D54" s="123"/>
      <c r="E54" s="123"/>
      <c r="F54" s="26"/>
      <c r="G54" s="77"/>
      <c r="H54" s="30"/>
      <c r="I54" s="30"/>
      <c r="J54" s="72"/>
      <c r="K54" s="14"/>
    </row>
    <row r="55" spans="1:11">
      <c r="A55" s="10"/>
      <c r="B55" s="95"/>
      <c r="C55" s="33"/>
      <c r="D55" s="123"/>
      <c r="E55" s="123"/>
      <c r="F55" s="26"/>
      <c r="G55" s="77"/>
      <c r="H55" s="30"/>
      <c r="I55" s="30"/>
      <c r="J55" s="72"/>
      <c r="K55" s="14"/>
    </row>
    <row r="56" spans="1:11">
      <c r="A56" s="10"/>
      <c r="B56" s="95"/>
      <c r="C56" s="33"/>
      <c r="D56" s="123"/>
      <c r="E56" s="123"/>
      <c r="F56" s="26"/>
      <c r="G56" s="77"/>
      <c r="H56" s="30"/>
      <c r="I56" s="30"/>
      <c r="J56" s="72"/>
      <c r="K56" s="14"/>
    </row>
    <row r="57" spans="1:11">
      <c r="A57" s="10"/>
      <c r="B57" s="95"/>
      <c r="C57" s="33"/>
      <c r="D57" s="123"/>
      <c r="E57" s="123"/>
      <c r="F57" s="26"/>
      <c r="G57" s="77"/>
      <c r="H57" s="30"/>
      <c r="I57" s="30"/>
      <c r="J57" s="72"/>
      <c r="K57" s="14"/>
    </row>
    <row r="58" spans="1:11">
      <c r="A58" s="10"/>
      <c r="B58" s="95"/>
      <c r="C58" s="33"/>
      <c r="D58" s="123"/>
      <c r="E58" s="123"/>
      <c r="F58" s="26"/>
      <c r="G58" s="77"/>
      <c r="H58" s="30"/>
      <c r="I58" s="30"/>
      <c r="J58" s="72"/>
      <c r="K58" s="14"/>
    </row>
    <row r="59" spans="1:11">
      <c r="A59" s="10"/>
      <c r="B59" s="95"/>
      <c r="C59" s="33"/>
      <c r="D59" s="123"/>
      <c r="E59" s="123"/>
      <c r="F59" s="26"/>
      <c r="G59" s="77"/>
      <c r="H59" s="30"/>
      <c r="I59" s="30"/>
      <c r="J59" s="72"/>
      <c r="K59" s="14"/>
    </row>
    <row r="60" spans="1:11">
      <c r="A60" s="10"/>
      <c r="B60" s="95"/>
      <c r="C60" s="33"/>
      <c r="D60" s="123"/>
      <c r="E60" s="123"/>
      <c r="F60" s="26"/>
      <c r="G60" s="77"/>
      <c r="H60" s="30"/>
      <c r="I60" s="30"/>
      <c r="J60" s="72"/>
      <c r="K60" s="14"/>
    </row>
    <row r="61" spans="1:11">
      <c r="A61" s="10"/>
      <c r="B61" s="95"/>
      <c r="C61" s="33"/>
      <c r="D61" s="123"/>
      <c r="E61" s="123"/>
      <c r="F61" s="26"/>
      <c r="G61" s="77"/>
      <c r="H61" s="30"/>
      <c r="I61" s="30"/>
      <c r="J61" s="72"/>
      <c r="K61" s="14"/>
    </row>
    <row r="62" spans="1:11">
      <c r="A62" s="10"/>
      <c r="B62" s="95"/>
      <c r="C62" s="33"/>
      <c r="D62" s="123"/>
      <c r="E62" s="123"/>
      <c r="F62" s="26"/>
      <c r="G62" s="77"/>
      <c r="H62" s="30"/>
      <c r="I62" s="30"/>
      <c r="J62" s="72"/>
      <c r="K62" s="14"/>
    </row>
    <row r="63" spans="1:11">
      <c r="A63" s="10"/>
      <c r="B63" s="95"/>
      <c r="C63" s="33"/>
      <c r="D63" s="123"/>
      <c r="E63" s="123"/>
      <c r="F63" s="26"/>
      <c r="G63" s="77"/>
      <c r="H63" s="30"/>
      <c r="I63" s="30"/>
      <c r="J63" s="72"/>
      <c r="K63" s="14"/>
    </row>
    <row r="64" spans="1:11">
      <c r="A64" s="10"/>
      <c r="B64" s="95"/>
      <c r="C64" s="33"/>
      <c r="D64" s="123"/>
      <c r="E64" s="123"/>
      <c r="F64" s="26"/>
      <c r="G64" s="77"/>
      <c r="H64" s="30"/>
      <c r="I64" s="30"/>
      <c r="J64" s="72"/>
      <c r="K64" s="14"/>
    </row>
    <row r="65" spans="1:11">
      <c r="A65" s="10"/>
      <c r="B65" s="95"/>
      <c r="C65" s="33"/>
      <c r="D65" s="123"/>
      <c r="E65" s="123"/>
      <c r="F65" s="26"/>
      <c r="G65" s="77"/>
      <c r="H65" s="30"/>
      <c r="I65" s="30"/>
      <c r="J65" s="72"/>
      <c r="K65" s="14"/>
    </row>
    <row r="66" spans="1:11">
      <c r="A66" s="10"/>
      <c r="B66" s="95"/>
      <c r="C66" s="33"/>
      <c r="D66" s="123"/>
      <c r="E66" s="123"/>
      <c r="F66" s="26"/>
      <c r="G66" s="77"/>
      <c r="H66" s="30"/>
      <c r="I66" s="30"/>
      <c r="J66" s="72"/>
      <c r="K66" s="14"/>
    </row>
    <row r="67" spans="1:11">
      <c r="A67" s="10"/>
      <c r="B67" s="95"/>
      <c r="C67" s="33"/>
      <c r="D67" s="123"/>
      <c r="E67" s="123"/>
      <c r="F67" s="26"/>
      <c r="G67" s="77"/>
      <c r="H67" s="30"/>
      <c r="I67" s="30"/>
      <c r="J67" s="72"/>
      <c r="K67" s="14"/>
    </row>
    <row r="68" spans="1:11">
      <c r="A68" s="10"/>
      <c r="B68" s="95"/>
      <c r="C68" s="33"/>
      <c r="D68" s="123"/>
      <c r="E68" s="123"/>
      <c r="F68" s="26"/>
      <c r="G68" s="77"/>
      <c r="H68" s="30"/>
      <c r="I68" s="30"/>
      <c r="J68" s="72"/>
      <c r="K68" s="14"/>
    </row>
    <row r="69" spans="1:11">
      <c r="A69" s="10"/>
      <c r="B69" s="95"/>
      <c r="C69" s="33"/>
      <c r="D69" s="123"/>
      <c r="E69" s="123"/>
      <c r="F69" s="26"/>
      <c r="G69" s="77"/>
      <c r="H69" s="30"/>
      <c r="I69" s="30"/>
      <c r="J69" s="72"/>
      <c r="K69" s="14"/>
    </row>
    <row r="70" spans="1:11">
      <c r="A70" s="10"/>
      <c r="B70" s="95"/>
      <c r="C70" s="33"/>
      <c r="D70" s="123"/>
      <c r="E70" s="123"/>
      <c r="F70" s="26"/>
      <c r="G70" s="77"/>
      <c r="H70" s="30"/>
      <c r="I70" s="30"/>
      <c r="J70" s="72"/>
      <c r="K70" s="14"/>
    </row>
    <row r="71" spans="1:11">
      <c r="A71" s="10"/>
      <c r="B71" s="95"/>
      <c r="C71" s="33"/>
      <c r="D71" s="123"/>
      <c r="E71" s="123"/>
      <c r="F71" s="26"/>
      <c r="G71" s="77"/>
      <c r="H71" s="30"/>
      <c r="I71" s="30"/>
      <c r="J71" s="72"/>
      <c r="K71" s="14"/>
    </row>
    <row r="72" spans="1:11">
      <c r="A72" s="10"/>
      <c r="B72" s="95"/>
      <c r="C72" s="33"/>
      <c r="D72" s="123"/>
      <c r="E72" s="123"/>
      <c r="F72" s="26"/>
      <c r="G72" s="77"/>
      <c r="H72" s="30"/>
      <c r="I72" s="30"/>
      <c r="J72" s="72"/>
      <c r="K72" s="14"/>
    </row>
    <row r="73" spans="1:11">
      <c r="A73" s="10"/>
      <c r="B73" s="95"/>
      <c r="C73" s="33"/>
      <c r="D73" s="123"/>
      <c r="E73" s="123"/>
      <c r="F73" s="26"/>
      <c r="G73" s="77"/>
      <c r="H73" s="30"/>
      <c r="I73" s="30"/>
      <c r="J73" s="72"/>
      <c r="K73" s="14"/>
    </row>
    <row r="74" spans="1:11">
      <c r="A74" s="10"/>
      <c r="B74" s="95"/>
      <c r="C74" s="33"/>
      <c r="D74" s="123"/>
      <c r="E74" s="123"/>
      <c r="F74" s="26"/>
      <c r="G74" s="77"/>
      <c r="H74" s="30"/>
      <c r="I74" s="30"/>
      <c r="J74" s="72"/>
      <c r="K74" s="14"/>
    </row>
    <row r="75" spans="1:11">
      <c r="A75" s="10"/>
      <c r="B75" s="95"/>
      <c r="C75" s="33"/>
      <c r="D75" s="123"/>
      <c r="E75" s="123"/>
      <c r="F75" s="26"/>
      <c r="G75" s="77"/>
      <c r="H75" s="30"/>
      <c r="I75" s="30"/>
      <c r="J75" s="72"/>
      <c r="K75" s="14"/>
    </row>
    <row r="76" spans="1:11">
      <c r="A76" s="10"/>
      <c r="B76" s="95"/>
      <c r="C76" s="33"/>
      <c r="D76" s="123"/>
      <c r="E76" s="123"/>
      <c r="F76" s="26"/>
      <c r="G76" s="77"/>
      <c r="H76" s="30"/>
      <c r="I76" s="30"/>
      <c r="J76" s="72"/>
      <c r="K76" s="14"/>
    </row>
    <row r="77" spans="1:11">
      <c r="A77" s="10"/>
      <c r="B77" s="95"/>
      <c r="C77" s="33"/>
      <c r="D77" s="123"/>
      <c r="E77" s="123"/>
      <c r="F77" s="26"/>
      <c r="G77" s="77"/>
      <c r="H77" s="30"/>
      <c r="I77" s="30"/>
      <c r="J77" s="72"/>
      <c r="K77" s="14"/>
    </row>
    <row r="78" spans="1:11">
      <c r="A78" s="10"/>
      <c r="B78" s="95"/>
      <c r="C78" s="33"/>
      <c r="D78" s="123"/>
      <c r="E78" s="123"/>
      <c r="F78" s="26"/>
      <c r="G78" s="77"/>
      <c r="H78" s="30"/>
      <c r="I78" s="30"/>
      <c r="J78" s="72"/>
      <c r="K78" s="14"/>
    </row>
    <row r="79" spans="1:11">
      <c r="A79" s="10"/>
      <c r="B79" s="95"/>
      <c r="C79" s="33"/>
      <c r="D79" s="123"/>
      <c r="E79" s="123"/>
      <c r="F79" s="26"/>
      <c r="G79" s="77"/>
      <c r="H79" s="30"/>
      <c r="I79" s="30"/>
      <c r="J79" s="72"/>
      <c r="K79" s="14"/>
    </row>
    <row r="80" spans="1:11">
      <c r="A80" s="10"/>
      <c r="B80" s="95"/>
      <c r="C80" s="33"/>
      <c r="D80" s="123"/>
      <c r="E80" s="123"/>
      <c r="F80" s="26"/>
      <c r="G80" s="77"/>
      <c r="H80" s="30"/>
      <c r="I80" s="30"/>
      <c r="J80" s="72"/>
      <c r="K80" s="14"/>
    </row>
    <row r="81" spans="1:11">
      <c r="A81" s="10"/>
      <c r="B81" s="95"/>
      <c r="C81" s="33"/>
      <c r="D81" s="123"/>
      <c r="E81" s="123"/>
      <c r="F81" s="26"/>
      <c r="G81" s="77"/>
      <c r="H81" s="30"/>
      <c r="I81" s="30"/>
      <c r="J81" s="72"/>
      <c r="K81" s="14"/>
    </row>
    <row r="82" spans="1:11">
      <c r="A82" s="10"/>
      <c r="B82" s="95"/>
      <c r="C82" s="33"/>
      <c r="D82" s="123"/>
      <c r="E82" s="123"/>
      <c r="F82" s="26"/>
      <c r="G82" s="77"/>
      <c r="H82" s="30"/>
      <c r="I82" s="30"/>
      <c r="J82" s="72"/>
      <c r="K82" s="14"/>
    </row>
    <row r="83" spans="1:11">
      <c r="A83" s="10"/>
      <c r="B83" s="95"/>
      <c r="C83" s="33"/>
      <c r="D83" s="123"/>
      <c r="E83" s="123"/>
      <c r="F83" s="26"/>
      <c r="G83" s="77"/>
      <c r="H83" s="30"/>
      <c r="I83" s="30"/>
      <c r="J83" s="72"/>
      <c r="K83" s="14"/>
    </row>
    <row r="84" spans="1:11">
      <c r="A84" s="10"/>
      <c r="B84" s="95"/>
      <c r="C84" s="33"/>
      <c r="D84" s="123"/>
      <c r="E84" s="123"/>
      <c r="F84" s="26"/>
      <c r="G84" s="77"/>
      <c r="H84" s="30"/>
      <c r="I84" s="30"/>
      <c r="J84" s="72"/>
      <c r="K84" s="14"/>
    </row>
    <row r="85" spans="1:11">
      <c r="A85" s="10"/>
      <c r="B85" s="95"/>
      <c r="C85" s="33"/>
      <c r="D85" s="122"/>
      <c r="E85" s="123"/>
      <c r="F85" s="26"/>
      <c r="G85" s="77"/>
      <c r="H85" s="30"/>
      <c r="I85" s="30"/>
      <c r="J85" s="72"/>
      <c r="K85" s="14"/>
    </row>
    <row r="86" spans="1:11">
      <c r="A86" s="10"/>
      <c r="B86" s="95"/>
      <c r="C86" s="33"/>
      <c r="D86" s="123"/>
      <c r="E86" s="123"/>
      <c r="F86" s="26"/>
      <c r="G86" s="77"/>
      <c r="H86" s="30"/>
      <c r="I86" s="30"/>
      <c r="J86" s="72"/>
      <c r="K86" s="14"/>
    </row>
    <row r="87" spans="1:11">
      <c r="A87" s="10"/>
      <c r="B87" s="95"/>
      <c r="C87" s="33"/>
      <c r="D87" s="123"/>
      <c r="E87" s="123"/>
      <c r="F87" s="26"/>
      <c r="G87" s="77"/>
      <c r="H87" s="30"/>
      <c r="I87" s="30"/>
      <c r="J87" s="72"/>
      <c r="K87" s="14"/>
    </row>
    <row r="88" spans="1:11">
      <c r="A88" s="10"/>
      <c r="B88" s="95"/>
      <c r="C88" s="33"/>
      <c r="D88" s="123"/>
      <c r="E88" s="123"/>
      <c r="F88" s="26"/>
      <c r="G88" s="77"/>
      <c r="H88" s="30"/>
      <c r="I88" s="30"/>
      <c r="J88" s="72"/>
      <c r="K88" s="14"/>
    </row>
    <row r="89" spans="1:11">
      <c r="A89" s="10"/>
      <c r="B89" s="95"/>
      <c r="C89" s="33"/>
      <c r="D89" s="123"/>
      <c r="E89" s="123"/>
      <c r="F89" s="26"/>
      <c r="G89" s="77"/>
      <c r="H89" s="30"/>
      <c r="I89" s="30"/>
      <c r="J89" s="72"/>
      <c r="K89" s="14"/>
    </row>
    <row r="90" spans="1:11">
      <c r="A90" s="10"/>
      <c r="B90" s="95"/>
      <c r="C90" s="33"/>
      <c r="D90" s="123"/>
      <c r="E90" s="123"/>
      <c r="F90" s="26"/>
      <c r="G90" s="77"/>
      <c r="H90" s="30"/>
      <c r="I90" s="30"/>
      <c r="J90" s="72"/>
      <c r="K90" s="14"/>
    </row>
    <row r="91" spans="1:11">
      <c r="A91" s="10"/>
      <c r="B91" s="95"/>
      <c r="C91" s="33"/>
      <c r="D91" s="123"/>
      <c r="E91" s="123"/>
      <c r="F91" s="26"/>
      <c r="G91" s="77"/>
      <c r="H91" s="30"/>
      <c r="I91" s="30"/>
      <c r="J91" s="72"/>
      <c r="K91" s="14"/>
    </row>
    <row r="92" spans="1:11">
      <c r="A92" s="10"/>
      <c r="B92" s="95"/>
      <c r="C92" s="33"/>
      <c r="D92" s="123"/>
      <c r="E92" s="123"/>
      <c r="F92" s="26"/>
      <c r="G92" s="77"/>
      <c r="H92" s="30"/>
      <c r="I92" s="30"/>
      <c r="J92" s="72"/>
      <c r="K92" s="14"/>
    </row>
    <row r="93" spans="1:11">
      <c r="A93" s="10"/>
      <c r="B93" s="95"/>
      <c r="C93" s="33"/>
      <c r="D93" s="123"/>
      <c r="E93" s="123"/>
      <c r="F93" s="26"/>
      <c r="G93" s="77"/>
      <c r="H93" s="30"/>
      <c r="I93" s="30"/>
      <c r="J93" s="72"/>
      <c r="K93" s="14"/>
    </row>
    <row r="94" spans="1:11">
      <c r="A94" s="10"/>
      <c r="B94" s="95"/>
      <c r="C94" s="33"/>
      <c r="D94" s="123"/>
      <c r="E94" s="123"/>
      <c r="F94" s="26"/>
      <c r="G94" s="77"/>
      <c r="H94" s="30"/>
      <c r="I94" s="30"/>
      <c r="J94" s="72"/>
      <c r="K94" s="14"/>
    </row>
    <row r="95" spans="1:11">
      <c r="A95" s="10"/>
      <c r="B95" s="95"/>
      <c r="C95" s="33"/>
      <c r="D95" s="123"/>
      <c r="E95" s="123"/>
      <c r="F95" s="26"/>
      <c r="G95" s="77"/>
      <c r="H95" s="30"/>
      <c r="I95" s="30"/>
      <c r="J95" s="72"/>
      <c r="K95" s="14"/>
    </row>
    <row r="96" spans="1:11">
      <c r="A96" s="10"/>
      <c r="B96" s="95"/>
      <c r="C96" s="33"/>
      <c r="D96" s="123"/>
      <c r="E96" s="123"/>
      <c r="F96" s="26"/>
      <c r="G96" s="77"/>
      <c r="H96" s="30"/>
      <c r="I96" s="30"/>
      <c r="J96" s="72"/>
      <c r="K96" s="14"/>
    </row>
    <row r="97" spans="1:11">
      <c r="A97" s="10"/>
      <c r="B97" s="95"/>
      <c r="C97" s="33"/>
      <c r="D97" s="123"/>
      <c r="E97" s="123"/>
      <c r="F97" s="26"/>
      <c r="G97" s="77"/>
      <c r="H97" s="30"/>
      <c r="I97" s="30"/>
      <c r="J97" s="72"/>
      <c r="K97" s="14"/>
    </row>
    <row r="98" spans="1:11">
      <c r="A98" s="10"/>
      <c r="B98" s="95"/>
      <c r="C98" s="33"/>
      <c r="D98" s="123"/>
      <c r="E98" s="123"/>
      <c r="F98" s="26"/>
      <c r="G98" s="77"/>
      <c r="H98" s="30"/>
      <c r="I98" s="30"/>
      <c r="J98" s="72"/>
      <c r="K98" s="14"/>
    </row>
    <row r="99" spans="1:11">
      <c r="A99" s="10"/>
      <c r="B99" s="95"/>
      <c r="C99" s="33"/>
      <c r="D99" s="122"/>
      <c r="E99" s="122"/>
      <c r="F99" s="26"/>
      <c r="G99" s="77"/>
      <c r="H99" s="30"/>
      <c r="I99" s="30"/>
      <c r="J99" s="69"/>
      <c r="K99" s="14"/>
    </row>
    <row r="100" spans="1:11">
      <c r="A100" s="10"/>
      <c r="B100" s="95"/>
      <c r="C100" s="33"/>
      <c r="D100" s="123"/>
      <c r="E100" s="123"/>
      <c r="F100" s="26"/>
      <c r="G100" s="77"/>
      <c r="H100" s="30"/>
      <c r="I100" s="30"/>
      <c r="J100" s="72"/>
      <c r="K100" s="14"/>
    </row>
    <row r="101" spans="1:11">
      <c r="A101" s="10"/>
      <c r="B101" s="95"/>
      <c r="C101" s="33"/>
      <c r="D101" s="123"/>
      <c r="E101" s="123"/>
      <c r="F101" s="26"/>
      <c r="G101" s="77"/>
      <c r="H101" s="30"/>
      <c r="I101" s="30"/>
      <c r="J101" s="72"/>
      <c r="K101" s="14"/>
    </row>
    <row r="102" spans="1:11">
      <c r="A102" s="10"/>
      <c r="B102" s="95"/>
      <c r="C102" s="33"/>
      <c r="D102" s="123"/>
      <c r="E102" s="123"/>
      <c r="F102" s="26"/>
      <c r="G102" s="77"/>
      <c r="H102" s="30"/>
      <c r="I102" s="30"/>
      <c r="J102" s="72"/>
      <c r="K102" s="14"/>
    </row>
    <row r="103" spans="1:11">
      <c r="A103" s="10"/>
      <c r="B103" s="95"/>
      <c r="C103" s="33"/>
      <c r="D103" s="123"/>
      <c r="E103" s="123"/>
      <c r="F103" s="26"/>
      <c r="G103" s="77"/>
      <c r="H103" s="30"/>
      <c r="I103" s="30"/>
      <c r="J103" s="72"/>
      <c r="K103" s="14"/>
    </row>
    <row r="104" spans="1:11">
      <c r="A104" s="10"/>
      <c r="B104" s="95"/>
      <c r="C104" s="33"/>
      <c r="D104" s="123"/>
      <c r="E104" s="123"/>
      <c r="F104" s="26"/>
      <c r="G104" s="77"/>
      <c r="H104" s="30"/>
      <c r="I104" s="30"/>
      <c r="J104" s="72"/>
      <c r="K104" s="14"/>
    </row>
    <row r="105" spans="1:11">
      <c r="A105" s="10"/>
      <c r="B105" s="95"/>
      <c r="C105" s="33"/>
      <c r="D105" s="123"/>
      <c r="E105" s="123"/>
      <c r="F105" s="26"/>
      <c r="G105" s="77"/>
      <c r="H105" s="30"/>
      <c r="I105" s="30"/>
      <c r="J105" s="72"/>
      <c r="K105" s="14"/>
    </row>
    <row r="106" spans="1:11">
      <c r="A106" s="10"/>
      <c r="B106" s="95"/>
      <c r="C106" s="33"/>
      <c r="D106" s="123"/>
      <c r="E106" s="123"/>
      <c r="F106" s="26"/>
      <c r="G106" s="77"/>
      <c r="H106" s="30"/>
      <c r="I106" s="30"/>
      <c r="J106" s="72"/>
      <c r="K106" s="14"/>
    </row>
    <row r="107" spans="1:11">
      <c r="A107" s="10"/>
      <c r="B107" s="95"/>
      <c r="C107" s="33"/>
      <c r="D107" s="123"/>
      <c r="E107" s="123"/>
      <c r="F107" s="26"/>
      <c r="G107" s="77"/>
      <c r="H107" s="30"/>
      <c r="I107" s="30"/>
      <c r="J107" s="72"/>
      <c r="K107" s="14"/>
    </row>
    <row r="108" spans="1:11">
      <c r="A108" s="10"/>
      <c r="B108" s="95"/>
      <c r="C108" s="33"/>
      <c r="D108" s="123"/>
      <c r="E108" s="123"/>
      <c r="F108" s="26"/>
      <c r="G108" s="77"/>
      <c r="H108" s="30"/>
      <c r="I108" s="30"/>
      <c r="J108" s="72"/>
      <c r="K108" s="14"/>
    </row>
    <row r="109" spans="1:11">
      <c r="A109" s="10"/>
      <c r="B109" s="95"/>
      <c r="C109" s="33"/>
      <c r="D109" s="123"/>
      <c r="E109" s="123"/>
      <c r="F109" s="26"/>
      <c r="G109" s="77"/>
      <c r="H109" s="30"/>
      <c r="I109" s="30"/>
      <c r="J109" s="72"/>
      <c r="K109" s="14"/>
    </row>
    <row r="110" spans="1:11">
      <c r="A110" s="10"/>
      <c r="B110" s="95"/>
      <c r="C110" s="33"/>
      <c r="D110" s="122"/>
      <c r="E110" s="122"/>
      <c r="F110" s="26"/>
      <c r="G110" s="77"/>
      <c r="H110" s="30"/>
      <c r="I110" s="30"/>
      <c r="J110" s="72"/>
      <c r="K110" s="14"/>
    </row>
    <row r="111" spans="1:11">
      <c r="A111" s="10"/>
      <c r="B111" s="95"/>
      <c r="C111" s="27"/>
      <c r="D111" s="123"/>
      <c r="E111" s="123"/>
      <c r="F111" s="26"/>
      <c r="G111" s="77"/>
      <c r="H111" s="30"/>
      <c r="I111" s="30"/>
      <c r="J111" s="72"/>
      <c r="K111" s="14"/>
    </row>
    <row r="112" spans="1:11" ht="21.95" customHeight="1">
      <c r="A112" s="10"/>
      <c r="B112" s="95"/>
      <c r="C112" s="33"/>
      <c r="D112" s="123"/>
      <c r="E112" s="123"/>
      <c r="F112" s="26"/>
      <c r="G112" s="77"/>
      <c r="H112" s="30"/>
      <c r="I112" s="30"/>
      <c r="J112" s="72"/>
      <c r="K112" s="14"/>
    </row>
    <row r="113" spans="1:11">
      <c r="A113" s="10"/>
      <c r="B113" s="95"/>
      <c r="C113" s="33"/>
      <c r="D113" s="123"/>
      <c r="E113" s="123"/>
      <c r="F113" s="26"/>
      <c r="G113" s="77"/>
      <c r="H113" s="30"/>
      <c r="I113" s="30"/>
      <c r="J113" s="72"/>
      <c r="K113" s="14"/>
    </row>
    <row r="114" spans="1:11">
      <c r="A114" s="10"/>
      <c r="B114" s="95"/>
      <c r="C114" s="27"/>
      <c r="D114" s="123"/>
      <c r="E114" s="123"/>
      <c r="F114" s="26"/>
      <c r="G114" s="77"/>
      <c r="H114" s="30"/>
      <c r="I114" s="30"/>
      <c r="J114" s="72"/>
      <c r="K114" s="14"/>
    </row>
    <row r="115" spans="1:11">
      <c r="A115" s="10"/>
      <c r="B115" s="95"/>
      <c r="C115" s="27"/>
      <c r="D115" s="123"/>
      <c r="E115" s="123"/>
      <c r="F115" s="26"/>
      <c r="G115" s="77"/>
      <c r="H115" s="30"/>
      <c r="I115" s="30"/>
    </row>
    <row r="116" spans="1:11">
      <c r="A116" s="10"/>
      <c r="B116" s="95"/>
      <c r="C116" s="27"/>
      <c r="D116" s="123"/>
      <c r="E116" s="123"/>
      <c r="F116" s="26"/>
      <c r="G116" s="77"/>
      <c r="H116" s="30"/>
      <c r="I116" s="30"/>
    </row>
    <row r="117" spans="1:11">
      <c r="A117" s="10"/>
      <c r="B117" s="95"/>
      <c r="C117" s="33"/>
      <c r="D117" s="123"/>
      <c r="E117" s="123"/>
      <c r="F117" s="26"/>
      <c r="G117" s="77"/>
      <c r="H117" s="30"/>
      <c r="I117" s="30"/>
    </row>
    <row r="118" spans="1:11">
      <c r="A118" s="10"/>
      <c r="B118" s="95"/>
      <c r="C118" s="27"/>
      <c r="D118" s="123"/>
      <c r="E118" s="123"/>
      <c r="F118" s="26"/>
      <c r="G118" s="77"/>
      <c r="H118" s="30"/>
      <c r="I118" s="30"/>
    </row>
    <row r="119" spans="1:11">
      <c r="A119" s="10"/>
      <c r="B119" s="95"/>
      <c r="C119" s="27"/>
      <c r="D119" s="123"/>
      <c r="E119" s="123"/>
      <c r="F119" s="26"/>
      <c r="G119" s="77"/>
      <c r="H119" s="30"/>
      <c r="I119" s="30"/>
    </row>
    <row r="120" spans="1:11">
      <c r="A120" s="10"/>
      <c r="B120" s="95"/>
      <c r="C120" s="27"/>
      <c r="D120" s="123"/>
      <c r="E120" s="123"/>
      <c r="F120" s="26"/>
      <c r="G120" s="77"/>
      <c r="H120" s="30"/>
      <c r="I120" s="30"/>
    </row>
    <row r="121" spans="1:11">
      <c r="A121" s="10"/>
      <c r="B121" s="95"/>
      <c r="C121" s="27"/>
      <c r="D121" s="123"/>
      <c r="E121" s="123"/>
      <c r="F121" s="26"/>
      <c r="G121" s="77"/>
      <c r="H121" s="30"/>
      <c r="I121" s="30"/>
    </row>
    <row r="122" spans="1:11">
      <c r="A122" s="10"/>
      <c r="B122" s="95"/>
      <c r="C122" s="27"/>
      <c r="D122" s="123"/>
      <c r="E122" s="123"/>
      <c r="F122" s="26"/>
      <c r="G122" s="77"/>
      <c r="H122" s="30"/>
      <c r="I122" s="30"/>
    </row>
    <row r="123" spans="1:11">
      <c r="A123" s="10"/>
      <c r="B123" s="95"/>
      <c r="C123" s="27"/>
      <c r="D123" s="123"/>
      <c r="E123" s="123"/>
      <c r="F123" s="26"/>
      <c r="G123" s="77"/>
      <c r="H123" s="30"/>
      <c r="I123" s="30"/>
    </row>
    <row r="124" spans="1:11">
      <c r="A124" s="10"/>
      <c r="B124" s="95"/>
      <c r="C124" s="33"/>
      <c r="D124" s="123"/>
      <c r="E124" s="123"/>
      <c r="F124" s="26"/>
      <c r="G124" s="77"/>
      <c r="H124" s="30"/>
      <c r="I124" s="30"/>
    </row>
    <row r="125" spans="1:11">
      <c r="A125" s="10"/>
      <c r="B125" s="95"/>
      <c r="C125" s="33"/>
      <c r="D125" s="123"/>
      <c r="E125" s="123"/>
      <c r="F125" s="26"/>
      <c r="G125" s="77"/>
      <c r="H125" s="30"/>
      <c r="I125" s="30"/>
    </row>
    <row r="126" spans="1:11">
      <c r="A126" s="10"/>
      <c r="B126" s="95"/>
      <c r="C126" s="27"/>
      <c r="D126" s="123"/>
      <c r="E126" s="123"/>
      <c r="F126" s="26"/>
      <c r="G126" s="77"/>
      <c r="H126" s="30"/>
      <c r="I126" s="30"/>
    </row>
    <row r="127" spans="1:11">
      <c r="A127" s="10"/>
      <c r="B127" s="95"/>
      <c r="C127" s="27"/>
      <c r="D127" s="123"/>
      <c r="E127" s="123"/>
      <c r="F127" s="26"/>
      <c r="G127" s="77"/>
      <c r="H127" s="30"/>
      <c r="I127" s="30"/>
    </row>
    <row r="128" spans="1:11">
      <c r="A128" s="10"/>
      <c r="B128" s="95"/>
      <c r="C128" s="27"/>
      <c r="D128" s="123"/>
      <c r="E128" s="123"/>
      <c r="F128" s="26"/>
      <c r="G128" s="77"/>
      <c r="H128" s="30"/>
      <c r="I128" s="30"/>
    </row>
    <row r="129" spans="1:9">
      <c r="A129" s="10"/>
      <c r="B129" s="95"/>
      <c r="C129" s="33"/>
      <c r="D129" s="123"/>
      <c r="E129" s="123"/>
      <c r="F129" s="26"/>
      <c r="G129" s="77"/>
      <c r="H129" s="30"/>
      <c r="I129" s="30"/>
    </row>
    <row r="130" spans="1:9">
      <c r="A130" s="10"/>
      <c r="B130" s="95"/>
      <c r="C130" s="33"/>
      <c r="D130" s="123"/>
      <c r="E130" s="123"/>
      <c r="F130" s="26"/>
      <c r="G130" s="77"/>
      <c r="H130" s="30"/>
      <c r="I130" s="30"/>
    </row>
    <row r="131" spans="1:9">
      <c r="A131" s="10"/>
      <c r="B131" s="95"/>
      <c r="C131" s="27"/>
      <c r="D131" s="123"/>
      <c r="E131" s="123"/>
      <c r="F131" s="26"/>
      <c r="G131" s="77"/>
      <c r="H131" s="30"/>
      <c r="I131" s="30"/>
    </row>
    <row r="132" spans="1:9">
      <c r="A132" s="10"/>
      <c r="B132" s="95"/>
      <c r="C132" s="27"/>
      <c r="D132" s="123"/>
      <c r="E132" s="123"/>
      <c r="F132" s="26"/>
      <c r="G132" s="77"/>
      <c r="H132" s="30"/>
      <c r="I132" s="30"/>
    </row>
    <row r="133" spans="1:9">
      <c r="A133" s="10"/>
      <c r="B133" s="95"/>
      <c r="C133" s="27"/>
      <c r="D133" s="123"/>
      <c r="E133" s="123"/>
      <c r="F133" s="26"/>
      <c r="G133" s="77"/>
      <c r="H133" s="30"/>
      <c r="I133" s="30"/>
    </row>
    <row r="134" spans="1:9">
      <c r="A134" s="10"/>
      <c r="B134" s="95"/>
      <c r="C134" s="27"/>
      <c r="D134" s="123"/>
      <c r="E134" s="123"/>
      <c r="F134" s="26"/>
      <c r="G134" s="77"/>
      <c r="H134" s="30"/>
      <c r="I134" s="30"/>
    </row>
    <row r="135" spans="1:9">
      <c r="A135" s="10"/>
      <c r="B135" s="95"/>
      <c r="C135" s="27"/>
      <c r="D135" s="123"/>
      <c r="E135" s="123"/>
      <c r="F135" s="26"/>
      <c r="G135" s="77"/>
      <c r="H135" s="30"/>
      <c r="I135" s="30"/>
    </row>
    <row r="136" spans="1:9">
      <c r="A136" s="10"/>
      <c r="B136" s="95"/>
      <c r="C136" s="27"/>
      <c r="D136" s="123"/>
      <c r="E136" s="123"/>
      <c r="F136" s="26"/>
      <c r="G136" s="77"/>
      <c r="H136" s="30"/>
      <c r="I136" s="30"/>
    </row>
    <row r="137" spans="1:9">
      <c r="A137" s="10"/>
      <c r="B137" s="95"/>
      <c r="C137" s="27"/>
      <c r="D137" s="123"/>
      <c r="E137" s="123"/>
      <c r="F137" s="26"/>
      <c r="G137" s="77"/>
      <c r="H137" s="30"/>
      <c r="I137" s="30"/>
    </row>
    <row r="138" spans="1:9">
      <c r="A138" s="10"/>
      <c r="B138" s="95"/>
      <c r="C138" s="27"/>
      <c r="D138" s="123"/>
      <c r="E138" s="123"/>
      <c r="F138" s="26"/>
      <c r="G138" s="77"/>
      <c r="H138" s="30"/>
      <c r="I138" s="30"/>
    </row>
    <row r="139" spans="1:9">
      <c r="A139" s="10"/>
      <c r="B139" s="95"/>
      <c r="C139" s="27"/>
      <c r="D139" s="123"/>
      <c r="E139" s="123"/>
      <c r="F139" s="26"/>
      <c r="G139" s="77"/>
      <c r="H139" s="30"/>
      <c r="I139" s="30"/>
    </row>
    <row r="140" spans="1:9">
      <c r="A140" s="10"/>
      <c r="B140" s="95"/>
      <c r="C140" s="27"/>
      <c r="D140" s="123"/>
      <c r="E140" s="123"/>
      <c r="F140" s="26"/>
      <c r="G140" s="77"/>
      <c r="H140" s="30"/>
      <c r="I140" s="30"/>
    </row>
    <row r="141" spans="1:9">
      <c r="A141" s="10"/>
      <c r="B141" s="95"/>
      <c r="C141" s="33"/>
      <c r="D141" s="123"/>
      <c r="E141" s="123"/>
      <c r="F141" s="26"/>
      <c r="G141" s="77"/>
      <c r="H141" s="30"/>
      <c r="I141" s="30"/>
    </row>
    <row r="142" spans="1:9">
      <c r="A142" s="10"/>
      <c r="B142" s="95"/>
      <c r="C142" s="27"/>
      <c r="D142" s="123"/>
      <c r="E142" s="123"/>
      <c r="F142" s="26"/>
      <c r="G142" s="77"/>
      <c r="H142" s="30"/>
      <c r="I142" s="30"/>
    </row>
    <row r="143" spans="1:9">
      <c r="A143" s="10"/>
      <c r="B143" s="95"/>
      <c r="C143" s="27"/>
      <c r="D143" s="123"/>
      <c r="E143" s="123"/>
      <c r="F143" s="26"/>
      <c r="G143" s="77"/>
      <c r="H143" s="30"/>
      <c r="I143" s="30"/>
    </row>
    <row r="144" spans="1:9">
      <c r="A144" s="10"/>
      <c r="B144" s="95"/>
      <c r="C144" s="27"/>
      <c r="D144" s="123"/>
      <c r="E144" s="123"/>
      <c r="F144" s="26"/>
      <c r="G144" s="77"/>
      <c r="H144" s="30"/>
      <c r="I144" s="30"/>
    </row>
    <row r="145" spans="1:9">
      <c r="A145" s="10"/>
      <c r="B145" s="95"/>
      <c r="C145" s="27"/>
      <c r="D145" s="123"/>
      <c r="E145" s="123"/>
      <c r="F145" s="26"/>
      <c r="G145" s="77"/>
      <c r="H145" s="30"/>
      <c r="I145" s="30"/>
    </row>
    <row r="146" spans="1:9">
      <c r="A146" s="10"/>
      <c r="B146" s="95"/>
      <c r="C146" s="27"/>
      <c r="D146" s="123"/>
      <c r="E146" s="123"/>
      <c r="F146" s="26"/>
      <c r="G146" s="77"/>
      <c r="H146" s="30"/>
      <c r="I146" s="30"/>
    </row>
    <row r="147" spans="1:9">
      <c r="A147" s="10"/>
      <c r="B147" s="95"/>
      <c r="C147" s="27"/>
      <c r="D147" s="123"/>
      <c r="E147" s="123"/>
      <c r="F147" s="26"/>
      <c r="G147" s="77"/>
      <c r="H147" s="30"/>
      <c r="I147" s="30"/>
    </row>
    <row r="148" spans="1:9">
      <c r="A148" s="10"/>
      <c r="B148" s="95"/>
      <c r="C148" s="27"/>
      <c r="D148" s="123"/>
      <c r="E148" s="123"/>
      <c r="F148" s="26"/>
      <c r="G148" s="77"/>
      <c r="H148" s="30"/>
      <c r="I148" s="30"/>
    </row>
    <row r="149" spans="1:9">
      <c r="A149" s="10"/>
      <c r="B149" s="95"/>
      <c r="C149" s="27"/>
      <c r="D149" s="123"/>
      <c r="E149" s="123"/>
      <c r="F149" s="26"/>
      <c r="G149" s="77"/>
      <c r="H149" s="30"/>
      <c r="I149" s="30"/>
    </row>
    <row r="150" spans="1:9">
      <c r="A150" s="10"/>
      <c r="B150" s="95"/>
      <c r="C150" s="27"/>
      <c r="D150" s="123"/>
      <c r="E150" s="123"/>
      <c r="F150" s="26"/>
      <c r="G150" s="77"/>
      <c r="H150" s="30"/>
      <c r="I150" s="30"/>
    </row>
    <row r="151" spans="1:9">
      <c r="A151" s="10"/>
      <c r="B151" s="95"/>
      <c r="C151" s="27"/>
      <c r="D151" s="123"/>
      <c r="E151" s="123"/>
      <c r="F151" s="26"/>
      <c r="G151" s="77"/>
      <c r="H151" s="30"/>
      <c r="I151" s="30"/>
    </row>
    <row r="152" spans="1:9">
      <c r="A152" s="10"/>
      <c r="B152" s="95"/>
      <c r="C152" s="27"/>
      <c r="D152" s="123"/>
      <c r="E152" s="123"/>
      <c r="F152" s="26"/>
      <c r="G152" s="77"/>
      <c r="H152" s="30"/>
      <c r="I152" s="30"/>
    </row>
    <row r="153" spans="1:9">
      <c r="A153" s="10"/>
      <c r="B153" s="95"/>
      <c r="C153" s="27"/>
      <c r="D153" s="123"/>
      <c r="E153" s="123"/>
      <c r="F153" s="26"/>
      <c r="G153" s="77"/>
      <c r="H153" s="30"/>
      <c r="I153" s="30"/>
    </row>
    <row r="154" spans="1:9">
      <c r="A154" s="10"/>
      <c r="B154" s="95"/>
      <c r="C154" s="27"/>
      <c r="D154" s="123"/>
      <c r="E154" s="123"/>
      <c r="F154" s="26"/>
      <c r="G154" s="77"/>
      <c r="H154" s="30"/>
      <c r="I154" s="30"/>
    </row>
    <row r="155" spans="1:9">
      <c r="A155" s="10"/>
      <c r="B155" s="95"/>
      <c r="C155" s="27"/>
      <c r="D155" s="123"/>
      <c r="E155" s="123"/>
      <c r="F155" s="26"/>
      <c r="G155" s="77"/>
      <c r="H155" s="30"/>
      <c r="I155" s="30"/>
    </row>
    <row r="156" spans="1:9">
      <c r="A156" s="10"/>
      <c r="B156" s="95"/>
      <c r="C156" s="27"/>
      <c r="D156" s="123"/>
      <c r="E156" s="123"/>
      <c r="F156" s="26"/>
      <c r="G156" s="77"/>
      <c r="H156" s="30"/>
      <c r="I156" s="30"/>
    </row>
    <row r="157" spans="1:9">
      <c r="A157" s="10"/>
      <c r="B157" s="95"/>
      <c r="C157" s="27"/>
      <c r="D157" s="123"/>
      <c r="E157" s="123"/>
      <c r="F157" s="26"/>
      <c r="G157" s="77"/>
      <c r="H157" s="30"/>
      <c r="I157" s="30"/>
    </row>
    <row r="158" spans="1:9">
      <c r="A158" s="10"/>
      <c r="B158" s="95"/>
      <c r="C158" s="27"/>
      <c r="D158" s="123"/>
      <c r="E158" s="123"/>
      <c r="F158" s="26"/>
      <c r="G158" s="77"/>
      <c r="H158" s="30"/>
      <c r="I158" s="30"/>
    </row>
    <row r="159" spans="1:9">
      <c r="A159" s="10"/>
      <c r="B159" s="95"/>
      <c r="C159" s="27"/>
      <c r="D159" s="123"/>
      <c r="E159" s="123"/>
      <c r="F159" s="26"/>
      <c r="G159" s="77"/>
      <c r="H159" s="30"/>
      <c r="I159" s="30"/>
    </row>
    <row r="160" spans="1:9">
      <c r="A160" s="10"/>
      <c r="B160" s="95"/>
      <c r="C160" s="27"/>
      <c r="D160" s="123"/>
      <c r="E160" s="123"/>
      <c r="F160" s="26"/>
      <c r="G160" s="77"/>
      <c r="H160" s="30"/>
      <c r="I160" s="30"/>
    </row>
    <row r="161" spans="1:9">
      <c r="A161" s="10"/>
      <c r="B161" s="95"/>
      <c r="C161" s="27"/>
      <c r="D161" s="123"/>
      <c r="E161" s="123"/>
      <c r="F161" s="26"/>
      <c r="G161" s="77"/>
      <c r="H161" s="30"/>
      <c r="I161" s="30"/>
    </row>
    <row r="162" spans="1:9">
      <c r="A162" s="10"/>
      <c r="B162" s="95"/>
      <c r="C162" s="27"/>
      <c r="D162" s="123"/>
      <c r="E162" s="123"/>
      <c r="F162" s="26"/>
      <c r="G162" s="77"/>
      <c r="H162" s="30"/>
      <c r="I162" s="30"/>
    </row>
    <row r="163" spans="1:9">
      <c r="A163" s="10"/>
      <c r="B163" s="95"/>
      <c r="C163" s="27"/>
      <c r="D163" s="123"/>
      <c r="E163" s="123"/>
      <c r="F163" s="26"/>
      <c r="G163" s="77"/>
      <c r="H163" s="30"/>
      <c r="I163" s="30"/>
    </row>
    <row r="164" spans="1:9">
      <c r="A164" s="10"/>
      <c r="B164" s="95"/>
      <c r="C164" s="27"/>
      <c r="D164" s="123"/>
      <c r="E164" s="123"/>
      <c r="F164" s="26"/>
      <c r="G164" s="77"/>
      <c r="H164" s="30"/>
      <c r="I164" s="30"/>
    </row>
    <row r="165" spans="1:9">
      <c r="A165" s="10"/>
      <c r="B165" s="95"/>
      <c r="C165" s="27"/>
      <c r="D165" s="123"/>
      <c r="E165" s="123"/>
      <c r="F165" s="26"/>
      <c r="G165" s="77"/>
      <c r="H165" s="30"/>
      <c r="I165" s="30"/>
    </row>
    <row r="166" spans="1:9">
      <c r="A166" s="10"/>
      <c r="B166" s="95"/>
      <c r="C166" s="27"/>
      <c r="D166" s="123"/>
      <c r="E166" s="123"/>
      <c r="F166" s="26"/>
      <c r="G166" s="77"/>
      <c r="H166" s="30"/>
      <c r="I166" s="30"/>
    </row>
    <row r="167" spans="1:9">
      <c r="A167" s="10"/>
      <c r="B167" s="95"/>
      <c r="C167" s="27"/>
      <c r="D167" s="123"/>
      <c r="E167" s="123"/>
      <c r="F167" s="26"/>
      <c r="G167" s="77"/>
      <c r="H167" s="30"/>
      <c r="I167" s="30"/>
    </row>
    <row r="168" spans="1:9">
      <c r="A168" s="10"/>
      <c r="B168" s="95"/>
      <c r="C168" s="27"/>
      <c r="D168" s="123"/>
      <c r="E168" s="123"/>
      <c r="F168" s="26"/>
      <c r="G168" s="77"/>
      <c r="H168" s="30"/>
      <c r="I168" s="30"/>
    </row>
    <row r="169" spans="1:9" s="78" customFormat="1">
      <c r="A169" s="10"/>
      <c r="B169" s="60"/>
      <c r="C169" s="33"/>
      <c r="D169" s="122"/>
      <c r="E169" s="122"/>
      <c r="F169" s="26"/>
      <c r="G169" s="77"/>
      <c r="H169" s="30"/>
      <c r="I169" s="30"/>
    </row>
    <row r="170" spans="1:9">
      <c r="A170" s="10"/>
      <c r="B170" s="95"/>
      <c r="C170" s="27"/>
      <c r="D170" s="123"/>
      <c r="E170" s="123"/>
      <c r="F170" s="26"/>
      <c r="G170" s="77"/>
      <c r="H170" s="30"/>
      <c r="I170" s="30"/>
    </row>
    <row r="171" spans="1:9">
      <c r="A171" s="10"/>
      <c r="B171" s="95"/>
      <c r="C171" s="27"/>
      <c r="D171" s="123"/>
      <c r="E171" s="123"/>
      <c r="F171" s="26"/>
      <c r="G171" s="77"/>
      <c r="H171" s="30"/>
      <c r="I171" s="30"/>
    </row>
    <row r="172" spans="1:9">
      <c r="A172" s="10"/>
      <c r="B172" s="95"/>
      <c r="C172" s="27"/>
      <c r="D172" s="123"/>
      <c r="E172" s="123"/>
      <c r="F172" s="26"/>
      <c r="G172" s="77"/>
      <c r="H172" s="30"/>
      <c r="I172" s="30"/>
    </row>
    <row r="173" spans="1:9">
      <c r="A173" s="10"/>
      <c r="B173" s="95"/>
      <c r="C173" s="27"/>
      <c r="D173" s="123"/>
      <c r="E173" s="123"/>
      <c r="F173" s="26"/>
      <c r="G173" s="77"/>
      <c r="H173" s="30"/>
      <c r="I173" s="30"/>
    </row>
    <row r="174" spans="1:9">
      <c r="A174" s="10"/>
      <c r="B174" s="95"/>
      <c r="C174" s="27"/>
      <c r="D174" s="123"/>
      <c r="E174" s="123"/>
      <c r="F174" s="26"/>
      <c r="G174" s="77"/>
      <c r="H174" s="30"/>
      <c r="I174" s="30"/>
    </row>
    <row r="175" spans="1:9">
      <c r="A175" s="10"/>
      <c r="B175" s="95"/>
      <c r="C175" s="27"/>
      <c r="D175" s="123"/>
      <c r="E175" s="123"/>
      <c r="F175" s="26"/>
      <c r="G175" s="77"/>
      <c r="H175" s="30"/>
      <c r="I175" s="30"/>
    </row>
    <row r="176" spans="1:9">
      <c r="A176" s="10"/>
      <c r="B176" s="95"/>
      <c r="C176" s="27"/>
      <c r="D176" s="123"/>
      <c r="E176" s="123"/>
      <c r="F176" s="26"/>
      <c r="G176" s="77"/>
      <c r="H176" s="30"/>
      <c r="I176" s="30"/>
    </row>
    <row r="177" spans="1:10">
      <c r="A177" s="10"/>
      <c r="B177" s="95"/>
      <c r="C177" s="27"/>
      <c r="D177" s="123"/>
      <c r="E177" s="123"/>
      <c r="F177" s="26"/>
      <c r="G177" s="77"/>
      <c r="H177" s="30"/>
      <c r="I177" s="30"/>
    </row>
    <row r="178" spans="1:10">
      <c r="A178" s="10"/>
      <c r="B178" s="95"/>
      <c r="C178" s="27"/>
      <c r="D178" s="123"/>
      <c r="E178" s="123"/>
      <c r="F178" s="26"/>
      <c r="G178" s="77"/>
      <c r="H178" s="30"/>
      <c r="I178" s="30"/>
    </row>
    <row r="179" spans="1:10">
      <c r="A179" s="10"/>
      <c r="B179" s="95"/>
      <c r="C179" s="27"/>
      <c r="D179" s="123"/>
      <c r="E179" s="123"/>
      <c r="F179" s="26"/>
      <c r="G179" s="77"/>
      <c r="H179" s="30"/>
      <c r="I179" s="30"/>
    </row>
    <row r="180" spans="1:10">
      <c r="A180" s="10"/>
      <c r="B180" s="95"/>
      <c r="C180" s="27"/>
      <c r="D180" s="123"/>
      <c r="E180" s="123"/>
      <c r="F180" s="26"/>
      <c r="G180" s="77"/>
      <c r="H180" s="30"/>
      <c r="I180" s="30"/>
    </row>
    <row r="181" spans="1:10">
      <c r="A181" s="10"/>
      <c r="B181" s="60"/>
      <c r="C181" s="33"/>
      <c r="D181" s="122"/>
      <c r="E181" s="122"/>
      <c r="F181" s="26"/>
      <c r="G181" s="77"/>
      <c r="H181" s="30"/>
      <c r="I181" s="30"/>
      <c r="J181" s="78"/>
    </row>
    <row r="182" spans="1:10">
      <c r="A182" s="10"/>
      <c r="B182" s="60"/>
      <c r="C182" s="33"/>
      <c r="D182" s="122"/>
      <c r="E182" s="122"/>
      <c r="F182" s="26"/>
      <c r="G182" s="77"/>
      <c r="H182" s="30"/>
      <c r="I182" s="30"/>
      <c r="J182" s="78"/>
    </row>
    <row r="183" spans="1:10">
      <c r="A183" s="10"/>
      <c r="B183" s="60"/>
      <c r="C183" s="33"/>
      <c r="D183" s="122"/>
      <c r="E183" s="122"/>
      <c r="F183" s="26"/>
      <c r="G183" s="77"/>
      <c r="H183" s="30"/>
      <c r="I183" s="30"/>
      <c r="J183" s="78"/>
    </row>
    <row r="184" spans="1:10">
      <c r="A184" s="10"/>
      <c r="B184" s="60"/>
      <c r="C184" s="33"/>
      <c r="D184" s="123"/>
      <c r="E184" s="123"/>
      <c r="F184" s="26"/>
      <c r="G184" s="77"/>
      <c r="H184" s="30"/>
      <c r="I184" s="30"/>
    </row>
    <row r="185" spans="1:10">
      <c r="A185" s="10"/>
      <c r="B185" s="95"/>
      <c r="C185" s="27"/>
      <c r="D185" s="123"/>
      <c r="E185" s="123"/>
      <c r="F185" s="26"/>
      <c r="G185" s="77"/>
      <c r="H185" s="30"/>
      <c r="I185" s="30"/>
    </row>
    <row r="186" spans="1:10">
      <c r="A186" s="10"/>
      <c r="B186" s="95"/>
      <c r="C186" s="27"/>
      <c r="D186" s="123"/>
      <c r="E186" s="123"/>
      <c r="F186" s="26"/>
      <c r="G186" s="77"/>
      <c r="H186" s="30"/>
      <c r="I186" s="30"/>
    </row>
    <row r="187" spans="1:10">
      <c r="A187" s="10"/>
      <c r="B187" s="95"/>
      <c r="C187" s="27"/>
      <c r="D187" s="123"/>
      <c r="E187" s="123"/>
      <c r="F187" s="26"/>
      <c r="G187" s="77"/>
      <c r="H187" s="30"/>
      <c r="I187" s="30"/>
    </row>
    <row r="188" spans="1:10">
      <c r="A188" s="10"/>
      <c r="B188" s="95"/>
      <c r="C188" s="27"/>
      <c r="D188" s="123"/>
      <c r="E188" s="123"/>
      <c r="F188" s="26"/>
      <c r="G188" s="77"/>
      <c r="H188" s="30"/>
      <c r="I188" s="30"/>
    </row>
    <row r="189" spans="1:10">
      <c r="A189" s="10"/>
      <c r="B189" s="95"/>
      <c r="C189" s="27"/>
      <c r="D189" s="123"/>
      <c r="E189" s="123"/>
      <c r="F189" s="26"/>
      <c r="G189" s="77"/>
      <c r="H189" s="30"/>
      <c r="I189" s="30"/>
    </row>
    <row r="190" spans="1:10">
      <c r="A190" s="10"/>
      <c r="B190" s="95"/>
      <c r="C190" s="27"/>
      <c r="D190" s="123"/>
      <c r="E190" s="123"/>
      <c r="F190" s="26"/>
      <c r="G190" s="77"/>
      <c r="H190" s="30"/>
      <c r="I190" s="30"/>
    </row>
    <row r="191" spans="1:10">
      <c r="A191" s="10"/>
      <c r="B191" s="95"/>
      <c r="C191" s="27"/>
      <c r="D191" s="123"/>
      <c r="E191" s="123"/>
      <c r="F191" s="26"/>
      <c r="G191" s="77"/>
      <c r="H191" s="30"/>
      <c r="I191" s="30"/>
    </row>
    <row r="192" spans="1:10">
      <c r="A192" s="10"/>
      <c r="B192" s="95"/>
      <c r="C192" s="27"/>
      <c r="D192" s="123"/>
      <c r="E192" s="123"/>
      <c r="F192" s="26"/>
      <c r="G192" s="77"/>
      <c r="H192" s="30"/>
      <c r="I192" s="30"/>
    </row>
    <row r="193" spans="1:9">
      <c r="A193" s="10"/>
      <c r="B193" s="95"/>
      <c r="C193" s="27"/>
      <c r="D193" s="123"/>
      <c r="E193" s="123"/>
      <c r="F193" s="26"/>
      <c r="G193" s="77"/>
      <c r="H193" s="30"/>
      <c r="I193" s="30"/>
    </row>
    <row r="194" spans="1:9">
      <c r="A194" s="10"/>
      <c r="B194" s="95"/>
      <c r="C194" s="27"/>
      <c r="D194" s="123"/>
      <c r="E194" s="123"/>
      <c r="F194" s="26"/>
      <c r="G194" s="77"/>
      <c r="H194" s="30"/>
      <c r="I194" s="30"/>
    </row>
    <row r="195" spans="1:9">
      <c r="A195" s="10"/>
      <c r="B195" s="95"/>
      <c r="C195" s="27"/>
      <c r="D195" s="123"/>
      <c r="E195" s="123"/>
      <c r="F195" s="26"/>
      <c r="G195" s="77"/>
      <c r="H195" s="30"/>
      <c r="I195" s="30"/>
    </row>
    <row r="196" spans="1:9">
      <c r="A196" s="10"/>
      <c r="B196" s="95"/>
      <c r="C196" s="27"/>
      <c r="D196" s="123"/>
      <c r="E196" s="123"/>
      <c r="F196" s="26"/>
      <c r="G196" s="77"/>
      <c r="H196" s="30"/>
      <c r="I196" s="30"/>
    </row>
    <row r="197" spans="1:9">
      <c r="A197" s="10"/>
      <c r="B197" s="95"/>
      <c r="C197" s="27"/>
      <c r="D197" s="123"/>
      <c r="E197" s="123"/>
      <c r="F197" s="26"/>
      <c r="G197" s="77"/>
      <c r="H197" s="30"/>
      <c r="I197" s="30"/>
    </row>
    <row r="198" spans="1:9">
      <c r="A198" s="10"/>
      <c r="B198" s="95"/>
      <c r="C198" s="27"/>
      <c r="D198" s="123"/>
      <c r="E198" s="123"/>
      <c r="F198" s="26"/>
      <c r="G198" s="77"/>
      <c r="H198" s="30"/>
      <c r="I198" s="30"/>
    </row>
    <row r="199" spans="1:9">
      <c r="A199" s="10"/>
      <c r="B199" s="95"/>
      <c r="C199" s="27"/>
      <c r="D199" s="123"/>
      <c r="E199" s="123"/>
      <c r="F199" s="26"/>
      <c r="G199" s="77"/>
      <c r="H199" s="30"/>
      <c r="I199" s="30"/>
    </row>
    <row r="200" spans="1:9">
      <c r="A200" s="10"/>
      <c r="B200" s="95"/>
      <c r="C200" s="27"/>
      <c r="D200" s="123"/>
      <c r="E200" s="123"/>
      <c r="F200" s="26"/>
      <c r="G200" s="77"/>
      <c r="H200" s="30"/>
      <c r="I200" s="30"/>
    </row>
    <row r="201" spans="1:9">
      <c r="A201" s="10"/>
      <c r="B201" s="95"/>
      <c r="C201" s="27"/>
      <c r="D201" s="123"/>
      <c r="E201" s="123"/>
      <c r="F201" s="26"/>
      <c r="G201" s="77"/>
      <c r="H201" s="30"/>
      <c r="I201" s="30"/>
    </row>
    <row r="202" spans="1:9">
      <c r="A202" s="10"/>
      <c r="B202" s="95"/>
      <c r="C202" s="27"/>
      <c r="D202" s="123"/>
      <c r="E202" s="123"/>
      <c r="F202" s="26"/>
      <c r="G202" s="77"/>
      <c r="H202" s="30"/>
      <c r="I202" s="30"/>
    </row>
    <row r="203" spans="1:9">
      <c r="A203" s="10"/>
      <c r="B203" s="95"/>
      <c r="C203" s="27"/>
      <c r="D203" s="123"/>
      <c r="E203" s="123"/>
      <c r="F203" s="26"/>
      <c r="G203" s="77"/>
      <c r="H203" s="30"/>
      <c r="I203" s="30"/>
    </row>
    <row r="204" spans="1:9">
      <c r="A204" s="10"/>
      <c r="B204" s="95"/>
      <c r="C204" s="27"/>
      <c r="D204" s="123"/>
      <c r="E204" s="123"/>
      <c r="F204" s="26"/>
      <c r="G204" s="77"/>
      <c r="H204" s="30"/>
      <c r="I204" s="30"/>
    </row>
    <row r="205" spans="1:9">
      <c r="A205" s="10"/>
      <c r="B205" s="95"/>
      <c r="C205" s="27"/>
      <c r="D205" s="123"/>
      <c r="E205" s="123"/>
      <c r="F205" s="26"/>
      <c r="G205" s="77"/>
      <c r="H205" s="30"/>
      <c r="I205" s="30"/>
    </row>
    <row r="206" spans="1:9">
      <c r="A206" s="10"/>
      <c r="B206" s="95"/>
      <c r="C206" s="27"/>
      <c r="D206" s="123"/>
      <c r="E206" s="123"/>
      <c r="F206" s="26"/>
      <c r="G206" s="77"/>
      <c r="H206" s="30"/>
      <c r="I206" s="30"/>
    </row>
    <row r="207" spans="1:9">
      <c r="A207" s="10"/>
      <c r="B207" s="95"/>
      <c r="C207" s="27"/>
      <c r="D207" s="123"/>
      <c r="E207" s="123"/>
      <c r="F207" s="26"/>
      <c r="G207" s="77"/>
      <c r="H207" s="30"/>
      <c r="I207" s="30"/>
    </row>
    <row r="208" spans="1:9">
      <c r="A208" s="10"/>
      <c r="B208" s="95"/>
      <c r="C208" s="27"/>
      <c r="D208" s="123"/>
      <c r="E208" s="123"/>
      <c r="F208" s="26"/>
      <c r="G208" s="77"/>
      <c r="H208" s="30"/>
      <c r="I208" s="30"/>
    </row>
    <row r="209" spans="1:9">
      <c r="A209" s="10"/>
      <c r="B209" s="95"/>
      <c r="C209" s="27"/>
      <c r="D209" s="123"/>
      <c r="E209" s="123"/>
      <c r="F209" s="26"/>
      <c r="G209" s="77"/>
      <c r="H209" s="30"/>
      <c r="I209" s="30"/>
    </row>
    <row r="210" spans="1:9">
      <c r="A210" s="10"/>
      <c r="B210" s="95"/>
      <c r="C210" s="27"/>
      <c r="D210" s="123"/>
      <c r="E210" s="123"/>
      <c r="F210" s="26"/>
      <c r="G210" s="77"/>
      <c r="H210" s="30"/>
      <c r="I210" s="30"/>
    </row>
    <row r="211" spans="1:9">
      <c r="A211" s="10"/>
      <c r="B211" s="95"/>
      <c r="C211" s="27"/>
      <c r="D211" s="123"/>
      <c r="E211" s="123"/>
      <c r="F211" s="26"/>
      <c r="G211" s="77"/>
      <c r="H211" s="30"/>
      <c r="I211" s="30"/>
    </row>
    <row r="212" spans="1:9">
      <c r="A212" s="10"/>
      <c r="B212" s="95"/>
      <c r="C212" s="27"/>
      <c r="D212" s="123"/>
      <c r="E212" s="123"/>
      <c r="F212" s="26"/>
      <c r="G212" s="77"/>
      <c r="H212" s="30"/>
      <c r="I212" s="30"/>
    </row>
    <row r="213" spans="1:9">
      <c r="A213" s="10"/>
      <c r="B213" s="95"/>
      <c r="C213" s="27"/>
      <c r="D213" s="123"/>
      <c r="E213" s="123"/>
      <c r="F213" s="26"/>
      <c r="G213" s="77"/>
      <c r="H213" s="30"/>
      <c r="I213" s="30"/>
    </row>
    <row r="214" spans="1:9">
      <c r="A214" s="10"/>
      <c r="B214" s="95"/>
      <c r="C214" s="27"/>
      <c r="D214" s="123"/>
      <c r="E214" s="123"/>
      <c r="F214" s="26"/>
      <c r="G214" s="77"/>
      <c r="H214" s="30"/>
      <c r="I214" s="30"/>
    </row>
    <row r="215" spans="1:9">
      <c r="A215" s="10"/>
      <c r="B215" s="95"/>
      <c r="C215" s="27"/>
      <c r="D215" s="123"/>
      <c r="E215" s="123"/>
      <c r="F215" s="26"/>
      <c r="G215" s="77"/>
      <c r="H215" s="30"/>
      <c r="I215" s="30"/>
    </row>
    <row r="216" spans="1:9">
      <c r="A216" s="10"/>
      <c r="B216" s="95"/>
      <c r="C216" s="27"/>
      <c r="D216" s="123"/>
      <c r="E216" s="123"/>
      <c r="F216" s="26"/>
      <c r="G216" s="77"/>
      <c r="H216" s="30"/>
      <c r="I216" s="30"/>
    </row>
    <row r="217" spans="1:9">
      <c r="A217" s="10"/>
      <c r="B217" s="95"/>
      <c r="C217" s="27"/>
      <c r="D217" s="123"/>
      <c r="E217" s="123"/>
      <c r="F217" s="26"/>
      <c r="G217" s="77"/>
      <c r="H217" s="30"/>
      <c r="I217" s="30"/>
    </row>
    <row r="218" spans="1:9">
      <c r="A218" s="10"/>
      <c r="B218" s="95"/>
      <c r="C218" s="27"/>
      <c r="D218" s="123"/>
      <c r="E218" s="123"/>
      <c r="F218" s="26"/>
      <c r="G218" s="77"/>
      <c r="H218" s="30"/>
      <c r="I218" s="30"/>
    </row>
    <row r="219" spans="1:9">
      <c r="A219" s="10"/>
      <c r="B219" s="95"/>
      <c r="C219" s="27"/>
      <c r="D219" s="123"/>
      <c r="E219" s="123"/>
      <c r="F219" s="26"/>
      <c r="G219" s="77"/>
      <c r="H219" s="30"/>
      <c r="I219" s="30"/>
    </row>
    <row r="220" spans="1:9">
      <c r="A220" s="10"/>
      <c r="B220" s="95"/>
      <c r="C220" s="27"/>
      <c r="D220" s="123"/>
      <c r="E220" s="123"/>
      <c r="F220" s="26"/>
      <c r="G220" s="77"/>
      <c r="H220" s="30"/>
      <c r="I220" s="30"/>
    </row>
    <row r="221" spans="1:9">
      <c r="A221" s="10"/>
      <c r="B221" s="95"/>
      <c r="C221" s="27"/>
      <c r="D221" s="123"/>
      <c r="E221" s="123"/>
      <c r="F221" s="26"/>
      <c r="G221" s="77"/>
      <c r="H221" s="30"/>
      <c r="I221" s="30"/>
    </row>
    <row r="222" spans="1:9">
      <c r="A222" s="10"/>
      <c r="B222" s="95"/>
      <c r="C222" s="27"/>
      <c r="D222" s="123"/>
      <c r="E222" s="123"/>
      <c r="F222" s="26"/>
      <c r="G222" s="77"/>
      <c r="H222" s="30"/>
      <c r="I222" s="30"/>
    </row>
    <row r="223" spans="1:9">
      <c r="A223" s="10"/>
      <c r="B223" s="95"/>
      <c r="C223" s="27"/>
      <c r="D223" s="123"/>
      <c r="E223" s="123"/>
      <c r="F223" s="26"/>
      <c r="G223" s="77"/>
      <c r="H223" s="30"/>
      <c r="I223" s="30"/>
    </row>
    <row r="224" spans="1:9">
      <c r="A224" s="10"/>
      <c r="B224" s="95"/>
      <c r="C224" s="27"/>
      <c r="D224" s="123"/>
      <c r="E224" s="123"/>
      <c r="F224" s="26"/>
      <c r="G224" s="77"/>
      <c r="H224" s="30"/>
      <c r="I224" s="30"/>
    </row>
    <row r="225" spans="1:9">
      <c r="A225" s="10"/>
      <c r="B225" s="95"/>
      <c r="C225" s="27"/>
      <c r="D225" s="123"/>
      <c r="E225" s="123"/>
      <c r="F225" s="26"/>
      <c r="G225" s="77"/>
      <c r="H225" s="30"/>
      <c r="I225" s="30"/>
    </row>
    <row r="226" spans="1:9">
      <c r="A226" s="10"/>
      <c r="B226" s="95"/>
      <c r="C226" s="27"/>
      <c r="D226" s="123"/>
      <c r="E226" s="123"/>
      <c r="F226" s="26"/>
      <c r="G226" s="77"/>
      <c r="H226" s="30"/>
      <c r="I226" s="30"/>
    </row>
    <row r="227" spans="1:9">
      <c r="A227" s="10"/>
      <c r="B227" s="95"/>
      <c r="C227" s="27"/>
      <c r="D227" s="123"/>
      <c r="E227" s="123"/>
      <c r="F227" s="26"/>
      <c r="G227" s="77"/>
      <c r="H227" s="30"/>
      <c r="I227" s="30"/>
    </row>
    <row r="228" spans="1:9">
      <c r="A228" s="10"/>
      <c r="B228" s="95"/>
      <c r="C228" s="27"/>
      <c r="D228" s="123"/>
      <c r="E228" s="123"/>
      <c r="F228" s="26"/>
      <c r="G228" s="77"/>
      <c r="H228" s="30"/>
      <c r="I228" s="30"/>
    </row>
    <row r="229" spans="1:9">
      <c r="A229" s="10"/>
      <c r="B229" s="95"/>
      <c r="C229" s="27"/>
      <c r="D229" s="123"/>
      <c r="E229" s="123"/>
      <c r="F229" s="26"/>
      <c r="G229" s="77"/>
      <c r="H229" s="30"/>
      <c r="I229" s="30"/>
    </row>
    <row r="230" spans="1:9">
      <c r="A230" s="10"/>
      <c r="B230" s="95"/>
      <c r="C230" s="27"/>
      <c r="D230" s="123"/>
      <c r="E230" s="123"/>
      <c r="F230" s="26"/>
      <c r="G230" s="77"/>
      <c r="H230" s="30"/>
      <c r="I230" s="30"/>
    </row>
    <row r="231" spans="1:9">
      <c r="A231" s="10"/>
      <c r="B231" s="95"/>
      <c r="C231" s="27"/>
      <c r="D231" s="123"/>
      <c r="E231" s="123"/>
      <c r="F231" s="26"/>
      <c r="G231" s="77"/>
      <c r="H231" s="30"/>
      <c r="I231" s="30"/>
    </row>
    <row r="232" spans="1:9">
      <c r="A232" s="10"/>
      <c r="B232" s="95"/>
      <c r="C232" s="27"/>
      <c r="D232" s="123"/>
      <c r="E232" s="123"/>
      <c r="F232" s="26"/>
      <c r="G232" s="77"/>
      <c r="H232" s="30"/>
      <c r="I232" s="30"/>
    </row>
    <row r="233" spans="1:9">
      <c r="A233" s="10"/>
      <c r="B233" s="96"/>
      <c r="C233" s="27"/>
      <c r="D233" s="123"/>
      <c r="E233" s="123"/>
      <c r="F233" s="26"/>
      <c r="G233" s="77"/>
      <c r="H233" s="30"/>
      <c r="I233" s="30"/>
    </row>
    <row r="234" spans="1:9">
      <c r="A234" s="10"/>
      <c r="B234" s="95"/>
      <c r="C234" s="27"/>
      <c r="D234" s="123"/>
      <c r="E234" s="123"/>
      <c r="F234" s="26"/>
      <c r="G234" s="77"/>
      <c r="H234" s="30"/>
      <c r="I234" s="30"/>
    </row>
    <row r="235" spans="1:9">
      <c r="A235" s="10"/>
      <c r="B235" s="95"/>
      <c r="C235" s="27"/>
      <c r="D235" s="123"/>
      <c r="E235" s="123"/>
      <c r="F235" s="26"/>
      <c r="G235" s="77"/>
      <c r="H235" s="30"/>
      <c r="I235" s="30"/>
    </row>
    <row r="236" spans="1:9">
      <c r="A236" s="10"/>
      <c r="B236" s="95"/>
      <c r="C236" s="27"/>
      <c r="D236" s="123"/>
      <c r="E236" s="123"/>
      <c r="F236" s="26"/>
      <c r="G236" s="77"/>
      <c r="H236" s="30"/>
      <c r="I236" s="30"/>
    </row>
    <row r="237" spans="1:9">
      <c r="A237" s="10"/>
      <c r="B237" s="95"/>
      <c r="C237" s="27"/>
      <c r="D237" s="123"/>
      <c r="E237" s="123"/>
      <c r="F237" s="26"/>
      <c r="G237" s="77"/>
      <c r="H237" s="30"/>
      <c r="I237" s="30"/>
    </row>
    <row r="238" spans="1:9">
      <c r="A238" s="10"/>
      <c r="B238" s="95"/>
      <c r="C238" s="27"/>
      <c r="D238" s="123"/>
      <c r="E238" s="123"/>
      <c r="F238" s="26"/>
      <c r="G238" s="77"/>
      <c r="H238" s="30"/>
      <c r="I238" s="30"/>
    </row>
    <row r="239" spans="1:9">
      <c r="A239" s="10"/>
      <c r="B239" s="95"/>
      <c r="C239" s="27"/>
      <c r="D239" s="123"/>
      <c r="E239" s="123"/>
      <c r="F239" s="26"/>
      <c r="G239" s="77"/>
      <c r="H239" s="30"/>
      <c r="I239" s="30"/>
    </row>
    <row r="240" spans="1:9">
      <c r="A240" s="10"/>
      <c r="B240" s="95"/>
      <c r="C240" s="27"/>
      <c r="D240" s="123"/>
      <c r="E240" s="123"/>
      <c r="F240" s="26"/>
      <c r="G240" s="77"/>
      <c r="H240" s="30"/>
      <c r="I240" s="30"/>
    </row>
    <row r="241" spans="1:9">
      <c r="A241" s="10"/>
      <c r="B241" s="95"/>
      <c r="C241" s="27"/>
      <c r="D241" s="123"/>
      <c r="E241" s="123"/>
      <c r="F241" s="26"/>
      <c r="G241" s="77"/>
      <c r="H241" s="30"/>
      <c r="I241" s="30"/>
    </row>
    <row r="242" spans="1:9">
      <c r="A242" s="10"/>
      <c r="B242" s="95"/>
      <c r="C242" s="27"/>
      <c r="D242" s="123"/>
      <c r="E242" s="123"/>
      <c r="F242" s="26"/>
      <c r="G242" s="77"/>
      <c r="H242" s="30"/>
      <c r="I242" s="30"/>
    </row>
    <row r="243" spans="1:9">
      <c r="A243" s="10"/>
      <c r="B243" s="95"/>
      <c r="C243" s="27"/>
      <c r="D243" s="123"/>
      <c r="E243" s="123"/>
      <c r="F243" s="26"/>
      <c r="G243" s="77"/>
      <c r="H243" s="30"/>
      <c r="I243" s="30"/>
    </row>
    <row r="244" spans="1:9">
      <c r="A244" s="10"/>
      <c r="B244" s="95"/>
      <c r="C244" s="27"/>
      <c r="D244" s="123"/>
      <c r="E244" s="123"/>
      <c r="F244" s="26"/>
      <c r="G244" s="77"/>
      <c r="H244" s="30"/>
      <c r="I244" s="30"/>
    </row>
    <row r="245" spans="1:9">
      <c r="A245" s="10"/>
      <c r="B245" s="95"/>
      <c r="C245" s="27"/>
      <c r="D245" s="123"/>
      <c r="E245" s="123"/>
      <c r="F245" s="26"/>
      <c r="G245" s="77"/>
      <c r="H245" s="30"/>
      <c r="I245" s="30"/>
    </row>
    <row r="246" spans="1:9">
      <c r="A246" s="10"/>
      <c r="B246" s="95"/>
      <c r="C246" s="27"/>
      <c r="D246" s="123"/>
      <c r="E246" s="123"/>
      <c r="F246" s="26"/>
      <c r="G246" s="77"/>
      <c r="H246" s="30"/>
      <c r="I246" s="30"/>
    </row>
    <row r="247" spans="1:9">
      <c r="A247" s="10"/>
      <c r="B247" s="95"/>
      <c r="C247" s="27"/>
      <c r="D247" s="123"/>
      <c r="E247" s="123"/>
      <c r="F247" s="26"/>
      <c r="G247" s="77"/>
      <c r="H247" s="30"/>
      <c r="I247" s="30"/>
    </row>
    <row r="248" spans="1:9">
      <c r="A248" s="10"/>
      <c r="B248" s="95"/>
      <c r="C248" s="27"/>
      <c r="D248" s="123"/>
      <c r="E248" s="123"/>
      <c r="F248" s="26"/>
      <c r="G248" s="77"/>
      <c r="H248" s="30"/>
      <c r="I248" s="30"/>
    </row>
    <row r="249" spans="1:9">
      <c r="A249" s="10"/>
      <c r="B249" s="95"/>
      <c r="C249" s="27"/>
      <c r="D249" s="123"/>
      <c r="E249" s="123"/>
      <c r="F249" s="26"/>
      <c r="G249" s="77"/>
      <c r="H249" s="30"/>
      <c r="I249" s="30"/>
    </row>
    <row r="250" spans="1:9">
      <c r="A250" s="10"/>
      <c r="B250" s="95"/>
      <c r="C250" s="27"/>
      <c r="D250" s="123"/>
      <c r="E250" s="123"/>
      <c r="F250" s="26"/>
      <c r="G250" s="77"/>
      <c r="H250" s="30"/>
      <c r="I250" s="30"/>
    </row>
    <row r="251" spans="1:9">
      <c r="A251" s="10"/>
      <c r="B251" s="95"/>
      <c r="C251" s="27"/>
      <c r="D251" s="123"/>
      <c r="E251" s="123"/>
      <c r="F251" s="26"/>
      <c r="G251" s="77"/>
      <c r="H251" s="30"/>
      <c r="I251" s="30"/>
    </row>
    <row r="252" spans="1:9">
      <c r="A252" s="10"/>
      <c r="B252" s="95"/>
      <c r="C252" s="27"/>
      <c r="D252" s="123"/>
      <c r="E252" s="123"/>
      <c r="F252" s="26"/>
      <c r="G252" s="77"/>
      <c r="H252" s="30"/>
      <c r="I252" s="30"/>
    </row>
    <row r="253" spans="1:9">
      <c r="A253" s="10"/>
      <c r="B253" s="95"/>
      <c r="C253" s="27"/>
      <c r="D253" s="123"/>
      <c r="E253" s="123"/>
      <c r="F253" s="26"/>
      <c r="G253" s="77"/>
      <c r="H253" s="30"/>
      <c r="I253" s="30"/>
    </row>
    <row r="254" spans="1:9">
      <c r="A254" s="10"/>
      <c r="B254" s="95"/>
      <c r="C254" s="27"/>
      <c r="D254" s="123"/>
      <c r="E254" s="123"/>
      <c r="F254" s="26"/>
      <c r="G254" s="77"/>
      <c r="H254" s="30"/>
      <c r="I254" s="30"/>
    </row>
    <row r="255" spans="1:9">
      <c r="A255" s="10"/>
      <c r="B255" s="95"/>
      <c r="C255" s="27"/>
      <c r="D255" s="123"/>
      <c r="E255" s="123"/>
      <c r="F255" s="26"/>
      <c r="G255" s="77"/>
      <c r="H255" s="30"/>
      <c r="I255" s="30"/>
    </row>
    <row r="256" spans="1:9">
      <c r="A256" s="10"/>
      <c r="B256" s="95"/>
      <c r="C256" s="27"/>
      <c r="D256" s="123"/>
      <c r="E256" s="123"/>
      <c r="F256" s="26"/>
      <c r="G256" s="77"/>
      <c r="H256" s="30"/>
      <c r="I256" s="30"/>
    </row>
    <row r="257" spans="1:9">
      <c r="A257" s="10"/>
      <c r="B257" s="97"/>
      <c r="C257" s="63"/>
      <c r="D257" s="124"/>
      <c r="E257" s="124"/>
      <c r="F257" s="26"/>
      <c r="G257" s="77"/>
      <c r="H257" s="65"/>
      <c r="I257" s="65"/>
    </row>
    <row r="258" spans="1:9">
      <c r="A258" s="10"/>
      <c r="B258" s="95"/>
      <c r="C258" s="27"/>
      <c r="D258" s="123"/>
      <c r="E258" s="123"/>
      <c r="F258" s="26"/>
      <c r="G258" s="77"/>
      <c r="H258" s="30"/>
      <c r="I258" s="30"/>
    </row>
    <row r="259" spans="1:9">
      <c r="A259" s="10"/>
      <c r="B259" s="95"/>
      <c r="C259" s="27"/>
      <c r="D259" s="123"/>
      <c r="E259" s="123"/>
      <c r="F259" s="26"/>
      <c r="G259" s="77"/>
      <c r="H259" s="30"/>
      <c r="I259" s="30"/>
    </row>
    <row r="260" spans="1:9">
      <c r="A260" s="10"/>
      <c r="B260" s="95"/>
      <c r="C260" s="27"/>
      <c r="D260" s="123"/>
      <c r="E260" s="123"/>
      <c r="F260" s="26"/>
      <c r="G260" s="77"/>
      <c r="H260" s="30"/>
      <c r="I260" s="30"/>
    </row>
    <row r="261" spans="1:9">
      <c r="A261" s="10"/>
      <c r="B261" s="95"/>
      <c r="C261" s="27"/>
      <c r="D261" s="123"/>
      <c r="E261" s="123"/>
      <c r="F261" s="26"/>
      <c r="G261" s="77"/>
      <c r="H261" s="30"/>
      <c r="I261" s="30"/>
    </row>
    <row r="262" spans="1:9">
      <c r="A262" s="10"/>
      <c r="B262" s="95"/>
      <c r="C262" s="27"/>
      <c r="D262" s="123"/>
      <c r="E262" s="123"/>
      <c r="F262" s="26"/>
      <c r="G262" s="77"/>
      <c r="H262" s="30"/>
      <c r="I262" s="30"/>
    </row>
    <row r="263" spans="1:9">
      <c r="A263" s="10"/>
      <c r="B263" s="95"/>
      <c r="C263" s="27"/>
      <c r="D263" s="123"/>
      <c r="E263" s="123"/>
      <c r="F263" s="26"/>
      <c r="G263" s="77"/>
      <c r="H263" s="30"/>
      <c r="I263" s="30"/>
    </row>
    <row r="264" spans="1:9">
      <c r="A264" s="10"/>
      <c r="B264" s="95"/>
      <c r="C264" s="27"/>
      <c r="D264" s="123"/>
      <c r="E264" s="123"/>
      <c r="F264" s="26"/>
      <c r="G264" s="77"/>
      <c r="H264" s="30"/>
      <c r="I264" s="30"/>
    </row>
    <row r="265" spans="1:9">
      <c r="A265" s="10"/>
      <c r="B265" s="95"/>
      <c r="C265" s="27"/>
      <c r="D265" s="123"/>
      <c r="E265" s="123"/>
      <c r="F265" s="26"/>
      <c r="G265" s="77"/>
      <c r="H265" s="30"/>
      <c r="I265" s="30"/>
    </row>
    <row r="266" spans="1:9">
      <c r="A266" s="10"/>
      <c r="B266" s="95"/>
      <c r="C266" s="27"/>
      <c r="D266" s="123"/>
      <c r="E266" s="123"/>
      <c r="F266" s="26"/>
      <c r="G266" s="77"/>
      <c r="H266" s="30"/>
      <c r="I266" s="30"/>
    </row>
    <row r="267" spans="1:9">
      <c r="A267" s="10"/>
      <c r="B267" s="95"/>
      <c r="C267" s="27"/>
      <c r="D267" s="123"/>
      <c r="E267" s="123"/>
      <c r="F267" s="26"/>
      <c r="G267" s="77"/>
      <c r="H267" s="30"/>
      <c r="I267" s="30"/>
    </row>
    <row r="268" spans="1:9">
      <c r="A268" s="10"/>
      <c r="B268" s="95"/>
      <c r="C268" s="27"/>
      <c r="D268" s="123"/>
      <c r="E268" s="123"/>
      <c r="F268" s="26"/>
      <c r="G268" s="77"/>
      <c r="H268" s="30"/>
      <c r="I268" s="30"/>
    </row>
    <row r="269" spans="1:9">
      <c r="A269" s="10"/>
      <c r="B269" s="95"/>
      <c r="C269" s="27"/>
      <c r="D269" s="123"/>
      <c r="E269" s="123"/>
      <c r="F269" s="26"/>
      <c r="G269" s="77"/>
      <c r="H269" s="30"/>
      <c r="I269" s="30"/>
    </row>
    <row r="270" spans="1:9">
      <c r="A270" s="10"/>
      <c r="B270" s="95"/>
      <c r="C270" s="27"/>
      <c r="D270" s="123"/>
      <c r="E270" s="123"/>
      <c r="F270" s="26"/>
      <c r="G270" s="77"/>
      <c r="H270" s="30"/>
      <c r="I270" s="30"/>
    </row>
    <row r="271" spans="1:9">
      <c r="A271" s="10"/>
      <c r="B271" s="95"/>
      <c r="C271" s="27"/>
      <c r="D271" s="123"/>
      <c r="E271" s="123"/>
      <c r="F271" s="26"/>
      <c r="G271" s="77"/>
      <c r="H271" s="30"/>
      <c r="I271" s="30"/>
    </row>
    <row r="272" spans="1:9">
      <c r="A272" s="10"/>
      <c r="B272" s="95"/>
      <c r="C272" s="27"/>
      <c r="D272" s="123"/>
      <c r="E272" s="123"/>
      <c r="F272" s="26"/>
      <c r="G272" s="77"/>
      <c r="H272" s="30"/>
      <c r="I272" s="30"/>
    </row>
    <row r="273" spans="1:9">
      <c r="A273" s="10"/>
      <c r="B273" s="95"/>
      <c r="C273" s="27"/>
      <c r="D273" s="123"/>
      <c r="E273" s="123"/>
      <c r="F273" s="26"/>
      <c r="G273" s="77"/>
      <c r="H273" s="30"/>
      <c r="I273" s="30"/>
    </row>
    <row r="274" spans="1:9">
      <c r="A274" s="10"/>
      <c r="B274" s="95"/>
      <c r="C274" s="27"/>
      <c r="D274" s="123"/>
      <c r="E274" s="123"/>
      <c r="F274" s="26"/>
      <c r="G274" s="77"/>
      <c r="H274" s="30"/>
      <c r="I274" s="30"/>
    </row>
    <row r="275" spans="1:9">
      <c r="A275" s="10"/>
      <c r="B275" s="95"/>
      <c r="C275" s="27"/>
      <c r="D275" s="123"/>
      <c r="E275" s="123"/>
      <c r="F275" s="26"/>
      <c r="G275" s="77"/>
      <c r="H275" s="30"/>
      <c r="I275" s="30"/>
    </row>
    <row r="276" spans="1:9">
      <c r="A276" s="10"/>
      <c r="B276" s="95"/>
      <c r="C276" s="27"/>
      <c r="D276" s="123"/>
      <c r="E276" s="123"/>
      <c r="F276" s="26"/>
      <c r="G276" s="77"/>
      <c r="H276" s="30"/>
      <c r="I276" s="30"/>
    </row>
    <row r="277" spans="1:9">
      <c r="A277" s="10"/>
      <c r="B277" s="95"/>
      <c r="C277" s="27"/>
      <c r="D277" s="123"/>
      <c r="E277" s="123"/>
      <c r="F277" s="26"/>
      <c r="G277" s="77"/>
      <c r="H277" s="30"/>
      <c r="I277" s="30"/>
    </row>
    <row r="278" spans="1:9">
      <c r="A278" s="10"/>
      <c r="B278" s="95"/>
      <c r="C278" s="27"/>
      <c r="D278" s="123"/>
      <c r="E278" s="123"/>
      <c r="F278" s="26"/>
      <c r="G278" s="77"/>
      <c r="H278" s="30"/>
      <c r="I278" s="30"/>
    </row>
    <row r="279" spans="1:9">
      <c r="A279" s="10"/>
      <c r="B279" s="95"/>
      <c r="C279" s="27"/>
      <c r="D279" s="123"/>
      <c r="E279" s="123"/>
      <c r="F279" s="26"/>
      <c r="G279" s="77"/>
      <c r="H279" s="30"/>
      <c r="I279" s="30"/>
    </row>
    <row r="280" spans="1:9">
      <c r="A280" s="10"/>
      <c r="B280" s="95"/>
      <c r="C280" s="27"/>
      <c r="D280" s="123"/>
      <c r="E280" s="123"/>
      <c r="F280" s="26"/>
      <c r="G280" s="77"/>
      <c r="H280" s="30"/>
      <c r="I280" s="30"/>
    </row>
    <row r="281" spans="1:9">
      <c r="A281" s="10"/>
      <c r="B281" s="95"/>
      <c r="C281" s="27"/>
      <c r="D281" s="123"/>
      <c r="E281" s="123"/>
      <c r="F281" s="26"/>
      <c r="G281" s="77"/>
      <c r="H281" s="30"/>
      <c r="I281" s="30"/>
    </row>
    <row r="282" spans="1:9">
      <c r="A282" s="10"/>
      <c r="B282" s="95"/>
      <c r="C282" s="27"/>
      <c r="D282" s="123"/>
      <c r="E282" s="123"/>
      <c r="F282" s="26"/>
      <c r="G282" s="77"/>
      <c r="H282" s="30"/>
      <c r="I282" s="30"/>
    </row>
    <row r="283" spans="1:9">
      <c r="A283" s="10"/>
      <c r="B283" s="95"/>
      <c r="C283" s="27"/>
      <c r="D283" s="123"/>
      <c r="E283" s="123"/>
      <c r="F283" s="26"/>
      <c r="G283" s="77"/>
      <c r="H283" s="30"/>
      <c r="I283" s="30"/>
    </row>
    <row r="284" spans="1:9">
      <c r="A284" s="10"/>
      <c r="B284" s="95"/>
      <c r="C284" s="27"/>
      <c r="D284" s="123"/>
      <c r="E284" s="123"/>
      <c r="F284" s="26"/>
      <c r="G284" s="77"/>
      <c r="H284" s="30"/>
      <c r="I284" s="30"/>
    </row>
    <row r="285" spans="1:9">
      <c r="A285" s="10"/>
      <c r="B285" s="95"/>
      <c r="C285" s="27"/>
      <c r="D285" s="123"/>
      <c r="E285" s="123"/>
      <c r="F285" s="26"/>
      <c r="G285" s="77"/>
      <c r="H285" s="30"/>
      <c r="I285" s="30"/>
    </row>
    <row r="286" spans="1:9">
      <c r="A286" s="10"/>
      <c r="B286" s="95"/>
      <c r="C286" s="27"/>
      <c r="D286" s="123"/>
      <c r="E286" s="123"/>
      <c r="F286" s="26"/>
      <c r="G286" s="77"/>
      <c r="H286" s="30"/>
      <c r="I286" s="30"/>
    </row>
    <row r="287" spans="1:9">
      <c r="A287" s="10"/>
      <c r="B287" s="95"/>
      <c r="C287" s="27"/>
      <c r="D287" s="123"/>
      <c r="E287" s="123"/>
      <c r="F287" s="26"/>
      <c r="G287" s="77"/>
      <c r="H287" s="30"/>
      <c r="I287" s="30"/>
    </row>
    <row r="288" spans="1:9">
      <c r="A288" s="10"/>
      <c r="B288" s="95"/>
      <c r="C288" s="27"/>
      <c r="D288" s="123"/>
      <c r="E288" s="123"/>
      <c r="F288" s="26"/>
      <c r="G288" s="77"/>
      <c r="H288" s="30"/>
      <c r="I288" s="30"/>
    </row>
    <row r="289" spans="1:9">
      <c r="A289" s="10"/>
      <c r="B289" s="95"/>
      <c r="C289" s="27"/>
      <c r="D289" s="123"/>
      <c r="E289" s="123"/>
      <c r="F289" s="26"/>
      <c r="G289" s="77"/>
      <c r="H289" s="30"/>
      <c r="I289" s="30"/>
    </row>
    <row r="290" spans="1:9">
      <c r="A290" s="10"/>
      <c r="B290" s="95"/>
      <c r="C290" s="27"/>
      <c r="D290" s="123"/>
      <c r="E290" s="123"/>
      <c r="F290" s="26"/>
      <c r="G290" s="77"/>
      <c r="H290" s="30"/>
      <c r="I290" s="30"/>
    </row>
    <row r="291" spans="1:9">
      <c r="A291" s="10"/>
      <c r="B291" s="95"/>
      <c r="C291" s="27"/>
      <c r="D291" s="123"/>
      <c r="E291" s="123"/>
      <c r="F291" s="26"/>
      <c r="G291" s="77"/>
      <c r="H291" s="30"/>
      <c r="I291" s="30"/>
    </row>
    <row r="292" spans="1:9">
      <c r="A292" s="10"/>
      <c r="B292" s="95"/>
      <c r="C292" s="27"/>
      <c r="D292" s="123"/>
      <c r="E292" s="123"/>
      <c r="F292" s="26"/>
      <c r="G292" s="77"/>
      <c r="H292" s="30"/>
      <c r="I292" s="30"/>
    </row>
    <row r="293" spans="1:9">
      <c r="A293" s="10"/>
      <c r="B293" s="95"/>
      <c r="C293" s="27"/>
      <c r="D293" s="123"/>
      <c r="E293" s="123"/>
      <c r="F293" s="26"/>
      <c r="G293" s="77"/>
      <c r="H293" s="30"/>
      <c r="I293" s="30"/>
    </row>
    <row r="294" spans="1:9">
      <c r="A294" s="10"/>
      <c r="B294" s="95"/>
      <c r="C294" s="27"/>
      <c r="D294" s="123"/>
      <c r="E294" s="123"/>
      <c r="F294" s="26"/>
      <c r="G294" s="77"/>
      <c r="H294" s="30"/>
      <c r="I294" s="30"/>
    </row>
    <row r="295" spans="1:9">
      <c r="A295" s="10"/>
      <c r="B295" s="95"/>
      <c r="C295" s="27"/>
      <c r="D295" s="123"/>
      <c r="E295" s="123"/>
      <c r="F295" s="26"/>
      <c r="G295" s="77"/>
      <c r="H295" s="30"/>
      <c r="I295" s="30"/>
    </row>
    <row r="296" spans="1:9">
      <c r="A296" s="10"/>
      <c r="B296" s="95"/>
      <c r="C296" s="27"/>
      <c r="D296" s="123"/>
      <c r="E296" s="123"/>
      <c r="F296" s="26"/>
      <c r="G296" s="77"/>
      <c r="H296" s="30"/>
      <c r="I296" s="30"/>
    </row>
    <row r="297" spans="1:9">
      <c r="A297" s="10"/>
      <c r="B297" s="95"/>
      <c r="C297" s="27"/>
      <c r="D297" s="123"/>
      <c r="E297" s="123"/>
      <c r="F297" s="26"/>
      <c r="G297" s="77"/>
      <c r="H297" s="30"/>
      <c r="I297" s="30"/>
    </row>
    <row r="298" spans="1:9">
      <c r="A298" s="10"/>
      <c r="B298" s="95"/>
      <c r="C298" s="27"/>
      <c r="D298" s="123"/>
      <c r="E298" s="123"/>
      <c r="F298" s="26"/>
      <c r="G298" s="77"/>
      <c r="H298" s="30"/>
      <c r="I298" s="30"/>
    </row>
    <row r="299" spans="1:9">
      <c r="A299" s="10"/>
      <c r="B299" s="95"/>
      <c r="C299" s="27"/>
      <c r="D299" s="123"/>
      <c r="E299" s="123"/>
      <c r="F299" s="26"/>
      <c r="G299" s="77"/>
      <c r="H299" s="30"/>
      <c r="I299" s="30"/>
    </row>
    <row r="300" spans="1:9">
      <c r="A300" s="10"/>
      <c r="B300" s="95"/>
      <c r="C300" s="27"/>
      <c r="D300" s="123"/>
      <c r="E300" s="123"/>
      <c r="F300" s="26"/>
      <c r="G300" s="77"/>
      <c r="H300" s="30"/>
      <c r="I300" s="30"/>
    </row>
    <row r="301" spans="1:9">
      <c r="A301" s="10"/>
      <c r="B301" s="95"/>
      <c r="C301" s="27"/>
      <c r="D301" s="123"/>
      <c r="E301" s="123"/>
      <c r="F301" s="26"/>
      <c r="G301" s="77"/>
      <c r="H301" s="30"/>
      <c r="I301" s="30"/>
    </row>
    <row r="302" spans="1:9">
      <c r="A302" s="10"/>
      <c r="B302" s="95"/>
      <c r="C302" s="27"/>
      <c r="D302" s="123"/>
      <c r="E302" s="123"/>
      <c r="F302" s="26"/>
      <c r="G302" s="77"/>
      <c r="H302" s="30"/>
      <c r="I302" s="30"/>
    </row>
    <row r="303" spans="1:9">
      <c r="A303" s="10"/>
      <c r="B303" s="95"/>
      <c r="C303" s="27"/>
      <c r="D303" s="123"/>
      <c r="E303" s="123"/>
      <c r="F303" s="26"/>
      <c r="G303" s="77"/>
      <c r="H303" s="30"/>
      <c r="I303" s="30"/>
    </row>
    <row r="304" spans="1:9">
      <c r="A304" s="10"/>
      <c r="B304" s="95"/>
      <c r="C304" s="27"/>
      <c r="D304" s="123"/>
      <c r="E304" s="123"/>
      <c r="F304" s="26"/>
      <c r="G304" s="77"/>
      <c r="H304" s="30"/>
      <c r="I304" s="30"/>
    </row>
    <row r="305" spans="1:9">
      <c r="A305" s="10"/>
      <c r="B305" s="95"/>
      <c r="C305" s="27"/>
      <c r="D305" s="123"/>
      <c r="E305" s="123"/>
      <c r="F305" s="26"/>
      <c r="G305" s="77"/>
      <c r="H305" s="30"/>
      <c r="I305" s="30"/>
    </row>
    <row r="306" spans="1:9">
      <c r="A306" s="10"/>
      <c r="B306" s="95"/>
      <c r="C306" s="27"/>
      <c r="D306" s="123"/>
      <c r="E306" s="123"/>
      <c r="F306" s="26"/>
      <c r="G306" s="77"/>
      <c r="H306" s="30"/>
      <c r="I306" s="30"/>
    </row>
    <row r="307" spans="1:9">
      <c r="A307" s="10"/>
      <c r="B307" s="95"/>
      <c r="C307" s="27"/>
      <c r="D307" s="123"/>
      <c r="E307" s="123"/>
      <c r="F307" s="26"/>
      <c r="G307" s="77"/>
      <c r="H307" s="30"/>
      <c r="I307" s="30"/>
    </row>
    <row r="308" spans="1:9">
      <c r="A308" s="10"/>
      <c r="B308" s="95"/>
      <c r="C308" s="27"/>
      <c r="D308" s="123"/>
      <c r="E308" s="123"/>
      <c r="F308" s="26"/>
      <c r="G308" s="77"/>
      <c r="H308" s="30"/>
      <c r="I308" s="30"/>
    </row>
    <row r="309" spans="1:9">
      <c r="A309" s="10"/>
      <c r="B309" s="95"/>
      <c r="C309" s="27"/>
      <c r="D309" s="123"/>
      <c r="E309" s="123"/>
      <c r="F309" s="26"/>
      <c r="G309" s="77"/>
      <c r="H309" s="30"/>
      <c r="I309" s="30"/>
    </row>
    <row r="310" spans="1:9">
      <c r="A310" s="10"/>
      <c r="B310" s="95"/>
      <c r="C310" s="27"/>
      <c r="D310" s="123"/>
      <c r="E310" s="123"/>
      <c r="F310" s="26"/>
      <c r="G310" s="77"/>
      <c r="H310" s="30"/>
      <c r="I310" s="30"/>
    </row>
    <row r="311" spans="1:9">
      <c r="A311" s="10"/>
      <c r="B311" s="95"/>
      <c r="C311" s="27"/>
      <c r="D311" s="123"/>
      <c r="E311" s="123"/>
      <c r="F311" s="26"/>
      <c r="G311" s="77"/>
      <c r="H311" s="30"/>
      <c r="I311" s="30"/>
    </row>
    <row r="312" spans="1:9">
      <c r="A312" s="10"/>
      <c r="B312" s="95"/>
      <c r="C312" s="27"/>
      <c r="D312" s="123"/>
      <c r="E312" s="123"/>
      <c r="F312" s="26"/>
      <c r="G312" s="77"/>
      <c r="H312" s="30"/>
      <c r="I312" s="30"/>
    </row>
    <row r="313" spans="1:9">
      <c r="A313" s="10"/>
      <c r="B313" s="95"/>
      <c r="C313" s="27"/>
      <c r="D313" s="123"/>
      <c r="E313" s="123"/>
      <c r="F313" s="26"/>
      <c r="G313" s="77"/>
      <c r="H313" s="30"/>
      <c r="I313" s="30"/>
    </row>
    <row r="314" spans="1:9">
      <c r="A314" s="10"/>
      <c r="B314" s="95"/>
      <c r="C314" s="27"/>
      <c r="D314" s="123"/>
      <c r="E314" s="123"/>
      <c r="F314" s="26"/>
      <c r="G314" s="77"/>
      <c r="H314" s="30"/>
      <c r="I314" s="30"/>
    </row>
    <row r="315" spans="1:9">
      <c r="A315" s="10"/>
      <c r="B315" s="95"/>
      <c r="C315" s="27"/>
      <c r="D315" s="123"/>
      <c r="E315" s="123"/>
      <c r="F315" s="26"/>
      <c r="G315" s="77"/>
      <c r="H315" s="30"/>
      <c r="I315" s="30"/>
    </row>
    <row r="316" spans="1:9">
      <c r="A316" s="10"/>
      <c r="B316" s="95"/>
      <c r="C316" s="27"/>
      <c r="D316" s="123"/>
      <c r="E316" s="123"/>
      <c r="F316" s="26"/>
      <c r="G316" s="77"/>
      <c r="H316" s="30"/>
      <c r="I316" s="30"/>
    </row>
    <row r="317" spans="1:9">
      <c r="A317" s="10"/>
      <c r="B317" s="95"/>
      <c r="C317" s="27"/>
      <c r="D317" s="123"/>
      <c r="E317" s="123"/>
      <c r="F317" s="26"/>
      <c r="G317" s="77"/>
      <c r="H317" s="30"/>
      <c r="I317" s="30"/>
    </row>
    <row r="318" spans="1:9">
      <c r="A318" s="10"/>
      <c r="B318" s="95"/>
      <c r="C318" s="27"/>
      <c r="D318" s="123"/>
      <c r="E318" s="123"/>
      <c r="F318" s="26"/>
      <c r="G318" s="77"/>
      <c r="H318" s="30"/>
      <c r="I318" s="30"/>
    </row>
    <row r="319" spans="1:9">
      <c r="A319" s="10"/>
      <c r="B319" s="95"/>
      <c r="C319" s="27"/>
      <c r="D319" s="123"/>
      <c r="E319" s="123"/>
      <c r="F319" s="26"/>
      <c r="G319" s="77"/>
      <c r="H319" s="30"/>
      <c r="I319" s="30"/>
    </row>
    <row r="320" spans="1:9">
      <c r="A320" s="10"/>
      <c r="B320" s="95"/>
      <c r="C320" s="27"/>
      <c r="D320" s="123"/>
      <c r="E320" s="123"/>
      <c r="F320" s="26"/>
      <c r="G320" s="77"/>
      <c r="H320" s="30"/>
      <c r="I320" s="30"/>
    </row>
    <row r="321" spans="1:9">
      <c r="A321" s="10"/>
      <c r="B321" s="95"/>
      <c r="C321" s="27"/>
      <c r="D321" s="123"/>
      <c r="E321" s="123"/>
      <c r="F321" s="26"/>
      <c r="G321" s="77"/>
      <c r="H321" s="30"/>
      <c r="I321" s="30"/>
    </row>
    <row r="322" spans="1:9">
      <c r="A322" s="10"/>
      <c r="B322" s="95"/>
      <c r="C322" s="27"/>
      <c r="D322" s="123"/>
      <c r="E322" s="123"/>
      <c r="F322" s="26"/>
      <c r="G322" s="77"/>
      <c r="H322" s="30"/>
      <c r="I322" s="30"/>
    </row>
    <row r="323" spans="1:9">
      <c r="A323" s="10"/>
      <c r="B323" s="95"/>
      <c r="C323" s="27"/>
      <c r="D323" s="123"/>
      <c r="E323" s="123"/>
      <c r="F323" s="26"/>
      <c r="G323" s="77"/>
      <c r="H323" s="30"/>
      <c r="I323" s="30"/>
    </row>
    <row r="324" spans="1:9">
      <c r="A324" s="10"/>
      <c r="B324" s="95"/>
      <c r="C324" s="27"/>
      <c r="D324" s="123"/>
      <c r="E324" s="123"/>
      <c r="F324" s="26"/>
      <c r="G324" s="77"/>
      <c r="H324" s="30"/>
      <c r="I324" s="30"/>
    </row>
    <row r="325" spans="1:9">
      <c r="A325" s="10"/>
      <c r="B325" s="95"/>
      <c r="C325" s="27"/>
      <c r="D325" s="123"/>
      <c r="E325" s="123"/>
      <c r="F325" s="26"/>
      <c r="G325" s="77"/>
      <c r="H325" s="30"/>
      <c r="I325" s="30"/>
    </row>
    <row r="326" spans="1:9">
      <c r="A326" s="10"/>
      <c r="B326" s="95"/>
      <c r="C326" s="27"/>
      <c r="D326" s="123"/>
      <c r="E326" s="123"/>
      <c r="F326" s="26"/>
      <c r="G326" s="77"/>
      <c r="H326" s="30"/>
      <c r="I326" s="30"/>
    </row>
    <row r="327" spans="1:9">
      <c r="A327" s="10"/>
      <c r="B327" s="95"/>
      <c r="C327" s="27"/>
      <c r="D327" s="123"/>
      <c r="E327" s="123"/>
      <c r="F327" s="26"/>
      <c r="G327" s="77"/>
      <c r="H327" s="30"/>
      <c r="I327" s="30"/>
    </row>
    <row r="328" spans="1:9">
      <c r="A328" s="10"/>
      <c r="B328" s="95"/>
      <c r="C328" s="27"/>
      <c r="D328" s="123"/>
      <c r="E328" s="123"/>
      <c r="F328" s="26"/>
      <c r="G328" s="77"/>
      <c r="H328" s="30"/>
      <c r="I328" s="30"/>
    </row>
    <row r="329" spans="1:9">
      <c r="A329" s="10"/>
      <c r="B329" s="95"/>
      <c r="C329" s="27"/>
      <c r="D329" s="123"/>
      <c r="E329" s="123"/>
      <c r="F329" s="26"/>
      <c r="G329" s="77"/>
      <c r="H329" s="30"/>
      <c r="I329" s="30"/>
    </row>
    <row r="330" spans="1:9">
      <c r="A330" s="10"/>
      <c r="B330" s="95"/>
      <c r="C330" s="27"/>
      <c r="D330" s="123"/>
      <c r="E330" s="123"/>
      <c r="F330" s="26"/>
      <c r="G330" s="77"/>
      <c r="H330" s="30"/>
      <c r="I330" s="30"/>
    </row>
    <row r="331" spans="1:9">
      <c r="A331" s="10"/>
      <c r="B331" s="95"/>
      <c r="C331" s="27"/>
      <c r="D331" s="123"/>
      <c r="E331" s="123"/>
      <c r="F331" s="26"/>
      <c r="G331" s="77"/>
      <c r="H331" s="30"/>
      <c r="I331" s="30"/>
    </row>
    <row r="332" spans="1:9">
      <c r="A332" s="10"/>
      <c r="B332" s="95"/>
      <c r="C332" s="27"/>
      <c r="D332" s="123"/>
      <c r="E332" s="123"/>
      <c r="F332" s="26"/>
      <c r="G332" s="77"/>
      <c r="H332" s="30"/>
      <c r="I332" s="30"/>
    </row>
    <row r="333" spans="1:9">
      <c r="A333" s="10"/>
      <c r="B333" s="95"/>
      <c r="C333" s="27"/>
      <c r="D333" s="123"/>
      <c r="E333" s="123"/>
      <c r="F333" s="26"/>
      <c r="G333" s="77"/>
      <c r="H333" s="30"/>
      <c r="I333" s="30"/>
    </row>
    <row r="334" spans="1:9">
      <c r="A334" s="10"/>
      <c r="B334" s="95"/>
      <c r="C334" s="27"/>
      <c r="D334" s="123"/>
      <c r="E334" s="123"/>
      <c r="F334" s="26"/>
      <c r="G334" s="77"/>
      <c r="H334" s="30"/>
      <c r="I334" s="30"/>
    </row>
    <row r="335" spans="1:9">
      <c r="A335" s="10"/>
      <c r="B335" s="95"/>
      <c r="C335" s="27"/>
      <c r="D335" s="123"/>
      <c r="E335" s="123"/>
      <c r="F335" s="26"/>
      <c r="G335" s="77"/>
      <c r="H335" s="30"/>
      <c r="I335" s="30"/>
    </row>
    <row r="336" spans="1:9">
      <c r="A336" s="10"/>
      <c r="B336" s="95"/>
      <c r="C336" s="27"/>
      <c r="D336" s="123"/>
      <c r="E336" s="123"/>
      <c r="F336" s="26"/>
      <c r="G336" s="77"/>
      <c r="H336" s="30"/>
      <c r="I336" s="30"/>
    </row>
    <row r="337" spans="1:9">
      <c r="A337" s="10"/>
      <c r="B337" s="95"/>
      <c r="C337" s="27"/>
      <c r="D337" s="123"/>
      <c r="E337" s="123"/>
      <c r="F337" s="26"/>
      <c r="G337" s="77"/>
      <c r="H337" s="30"/>
      <c r="I337" s="30"/>
    </row>
    <row r="338" spans="1:9">
      <c r="A338" s="10"/>
      <c r="B338" s="95"/>
      <c r="C338" s="27"/>
      <c r="D338" s="123"/>
      <c r="E338" s="123"/>
      <c r="F338" s="26"/>
      <c r="G338" s="77"/>
      <c r="H338" s="30"/>
      <c r="I338" s="30"/>
    </row>
    <row r="339" spans="1:9">
      <c r="A339" s="10"/>
      <c r="B339" s="95"/>
      <c r="C339" s="27"/>
      <c r="D339" s="123"/>
      <c r="E339" s="123"/>
      <c r="F339" s="26"/>
      <c r="G339" s="77"/>
      <c r="H339" s="30"/>
      <c r="I339" s="30"/>
    </row>
    <row r="340" spans="1:9">
      <c r="A340" s="10"/>
      <c r="B340" s="95"/>
      <c r="C340" s="27"/>
      <c r="D340" s="123"/>
      <c r="E340" s="123"/>
      <c r="F340" s="26"/>
      <c r="G340" s="77"/>
      <c r="H340" s="30"/>
      <c r="I340" s="30"/>
    </row>
    <row r="341" spans="1:9">
      <c r="A341" s="10"/>
      <c r="B341" s="95"/>
      <c r="C341" s="27"/>
      <c r="D341" s="123"/>
      <c r="E341" s="123"/>
      <c r="F341" s="26"/>
      <c r="G341" s="77"/>
      <c r="H341" s="30"/>
      <c r="I341" s="30"/>
    </row>
    <row r="342" spans="1:9">
      <c r="A342" s="10"/>
      <c r="B342" s="95"/>
      <c r="C342" s="27"/>
      <c r="D342" s="123"/>
      <c r="E342" s="123"/>
      <c r="F342" s="26"/>
      <c r="G342" s="77"/>
      <c r="H342" s="30"/>
      <c r="I342" s="30"/>
    </row>
    <row r="343" spans="1:9">
      <c r="A343" s="10"/>
      <c r="B343" s="95"/>
      <c r="C343" s="27"/>
      <c r="D343" s="123"/>
      <c r="E343" s="123"/>
      <c r="F343" s="26"/>
      <c r="G343" s="77"/>
      <c r="H343" s="30"/>
      <c r="I343" s="30"/>
    </row>
    <row r="344" spans="1:9">
      <c r="A344" s="10"/>
      <c r="B344" s="95"/>
      <c r="C344" s="27"/>
      <c r="D344" s="123"/>
      <c r="E344" s="123"/>
      <c r="F344" s="26"/>
      <c r="G344" s="77"/>
      <c r="H344" s="30"/>
      <c r="I344" s="30"/>
    </row>
    <row r="345" spans="1:9">
      <c r="A345" s="10"/>
      <c r="B345" s="95"/>
      <c r="C345" s="27"/>
      <c r="D345" s="123"/>
      <c r="E345" s="123"/>
      <c r="F345" s="26"/>
      <c r="G345" s="77"/>
      <c r="H345" s="30"/>
      <c r="I345" s="30"/>
    </row>
    <row r="346" spans="1:9">
      <c r="A346" s="10"/>
      <c r="B346" s="95"/>
      <c r="C346" s="27"/>
      <c r="D346" s="123"/>
      <c r="E346" s="123"/>
      <c r="F346" s="26"/>
      <c r="G346" s="77"/>
      <c r="H346" s="30"/>
      <c r="I346" s="30"/>
    </row>
    <row r="347" spans="1:9">
      <c r="A347" s="10"/>
      <c r="B347" s="95"/>
      <c r="C347" s="27"/>
      <c r="D347" s="123"/>
      <c r="E347" s="123"/>
      <c r="F347" s="26"/>
      <c r="G347" s="77"/>
      <c r="H347" s="30"/>
      <c r="I347" s="30"/>
    </row>
    <row r="348" spans="1:9">
      <c r="A348" s="10"/>
      <c r="B348" s="95"/>
      <c r="C348" s="27"/>
      <c r="D348" s="123"/>
      <c r="E348" s="123"/>
      <c r="F348" s="26"/>
      <c r="G348" s="77"/>
      <c r="H348" s="30"/>
      <c r="I348" s="30"/>
    </row>
    <row r="349" spans="1:9">
      <c r="A349" s="10"/>
      <c r="B349" s="95"/>
      <c r="C349" s="27"/>
      <c r="D349" s="123"/>
      <c r="E349" s="123"/>
      <c r="F349" s="26"/>
      <c r="G349" s="77"/>
      <c r="H349" s="30"/>
      <c r="I349" s="30"/>
    </row>
    <row r="350" spans="1:9">
      <c r="A350" s="10"/>
      <c r="B350" s="95"/>
      <c r="C350" s="27"/>
      <c r="D350" s="123"/>
      <c r="E350" s="123"/>
      <c r="F350" s="26"/>
      <c r="G350" s="77"/>
      <c r="H350" s="30"/>
      <c r="I350" s="30"/>
    </row>
    <row r="351" spans="1:9">
      <c r="A351" s="10"/>
      <c r="B351" s="95"/>
      <c r="C351" s="27"/>
      <c r="D351" s="123"/>
      <c r="E351" s="123"/>
      <c r="F351" s="26"/>
      <c r="G351" s="77"/>
      <c r="H351" s="30"/>
      <c r="I351" s="30"/>
    </row>
    <row r="352" spans="1:9">
      <c r="A352" s="10"/>
      <c r="B352" s="95"/>
      <c r="C352" s="27"/>
      <c r="D352" s="123"/>
      <c r="E352" s="123"/>
      <c r="F352" s="26"/>
      <c r="G352" s="77"/>
      <c r="H352" s="30"/>
      <c r="I352" s="30"/>
    </row>
    <row r="353" spans="1:9">
      <c r="A353" s="10"/>
      <c r="B353" s="95"/>
      <c r="C353" s="27"/>
      <c r="D353" s="123"/>
      <c r="E353" s="123"/>
      <c r="F353" s="26"/>
      <c r="G353" s="77"/>
      <c r="H353" s="30"/>
      <c r="I353" s="30"/>
    </row>
    <row r="354" spans="1:9">
      <c r="A354" s="10"/>
      <c r="B354" s="95"/>
      <c r="C354" s="27"/>
      <c r="D354" s="123"/>
      <c r="E354" s="123"/>
      <c r="F354" s="26"/>
      <c r="G354" s="77"/>
      <c r="H354" s="30"/>
      <c r="I354" s="30"/>
    </row>
    <row r="355" spans="1:9">
      <c r="A355" s="10"/>
      <c r="B355" s="95"/>
      <c r="C355" s="27"/>
      <c r="D355" s="123"/>
      <c r="E355" s="123"/>
      <c r="F355" s="26"/>
      <c r="G355" s="77"/>
      <c r="H355" s="30"/>
      <c r="I355" s="30"/>
    </row>
    <row r="356" spans="1:9">
      <c r="A356" s="10"/>
      <c r="B356" s="95"/>
      <c r="C356" s="27"/>
      <c r="D356" s="123"/>
      <c r="E356" s="123"/>
      <c r="F356" s="26"/>
      <c r="G356" s="77"/>
      <c r="H356" s="30"/>
      <c r="I356" s="30"/>
    </row>
    <row r="357" spans="1:9">
      <c r="A357" s="10"/>
      <c r="B357" s="95"/>
      <c r="C357" s="27"/>
      <c r="D357" s="123"/>
      <c r="E357" s="123"/>
      <c r="F357" s="26"/>
      <c r="G357" s="77"/>
      <c r="H357" s="30"/>
      <c r="I357" s="30"/>
    </row>
    <row r="358" spans="1:9">
      <c r="A358" s="10"/>
      <c r="B358" s="95"/>
      <c r="C358" s="27"/>
      <c r="D358" s="123"/>
      <c r="E358" s="123"/>
      <c r="F358" s="26"/>
      <c r="G358" s="77"/>
      <c r="H358" s="30"/>
      <c r="I358" s="30"/>
    </row>
    <row r="359" spans="1:9">
      <c r="A359" s="10"/>
      <c r="B359" s="95"/>
      <c r="C359" s="27"/>
      <c r="D359" s="123"/>
      <c r="E359" s="123"/>
      <c r="F359" s="26"/>
      <c r="G359" s="77"/>
      <c r="H359" s="30"/>
      <c r="I359" s="30"/>
    </row>
    <row r="360" spans="1:9">
      <c r="A360" s="10"/>
      <c r="B360" s="95"/>
      <c r="C360" s="27"/>
      <c r="D360" s="123"/>
      <c r="E360" s="123"/>
      <c r="F360" s="26"/>
      <c r="G360" s="77"/>
      <c r="H360" s="30"/>
      <c r="I360" s="30"/>
    </row>
    <row r="361" spans="1:9">
      <c r="A361" s="10"/>
      <c r="B361" s="94"/>
      <c r="C361" s="27"/>
      <c r="D361" s="125"/>
      <c r="E361" s="125"/>
      <c r="F361" s="26"/>
      <c r="G361" s="77"/>
      <c r="H361" s="30"/>
      <c r="I361" s="30"/>
    </row>
    <row r="362" spans="1:9">
      <c r="A362" s="10"/>
      <c r="B362" s="94"/>
      <c r="C362" s="27"/>
      <c r="D362" s="125"/>
      <c r="E362" s="125"/>
      <c r="F362" s="26"/>
      <c r="G362" s="77"/>
      <c r="H362" s="30"/>
      <c r="I362" s="30"/>
    </row>
    <row r="363" spans="1:9">
      <c r="A363" s="10"/>
      <c r="B363" s="94"/>
      <c r="C363" s="27"/>
      <c r="D363" s="125"/>
      <c r="E363" s="125"/>
      <c r="F363" s="26"/>
      <c r="G363" s="77"/>
    </row>
    <row r="364" spans="1:9">
      <c r="A364" s="10"/>
      <c r="B364" s="94"/>
      <c r="C364" s="27"/>
      <c r="D364" s="125"/>
      <c r="E364" s="125"/>
      <c r="F364" s="26"/>
      <c r="G364" s="77"/>
    </row>
    <row r="365" spans="1:9">
      <c r="A365" s="10"/>
      <c r="B365" s="94"/>
      <c r="C365" s="27"/>
      <c r="D365" s="125"/>
      <c r="E365" s="125"/>
      <c r="F365" s="26"/>
      <c r="G365" s="77"/>
    </row>
    <row r="366" spans="1:9">
      <c r="A366" s="10"/>
      <c r="B366" s="94"/>
      <c r="C366" s="27"/>
      <c r="D366" s="125"/>
      <c r="E366" s="125"/>
      <c r="F366" s="26"/>
      <c r="G366" s="77"/>
    </row>
    <row r="367" spans="1:9">
      <c r="A367" s="10"/>
      <c r="B367" s="94"/>
      <c r="C367" s="27"/>
      <c r="D367" s="125"/>
      <c r="E367" s="125"/>
      <c r="F367" s="26"/>
      <c r="G367" s="77"/>
    </row>
    <row r="368" spans="1:9">
      <c r="A368" s="10"/>
      <c r="B368" s="94"/>
      <c r="C368" s="27"/>
      <c r="D368" s="125"/>
      <c r="E368" s="125"/>
      <c r="F368" s="26"/>
      <c r="G368" s="77"/>
    </row>
    <row r="369" spans="1:9">
      <c r="A369" s="10"/>
      <c r="B369" s="94"/>
      <c r="C369" s="27"/>
      <c r="D369" s="125"/>
      <c r="E369" s="125"/>
      <c r="F369" s="26"/>
      <c r="G369" s="77"/>
    </row>
    <row r="370" spans="1:9">
      <c r="A370" s="10"/>
      <c r="B370" s="94"/>
      <c r="C370" s="27"/>
      <c r="D370" s="125"/>
      <c r="E370" s="125"/>
      <c r="F370" s="26"/>
      <c r="G370" s="77"/>
    </row>
    <row r="371" spans="1:9">
      <c r="A371" s="10"/>
      <c r="B371" s="94"/>
      <c r="C371" s="27"/>
      <c r="D371" s="125"/>
      <c r="E371" s="125"/>
      <c r="F371" s="26"/>
      <c r="G371" s="77"/>
    </row>
    <row r="372" spans="1:9">
      <c r="A372" s="10"/>
      <c r="B372" s="94"/>
      <c r="C372" s="27"/>
      <c r="D372" s="125"/>
      <c r="E372" s="125"/>
      <c r="F372" s="26"/>
      <c r="G372" s="77"/>
    </row>
    <row r="373" spans="1:9">
      <c r="A373" s="10"/>
      <c r="B373" s="94"/>
      <c r="C373" s="27"/>
      <c r="D373" s="125"/>
      <c r="E373" s="125"/>
      <c r="F373" s="26"/>
      <c r="G373" s="77"/>
    </row>
    <row r="374" spans="1:9">
      <c r="A374" s="10"/>
      <c r="B374" s="94"/>
      <c r="C374" s="27"/>
      <c r="D374" s="125"/>
      <c r="E374" s="125"/>
      <c r="F374" s="26"/>
      <c r="G374" s="77"/>
    </row>
    <row r="375" spans="1:9">
      <c r="A375" s="10"/>
      <c r="B375" s="94"/>
      <c r="C375" s="27"/>
      <c r="D375" s="125"/>
      <c r="E375" s="125"/>
      <c r="F375" s="26"/>
      <c r="G375" s="77"/>
    </row>
    <row r="376" spans="1:9" s="79" customFormat="1">
      <c r="A376" s="10"/>
      <c r="B376" s="94"/>
      <c r="C376" s="27"/>
      <c r="D376" s="125"/>
      <c r="E376" s="125"/>
      <c r="F376" s="26"/>
      <c r="G376" s="77"/>
      <c r="H376" s="88"/>
      <c r="I376" s="88"/>
    </row>
    <row r="377" spans="1:9">
      <c r="A377" s="10"/>
      <c r="B377" s="94"/>
      <c r="C377" s="27"/>
      <c r="D377" s="125"/>
      <c r="E377" s="125"/>
      <c r="F377" s="26"/>
      <c r="G377" s="77"/>
    </row>
    <row r="378" spans="1:9">
      <c r="A378" s="10"/>
      <c r="B378" s="94"/>
      <c r="C378" s="27"/>
      <c r="D378" s="125"/>
      <c r="E378" s="125"/>
      <c r="F378" s="26"/>
      <c r="G378" s="77"/>
      <c r="H378" s="30"/>
      <c r="I378" s="30"/>
    </row>
    <row r="379" spans="1:9" s="79" customFormat="1">
      <c r="A379" s="10"/>
      <c r="B379" s="94"/>
      <c r="C379" s="27"/>
      <c r="D379" s="125"/>
      <c r="E379" s="125"/>
      <c r="F379" s="26"/>
      <c r="G379" s="77"/>
      <c r="H379" s="88"/>
      <c r="I379" s="88"/>
    </row>
    <row r="380" spans="1:9">
      <c r="A380" s="10"/>
      <c r="B380" s="94"/>
      <c r="C380" s="27"/>
      <c r="D380" s="125"/>
      <c r="E380" s="125"/>
      <c r="F380" s="26"/>
      <c r="G380" s="77"/>
    </row>
    <row r="381" spans="1:9">
      <c r="A381" s="10"/>
      <c r="B381" s="94"/>
      <c r="C381" s="27"/>
      <c r="D381" s="125"/>
      <c r="E381" s="125"/>
      <c r="F381" s="26"/>
      <c r="G381" s="77"/>
    </row>
    <row r="382" spans="1:9">
      <c r="A382" s="10"/>
      <c r="B382" s="94"/>
      <c r="C382" s="27"/>
      <c r="D382" s="125"/>
      <c r="E382" s="125"/>
      <c r="F382" s="26"/>
      <c r="G382" s="77"/>
    </row>
    <row r="383" spans="1:9">
      <c r="A383" s="10"/>
      <c r="B383" s="94"/>
      <c r="C383" s="27"/>
      <c r="D383" s="125"/>
      <c r="E383" s="125"/>
      <c r="F383" s="26"/>
      <c r="G383" s="77"/>
    </row>
    <row r="384" spans="1:9">
      <c r="A384" s="10"/>
      <c r="B384" s="94"/>
      <c r="C384" s="27"/>
      <c r="D384" s="125"/>
      <c r="E384" s="125"/>
      <c r="F384" s="26"/>
      <c r="G384" s="77"/>
    </row>
    <row r="385" spans="1:7">
      <c r="A385" s="10"/>
      <c r="B385" s="94"/>
      <c r="C385" s="27"/>
      <c r="D385" s="125"/>
      <c r="E385" s="125"/>
      <c r="F385" s="26"/>
      <c r="G385" s="77"/>
    </row>
    <row r="386" spans="1:7">
      <c r="A386" s="10"/>
      <c r="B386" s="94"/>
      <c r="C386" s="27"/>
      <c r="D386" s="125"/>
      <c r="E386" s="125"/>
      <c r="F386" s="26"/>
      <c r="G386" s="77"/>
    </row>
    <row r="387" spans="1:7">
      <c r="A387" s="10"/>
      <c r="B387" s="94"/>
      <c r="C387" s="27"/>
      <c r="D387" s="125"/>
      <c r="E387" s="125"/>
      <c r="F387" s="26"/>
      <c r="G387" s="77"/>
    </row>
    <row r="388" spans="1:7">
      <c r="A388" s="10"/>
      <c r="B388" s="94"/>
      <c r="C388" s="27"/>
      <c r="D388" s="125"/>
      <c r="E388" s="125"/>
      <c r="F388" s="26"/>
      <c r="G388" s="77"/>
    </row>
    <row r="389" spans="1:7">
      <c r="A389" s="10"/>
      <c r="B389" s="94"/>
      <c r="C389" s="27"/>
      <c r="D389" s="125"/>
      <c r="E389" s="125"/>
      <c r="F389" s="26"/>
      <c r="G389" s="77"/>
    </row>
    <row r="390" spans="1:7">
      <c r="A390" s="10"/>
      <c r="B390" s="94"/>
      <c r="C390" s="27"/>
      <c r="D390" s="125"/>
      <c r="E390" s="125"/>
      <c r="F390" s="26"/>
      <c r="G390" s="77"/>
    </row>
    <row r="391" spans="1:7">
      <c r="A391" s="10"/>
      <c r="B391" s="94"/>
      <c r="C391" s="27"/>
      <c r="D391" s="125"/>
      <c r="E391" s="125"/>
      <c r="F391" s="26"/>
      <c r="G391" s="77"/>
    </row>
    <row r="392" spans="1:7">
      <c r="A392" s="10"/>
      <c r="B392" s="94"/>
      <c r="C392" s="27"/>
      <c r="D392" s="125"/>
      <c r="E392" s="125"/>
      <c r="F392" s="26"/>
      <c r="G392" s="77"/>
    </row>
    <row r="393" spans="1:7">
      <c r="A393" s="10"/>
      <c r="B393" s="94"/>
      <c r="C393" s="27"/>
      <c r="D393" s="125"/>
      <c r="E393" s="125"/>
      <c r="F393" s="26"/>
      <c r="G393" s="77"/>
    </row>
    <row r="394" spans="1:7">
      <c r="A394" s="10"/>
      <c r="B394" s="94"/>
      <c r="C394" s="27"/>
      <c r="D394" s="125"/>
      <c r="E394" s="125"/>
      <c r="F394" s="26"/>
      <c r="G394" s="77"/>
    </row>
    <row r="395" spans="1:7">
      <c r="A395" s="10"/>
      <c r="B395" s="94"/>
      <c r="C395" s="27"/>
      <c r="D395" s="125"/>
      <c r="E395" s="125"/>
      <c r="F395" s="26"/>
      <c r="G395" s="77"/>
    </row>
    <row r="396" spans="1:7">
      <c r="A396" s="10"/>
      <c r="B396" s="94"/>
      <c r="C396" s="27"/>
      <c r="D396" s="125"/>
      <c r="E396" s="125"/>
      <c r="F396" s="26"/>
      <c r="G396" s="77"/>
    </row>
    <row r="397" spans="1:7">
      <c r="A397" s="10"/>
      <c r="B397" s="94"/>
      <c r="C397" s="27"/>
      <c r="D397" s="125"/>
      <c r="E397" s="125"/>
      <c r="F397" s="26"/>
      <c r="G397" s="77"/>
    </row>
    <row r="398" spans="1:7">
      <c r="A398" s="10"/>
      <c r="B398" s="94"/>
      <c r="C398" s="27"/>
      <c r="D398" s="125"/>
      <c r="E398" s="125"/>
      <c r="F398" s="26"/>
      <c r="G398" s="77"/>
    </row>
    <row r="399" spans="1:7">
      <c r="A399" s="10"/>
      <c r="B399" s="94"/>
      <c r="C399" s="27"/>
      <c r="D399" s="125"/>
      <c r="E399" s="125"/>
      <c r="F399" s="26"/>
      <c r="G399" s="77"/>
    </row>
    <row r="400" spans="1:7">
      <c r="A400" s="10"/>
      <c r="B400" s="94"/>
      <c r="C400" s="27"/>
      <c r="D400" s="125"/>
      <c r="E400" s="125"/>
      <c r="F400" s="26"/>
      <c r="G400" s="77"/>
    </row>
    <row r="401" spans="1:7">
      <c r="A401" s="10"/>
      <c r="B401" s="94"/>
      <c r="C401" s="27"/>
      <c r="D401" s="125"/>
      <c r="E401" s="125"/>
      <c r="F401" s="26"/>
      <c r="G401" s="77"/>
    </row>
    <row r="402" spans="1:7">
      <c r="A402" s="10"/>
      <c r="B402" s="94"/>
      <c r="C402" s="27"/>
      <c r="D402" s="125"/>
      <c r="E402" s="125"/>
      <c r="F402" s="26"/>
      <c r="G402" s="77"/>
    </row>
    <row r="403" spans="1:7">
      <c r="A403" s="10"/>
      <c r="B403" s="94"/>
      <c r="C403" s="27"/>
      <c r="D403" s="125"/>
      <c r="E403" s="125"/>
      <c r="F403" s="26"/>
      <c r="G403" s="77"/>
    </row>
    <row r="404" spans="1:7">
      <c r="A404" s="10"/>
      <c r="B404" s="94"/>
      <c r="C404" s="27"/>
      <c r="D404" s="125"/>
      <c r="E404" s="125"/>
      <c r="F404" s="26"/>
      <c r="G404" s="77"/>
    </row>
    <row r="405" spans="1:7">
      <c r="A405" s="10"/>
      <c r="B405" s="94"/>
      <c r="C405" s="27"/>
      <c r="D405" s="125"/>
      <c r="E405" s="125"/>
      <c r="F405" s="26"/>
      <c r="G405" s="77"/>
    </row>
    <row r="406" spans="1:7">
      <c r="A406" s="10"/>
      <c r="B406" s="94"/>
      <c r="C406" s="27"/>
      <c r="D406" s="125"/>
      <c r="E406" s="125"/>
      <c r="F406" s="26"/>
      <c r="G406" s="77"/>
    </row>
    <row r="407" spans="1:7">
      <c r="A407" s="10"/>
      <c r="B407" s="94"/>
      <c r="C407" s="27"/>
      <c r="D407" s="125"/>
      <c r="E407" s="125"/>
      <c r="F407" s="26"/>
      <c r="G407" s="77"/>
    </row>
    <row r="408" spans="1:7">
      <c r="A408" s="10"/>
      <c r="B408" s="94"/>
      <c r="C408" s="27"/>
      <c r="D408" s="125"/>
      <c r="E408" s="125"/>
      <c r="F408" s="26"/>
      <c r="G408" s="77"/>
    </row>
    <row r="409" spans="1:7">
      <c r="A409" s="10"/>
      <c r="B409" s="94"/>
      <c r="C409" s="27"/>
      <c r="D409" s="125"/>
      <c r="E409" s="125"/>
      <c r="F409" s="26"/>
      <c r="G409" s="77"/>
    </row>
    <row r="410" spans="1:7">
      <c r="A410" s="10"/>
      <c r="B410" s="94"/>
      <c r="C410" s="27"/>
      <c r="D410" s="125"/>
      <c r="E410" s="125"/>
      <c r="F410" s="26"/>
      <c r="G410" s="77"/>
    </row>
    <row r="411" spans="1:7">
      <c r="A411" s="10"/>
      <c r="B411" s="94"/>
      <c r="C411" s="27"/>
      <c r="D411" s="125"/>
      <c r="E411" s="125"/>
      <c r="F411" s="26"/>
      <c r="G411" s="77"/>
    </row>
    <row r="412" spans="1:7">
      <c r="A412" s="10"/>
      <c r="B412" s="94"/>
      <c r="C412" s="27"/>
      <c r="D412" s="125"/>
      <c r="E412" s="125"/>
      <c r="F412" s="26"/>
      <c r="G412" s="77"/>
    </row>
    <row r="413" spans="1:7">
      <c r="A413" s="10"/>
      <c r="B413" s="94"/>
      <c r="C413" s="27"/>
      <c r="D413" s="125"/>
      <c r="E413" s="125"/>
      <c r="F413" s="26"/>
      <c r="G413" s="77"/>
    </row>
    <row r="414" spans="1:7">
      <c r="A414" s="10"/>
      <c r="B414" s="94"/>
      <c r="C414" s="27"/>
      <c r="D414" s="125"/>
      <c r="E414" s="125"/>
      <c r="F414" s="26"/>
      <c r="G414" s="77"/>
    </row>
    <row r="415" spans="1:7">
      <c r="A415" s="10"/>
      <c r="B415" s="94"/>
      <c r="C415" s="27"/>
      <c r="D415" s="125"/>
      <c r="E415" s="125"/>
      <c r="F415" s="26"/>
      <c r="G415" s="77"/>
    </row>
    <row r="416" spans="1:7">
      <c r="A416" s="10"/>
      <c r="B416" s="94"/>
      <c r="C416" s="27"/>
      <c r="D416" s="125"/>
      <c r="E416" s="125"/>
      <c r="F416" s="26"/>
      <c r="G416" s="77"/>
    </row>
    <row r="417" spans="1:7">
      <c r="A417" s="10"/>
      <c r="B417" s="94"/>
      <c r="C417" s="27"/>
      <c r="D417" s="125"/>
      <c r="E417" s="125"/>
      <c r="F417" s="26"/>
      <c r="G417" s="77"/>
    </row>
    <row r="418" spans="1:7">
      <c r="A418" s="10"/>
      <c r="B418" s="94"/>
      <c r="C418" s="27"/>
      <c r="D418" s="125"/>
      <c r="E418" s="125"/>
      <c r="F418" s="26"/>
      <c r="G418" s="77"/>
    </row>
    <row r="419" spans="1:7">
      <c r="A419" s="10"/>
      <c r="B419" s="94"/>
      <c r="C419" s="27"/>
      <c r="D419" s="125"/>
      <c r="E419" s="125"/>
      <c r="F419" s="26"/>
      <c r="G419" s="77"/>
    </row>
    <row r="420" spans="1:7">
      <c r="A420" s="10"/>
      <c r="B420" s="94"/>
      <c r="C420" s="27"/>
      <c r="D420" s="125"/>
      <c r="E420" s="125"/>
      <c r="F420" s="26"/>
      <c r="G420" s="77"/>
    </row>
    <row r="421" spans="1:7">
      <c r="A421" s="10"/>
      <c r="B421" s="94"/>
      <c r="C421" s="27"/>
      <c r="D421" s="125"/>
      <c r="E421" s="125"/>
      <c r="F421" s="26"/>
      <c r="G421" s="77"/>
    </row>
    <row r="422" spans="1:7">
      <c r="A422" s="10"/>
      <c r="B422" s="94"/>
      <c r="C422" s="27"/>
      <c r="D422" s="125"/>
      <c r="E422" s="125"/>
      <c r="F422" s="26"/>
      <c r="G422" s="77"/>
    </row>
    <row r="423" spans="1:7">
      <c r="A423" s="10"/>
      <c r="B423" s="94"/>
      <c r="C423" s="27"/>
      <c r="D423" s="125"/>
      <c r="E423" s="125"/>
      <c r="F423" s="26"/>
      <c r="G423" s="77"/>
    </row>
    <row r="424" spans="1:7">
      <c r="A424" s="10"/>
      <c r="B424" s="94"/>
      <c r="C424" s="27"/>
      <c r="D424" s="125"/>
      <c r="E424" s="125"/>
      <c r="F424" s="26"/>
      <c r="G424" s="77"/>
    </row>
    <row r="425" spans="1:7">
      <c r="A425" s="10"/>
      <c r="B425" s="94"/>
      <c r="C425" s="27"/>
      <c r="D425" s="125"/>
      <c r="E425" s="125"/>
      <c r="F425" s="26"/>
      <c r="G425" s="77"/>
    </row>
    <row r="426" spans="1:7">
      <c r="A426" s="10"/>
      <c r="B426" s="94"/>
      <c r="C426" s="27"/>
      <c r="D426" s="125"/>
      <c r="E426" s="125"/>
      <c r="F426" s="26"/>
      <c r="G426" s="77"/>
    </row>
    <row r="427" spans="1:7">
      <c r="A427" s="10"/>
      <c r="B427" s="94"/>
      <c r="C427" s="27"/>
      <c r="D427" s="125"/>
      <c r="E427" s="125"/>
      <c r="F427" s="26"/>
      <c r="G427" s="77"/>
    </row>
    <row r="428" spans="1:7">
      <c r="A428" s="10"/>
      <c r="B428" s="94"/>
      <c r="C428" s="27"/>
      <c r="D428" s="125"/>
      <c r="E428" s="125"/>
      <c r="F428" s="26"/>
      <c r="G428" s="77"/>
    </row>
    <row r="429" spans="1:7">
      <c r="A429" s="10"/>
      <c r="B429" s="94"/>
      <c r="C429" s="27"/>
      <c r="D429" s="125"/>
      <c r="E429" s="125"/>
      <c r="F429" s="26"/>
      <c r="G429" s="77"/>
    </row>
    <row r="430" spans="1:7">
      <c r="A430" s="10"/>
      <c r="B430" s="94"/>
      <c r="C430" s="27"/>
      <c r="D430" s="125"/>
      <c r="E430" s="125"/>
      <c r="F430" s="26"/>
      <c r="G430" s="77"/>
    </row>
    <row r="431" spans="1:7">
      <c r="A431" s="10"/>
      <c r="B431" s="94"/>
      <c r="C431" s="27"/>
      <c r="D431" s="125"/>
      <c r="E431" s="125"/>
      <c r="F431" s="26"/>
      <c r="G431" s="77"/>
    </row>
    <row r="432" spans="1:7">
      <c r="A432" s="10"/>
      <c r="B432" s="94"/>
      <c r="C432" s="27"/>
      <c r="D432" s="125"/>
      <c r="E432" s="125"/>
      <c r="F432" s="26"/>
      <c r="G432" s="77"/>
    </row>
    <row r="433" spans="1:7">
      <c r="A433" s="10"/>
      <c r="B433" s="94"/>
      <c r="C433" s="27"/>
      <c r="D433" s="125"/>
      <c r="E433" s="125"/>
      <c r="F433" s="26"/>
      <c r="G433" s="77"/>
    </row>
    <row r="434" spans="1:7">
      <c r="A434" s="10"/>
      <c r="B434" s="94"/>
      <c r="C434" s="27"/>
      <c r="D434" s="125"/>
      <c r="E434" s="125"/>
      <c r="F434" s="26"/>
      <c r="G434" s="77"/>
    </row>
    <row r="435" spans="1:7">
      <c r="A435" s="10"/>
      <c r="B435" s="94"/>
      <c r="C435" s="27"/>
      <c r="D435" s="125"/>
      <c r="E435" s="125"/>
      <c r="F435" s="26"/>
      <c r="G435" s="77"/>
    </row>
    <row r="436" spans="1:7">
      <c r="A436" s="10"/>
      <c r="B436" s="94"/>
      <c r="C436" s="27"/>
      <c r="D436" s="125"/>
      <c r="E436" s="125"/>
      <c r="F436" s="26"/>
      <c r="G436" s="77"/>
    </row>
    <row r="437" spans="1:7">
      <c r="A437" s="10"/>
      <c r="B437" s="94"/>
      <c r="C437" s="27"/>
      <c r="D437" s="125"/>
      <c r="E437" s="125"/>
      <c r="F437" s="26"/>
      <c r="G437" s="77"/>
    </row>
    <row r="438" spans="1:7">
      <c r="A438" s="10"/>
      <c r="B438" s="94"/>
      <c r="C438" s="27"/>
      <c r="D438" s="125"/>
      <c r="E438" s="125"/>
      <c r="F438" s="26"/>
      <c r="G438" s="77"/>
    </row>
    <row r="439" spans="1:7">
      <c r="A439" s="10"/>
      <c r="B439" s="94"/>
      <c r="C439" s="27"/>
      <c r="D439" s="125"/>
      <c r="E439" s="125"/>
      <c r="F439" s="26"/>
      <c r="G439" s="77"/>
    </row>
    <row r="440" spans="1:7">
      <c r="A440" s="10"/>
      <c r="B440" s="94"/>
      <c r="C440" s="27"/>
      <c r="D440" s="125"/>
      <c r="E440" s="125"/>
      <c r="F440" s="26"/>
      <c r="G440" s="77"/>
    </row>
    <row r="441" spans="1:7">
      <c r="A441" s="10"/>
      <c r="B441" s="94"/>
      <c r="C441" s="27"/>
      <c r="D441" s="125"/>
      <c r="E441" s="125"/>
      <c r="F441" s="26"/>
      <c r="G441" s="77"/>
    </row>
    <row r="442" spans="1:7">
      <c r="A442" s="10"/>
      <c r="B442" s="94"/>
      <c r="C442" s="27"/>
      <c r="D442" s="125"/>
      <c r="E442" s="125"/>
      <c r="F442" s="26"/>
      <c r="G442" s="77"/>
    </row>
    <row r="443" spans="1:7">
      <c r="A443" s="10"/>
      <c r="B443" s="94"/>
      <c r="C443" s="27"/>
      <c r="D443" s="125"/>
      <c r="E443" s="125"/>
      <c r="F443" s="26"/>
      <c r="G443" s="77"/>
    </row>
    <row r="444" spans="1:7">
      <c r="A444" s="10"/>
      <c r="B444" s="94"/>
      <c r="C444" s="27"/>
      <c r="D444" s="125"/>
      <c r="E444" s="125"/>
      <c r="F444" s="26"/>
      <c r="G444" s="77"/>
    </row>
    <row r="445" spans="1:7">
      <c r="A445" s="10"/>
      <c r="B445" s="94"/>
      <c r="C445" s="27"/>
      <c r="D445" s="125"/>
      <c r="E445" s="125"/>
      <c r="F445" s="26"/>
      <c r="G445" s="77"/>
    </row>
    <row r="446" spans="1:7">
      <c r="A446" s="10"/>
      <c r="B446" s="94"/>
      <c r="C446" s="27"/>
      <c r="D446" s="125"/>
      <c r="E446" s="125"/>
      <c r="F446" s="26"/>
      <c r="G446" s="77"/>
    </row>
    <row r="447" spans="1:7">
      <c r="A447" s="10"/>
      <c r="B447" s="94"/>
      <c r="C447" s="27"/>
      <c r="D447" s="125"/>
      <c r="E447" s="125"/>
      <c r="F447" s="26"/>
      <c r="G447" s="77"/>
    </row>
    <row r="448" spans="1:7">
      <c r="A448" s="10"/>
      <c r="B448" s="94"/>
      <c r="C448" s="27"/>
      <c r="D448" s="125"/>
      <c r="E448" s="125"/>
      <c r="F448" s="26"/>
      <c r="G448" s="77"/>
    </row>
    <row r="449" spans="1:7">
      <c r="A449" s="10"/>
      <c r="B449" s="94"/>
      <c r="C449" s="27"/>
      <c r="D449" s="125"/>
      <c r="E449" s="125"/>
      <c r="F449" s="26"/>
      <c r="G449" s="77"/>
    </row>
    <row r="450" spans="1:7">
      <c r="A450" s="10"/>
      <c r="B450" s="94"/>
      <c r="C450" s="27"/>
      <c r="D450" s="125"/>
      <c r="E450" s="125"/>
      <c r="F450" s="26"/>
      <c r="G450" s="77"/>
    </row>
    <row r="451" spans="1:7">
      <c r="A451" s="10"/>
      <c r="B451" s="94"/>
      <c r="C451" s="27"/>
      <c r="D451" s="125"/>
      <c r="E451" s="125"/>
      <c r="F451" s="26"/>
      <c r="G451" s="77"/>
    </row>
    <row r="452" spans="1:7">
      <c r="A452" s="10"/>
      <c r="B452" s="94"/>
      <c r="C452" s="27"/>
      <c r="D452" s="125"/>
      <c r="E452" s="125"/>
      <c r="F452" s="26"/>
      <c r="G452" s="77"/>
    </row>
    <row r="453" spans="1:7">
      <c r="A453" s="10"/>
      <c r="B453" s="94"/>
      <c r="C453" s="27"/>
      <c r="D453" s="125"/>
      <c r="E453" s="125"/>
      <c r="F453" s="26"/>
      <c r="G453" s="77"/>
    </row>
    <row r="454" spans="1:7">
      <c r="A454" s="10"/>
      <c r="B454" s="94"/>
      <c r="C454" s="27"/>
      <c r="D454" s="125"/>
      <c r="E454" s="125"/>
      <c r="F454" s="26"/>
      <c r="G454" s="77"/>
    </row>
    <row r="455" spans="1:7">
      <c r="A455" s="10"/>
      <c r="B455" s="94"/>
      <c r="C455" s="27"/>
      <c r="D455" s="125"/>
      <c r="E455" s="125"/>
      <c r="F455" s="26"/>
      <c r="G455" s="77"/>
    </row>
    <row r="456" spans="1:7">
      <c r="A456" s="10"/>
      <c r="B456" s="94"/>
      <c r="C456" s="27"/>
      <c r="D456" s="125"/>
      <c r="E456" s="125"/>
      <c r="F456" s="26"/>
      <c r="G456" s="77"/>
    </row>
    <row r="457" spans="1:7">
      <c r="A457" s="10"/>
      <c r="B457" s="94"/>
      <c r="C457" s="27"/>
      <c r="D457" s="125"/>
      <c r="E457" s="125"/>
      <c r="F457" s="26"/>
      <c r="G457" s="77"/>
    </row>
    <row r="458" spans="1:7">
      <c r="A458" s="10"/>
      <c r="B458" s="94"/>
      <c r="C458" s="27"/>
      <c r="D458" s="125"/>
      <c r="E458" s="125"/>
      <c r="F458" s="26"/>
      <c r="G458" s="77"/>
    </row>
    <row r="459" spans="1:7">
      <c r="A459" s="10"/>
      <c r="B459" s="94"/>
      <c r="C459" s="27"/>
      <c r="D459" s="125"/>
      <c r="E459" s="125"/>
      <c r="F459" s="26"/>
      <c r="G459" s="77"/>
    </row>
    <row r="460" spans="1:7">
      <c r="A460" s="10"/>
      <c r="B460" s="94"/>
      <c r="C460" s="27"/>
      <c r="D460" s="125"/>
      <c r="E460" s="125"/>
      <c r="F460" s="26"/>
      <c r="G460" s="77"/>
    </row>
    <row r="461" spans="1:7">
      <c r="A461" s="10"/>
      <c r="B461" s="94"/>
      <c r="C461" s="27"/>
      <c r="D461" s="125"/>
      <c r="E461" s="125"/>
      <c r="F461" s="26"/>
      <c r="G461" s="77"/>
    </row>
    <row r="462" spans="1:7">
      <c r="A462" s="10"/>
      <c r="B462" s="94"/>
      <c r="C462" s="27"/>
      <c r="D462" s="125"/>
      <c r="E462" s="125"/>
      <c r="F462" s="26"/>
      <c r="G462" s="77"/>
    </row>
    <row r="463" spans="1:7">
      <c r="A463" s="10"/>
      <c r="B463" s="94"/>
      <c r="C463" s="27"/>
      <c r="D463" s="125"/>
      <c r="E463" s="125"/>
      <c r="F463" s="26"/>
      <c r="G463" s="77"/>
    </row>
    <row r="464" spans="1:7">
      <c r="A464" s="10"/>
      <c r="B464" s="94"/>
      <c r="C464" s="27"/>
      <c r="D464" s="125"/>
      <c r="E464" s="125"/>
      <c r="F464" s="26"/>
      <c r="G464" s="77"/>
    </row>
    <row r="465" spans="1:7">
      <c r="A465" s="10"/>
      <c r="B465" s="94"/>
      <c r="C465" s="27"/>
      <c r="D465" s="125"/>
      <c r="E465" s="125"/>
      <c r="F465" s="26"/>
      <c r="G465" s="77"/>
    </row>
    <row r="466" spans="1:7">
      <c r="A466" s="10"/>
      <c r="B466" s="94"/>
      <c r="C466" s="27"/>
      <c r="D466" s="125"/>
      <c r="E466" s="125"/>
      <c r="F466" s="26"/>
      <c r="G466" s="77"/>
    </row>
    <row r="467" spans="1:7">
      <c r="A467" s="10"/>
      <c r="B467" s="94"/>
      <c r="C467" s="27"/>
      <c r="D467" s="125"/>
      <c r="E467" s="125"/>
      <c r="F467" s="26"/>
      <c r="G467" s="77"/>
    </row>
    <row r="468" spans="1:7">
      <c r="A468" s="10"/>
      <c r="B468" s="94"/>
      <c r="C468" s="27"/>
      <c r="D468" s="125"/>
      <c r="E468" s="125"/>
      <c r="F468" s="26"/>
      <c r="G468" s="77"/>
    </row>
    <row r="469" spans="1:7">
      <c r="A469" s="10"/>
      <c r="B469" s="94"/>
      <c r="C469" s="27"/>
      <c r="D469" s="125"/>
      <c r="E469" s="125"/>
      <c r="F469" s="26"/>
      <c r="G469" s="77"/>
    </row>
    <row r="470" spans="1:7">
      <c r="A470" s="10"/>
      <c r="B470" s="94"/>
      <c r="C470" s="27"/>
      <c r="D470" s="125"/>
      <c r="E470" s="125"/>
      <c r="F470" s="26"/>
      <c r="G470" s="77"/>
    </row>
    <row r="471" spans="1:7">
      <c r="A471" s="10"/>
      <c r="B471" s="94"/>
      <c r="C471" s="27"/>
      <c r="D471" s="125"/>
      <c r="E471" s="125"/>
      <c r="F471" s="26"/>
      <c r="G471" s="77"/>
    </row>
    <row r="472" spans="1:7">
      <c r="A472" s="10"/>
      <c r="B472" s="94"/>
      <c r="C472" s="27"/>
      <c r="D472" s="125"/>
      <c r="E472" s="125"/>
      <c r="F472" s="26"/>
      <c r="G472" s="77"/>
    </row>
    <row r="473" spans="1:7">
      <c r="A473" s="10"/>
      <c r="B473" s="94"/>
      <c r="C473" s="27"/>
      <c r="D473" s="125"/>
      <c r="E473" s="125"/>
      <c r="F473" s="26"/>
      <c r="G473" s="77"/>
    </row>
    <row r="474" spans="1:7">
      <c r="A474" s="10"/>
      <c r="B474" s="94"/>
      <c r="C474" s="27"/>
      <c r="D474" s="125"/>
      <c r="E474" s="125"/>
      <c r="F474" s="26"/>
      <c r="G474" s="77"/>
    </row>
    <row r="475" spans="1:7">
      <c r="A475" s="10"/>
      <c r="B475" s="94"/>
      <c r="C475" s="27"/>
      <c r="D475" s="125"/>
      <c r="E475" s="125"/>
      <c r="F475" s="26"/>
      <c r="G475" s="77"/>
    </row>
    <row r="476" spans="1:7">
      <c r="A476" s="10"/>
      <c r="B476" s="94"/>
      <c r="C476" s="27"/>
      <c r="D476" s="125"/>
      <c r="E476" s="125"/>
      <c r="F476" s="26"/>
      <c r="G476" s="77"/>
    </row>
    <row r="477" spans="1:7">
      <c r="A477" s="10"/>
      <c r="B477" s="94"/>
      <c r="C477" s="27"/>
      <c r="D477" s="125"/>
      <c r="E477" s="125"/>
      <c r="F477" s="26"/>
      <c r="G477" s="77"/>
    </row>
    <row r="478" spans="1:7">
      <c r="A478" s="10"/>
      <c r="B478" s="94"/>
      <c r="C478" s="27"/>
      <c r="D478" s="125"/>
      <c r="E478" s="125"/>
      <c r="F478" s="26"/>
      <c r="G478" s="77"/>
    </row>
    <row r="479" spans="1:7">
      <c r="A479" s="10"/>
      <c r="B479" s="94"/>
      <c r="C479" s="27"/>
      <c r="D479" s="125"/>
      <c r="E479" s="125"/>
      <c r="F479" s="26"/>
      <c r="G479" s="77"/>
    </row>
    <row r="480" spans="1:7">
      <c r="A480" s="10"/>
      <c r="B480" s="94"/>
      <c r="C480" s="27"/>
      <c r="D480" s="125"/>
      <c r="E480" s="125"/>
      <c r="F480" s="26"/>
      <c r="G480" s="77"/>
    </row>
    <row r="481" spans="1:7">
      <c r="A481" s="10"/>
      <c r="B481" s="94"/>
      <c r="C481" s="27"/>
      <c r="D481" s="125"/>
      <c r="E481" s="125"/>
      <c r="F481" s="26"/>
      <c r="G481" s="77"/>
    </row>
    <row r="482" spans="1:7">
      <c r="A482" s="10"/>
      <c r="B482" s="94"/>
      <c r="C482" s="27"/>
      <c r="D482" s="125"/>
      <c r="E482" s="125"/>
      <c r="F482" s="26"/>
      <c r="G482" s="77"/>
    </row>
    <row r="483" spans="1:7">
      <c r="A483" s="10"/>
      <c r="B483" s="94"/>
      <c r="C483" s="27"/>
      <c r="D483" s="125"/>
      <c r="E483" s="125"/>
      <c r="F483" s="26"/>
      <c r="G483" s="77"/>
    </row>
    <row r="484" spans="1:7">
      <c r="A484" s="10"/>
      <c r="B484" s="94"/>
      <c r="C484" s="27"/>
      <c r="D484" s="125"/>
      <c r="E484" s="125"/>
      <c r="F484" s="26"/>
      <c r="G484" s="77"/>
    </row>
    <row r="485" spans="1:7">
      <c r="A485" s="10"/>
      <c r="B485" s="94"/>
      <c r="C485" s="27"/>
      <c r="D485" s="125"/>
      <c r="E485" s="125"/>
      <c r="F485" s="26"/>
      <c r="G485" s="77"/>
    </row>
    <row r="486" spans="1:7">
      <c r="A486" s="10"/>
      <c r="B486" s="94"/>
      <c r="C486" s="27"/>
      <c r="D486" s="125"/>
      <c r="E486" s="125"/>
      <c r="F486" s="26"/>
      <c r="G486" s="77"/>
    </row>
    <row r="487" spans="1:7">
      <c r="A487" s="10"/>
      <c r="B487" s="94"/>
      <c r="C487" s="27"/>
      <c r="D487" s="125"/>
      <c r="E487" s="125"/>
      <c r="F487" s="26"/>
      <c r="G487" s="77"/>
    </row>
    <row r="488" spans="1:7">
      <c r="A488" s="10"/>
      <c r="B488" s="94"/>
      <c r="C488" s="27"/>
      <c r="D488" s="125"/>
      <c r="E488" s="125"/>
      <c r="F488" s="26"/>
      <c r="G488" s="77"/>
    </row>
    <row r="489" spans="1:7">
      <c r="A489" s="10"/>
      <c r="B489" s="94"/>
      <c r="C489" s="27"/>
      <c r="D489" s="125"/>
      <c r="E489" s="125"/>
      <c r="F489" s="26"/>
      <c r="G489" s="77"/>
    </row>
    <row r="490" spans="1:7">
      <c r="A490" s="10"/>
      <c r="B490" s="94"/>
      <c r="C490" s="27"/>
      <c r="D490" s="125"/>
      <c r="E490" s="125"/>
      <c r="F490" s="26"/>
      <c r="G490" s="77"/>
    </row>
    <row r="491" spans="1:7">
      <c r="A491" s="10"/>
      <c r="B491" s="94"/>
      <c r="C491" s="27"/>
      <c r="D491" s="125"/>
      <c r="E491" s="125"/>
      <c r="F491" s="26"/>
      <c r="G491" s="77"/>
    </row>
    <row r="492" spans="1:7">
      <c r="A492" s="10"/>
      <c r="B492" s="94"/>
      <c r="C492" s="27"/>
      <c r="D492" s="125"/>
      <c r="E492" s="125"/>
      <c r="F492" s="26"/>
      <c r="G492" s="77"/>
    </row>
    <row r="493" spans="1:7">
      <c r="A493" s="10"/>
      <c r="B493" s="94"/>
      <c r="C493" s="27"/>
      <c r="D493" s="125"/>
      <c r="E493" s="125"/>
      <c r="F493" s="26"/>
      <c r="G493" s="77"/>
    </row>
    <row r="494" spans="1:7">
      <c r="A494" s="10"/>
      <c r="B494" s="94"/>
      <c r="C494" s="27"/>
      <c r="D494" s="125"/>
      <c r="E494" s="125"/>
      <c r="F494" s="26"/>
      <c r="G494" s="77"/>
    </row>
    <row r="495" spans="1:7">
      <c r="A495" s="10"/>
      <c r="B495" s="94"/>
      <c r="C495" s="27"/>
      <c r="D495" s="125"/>
      <c r="E495" s="125"/>
      <c r="F495" s="26"/>
      <c r="G495" s="77"/>
    </row>
    <row r="496" spans="1:7">
      <c r="A496" s="10"/>
      <c r="B496" s="94"/>
      <c r="C496" s="27"/>
      <c r="D496" s="125"/>
      <c r="E496" s="125"/>
      <c r="F496" s="26"/>
      <c r="G496" s="77"/>
    </row>
    <row r="497" spans="1:7">
      <c r="A497" s="10"/>
      <c r="B497" s="94"/>
      <c r="C497" s="27"/>
      <c r="D497" s="125"/>
      <c r="E497" s="125"/>
      <c r="F497" s="26"/>
      <c r="G497" s="77"/>
    </row>
    <row r="498" spans="1:7">
      <c r="A498" s="10"/>
      <c r="B498" s="94"/>
      <c r="C498" s="27"/>
      <c r="D498" s="125"/>
      <c r="E498" s="125"/>
      <c r="F498" s="26"/>
      <c r="G498" s="77"/>
    </row>
    <row r="499" spans="1:7">
      <c r="A499" s="10"/>
      <c r="B499" s="94"/>
      <c r="C499" s="27"/>
      <c r="D499" s="125"/>
      <c r="E499" s="125"/>
      <c r="F499" s="26"/>
      <c r="G499" s="77"/>
    </row>
    <row r="500" spans="1:7">
      <c r="A500" s="10"/>
      <c r="B500" s="94"/>
      <c r="C500" s="27"/>
      <c r="D500" s="125"/>
      <c r="E500" s="125"/>
      <c r="F500" s="26"/>
      <c r="G500" s="77"/>
    </row>
    <row r="501" spans="1:7">
      <c r="A501" s="10"/>
      <c r="B501" s="94"/>
      <c r="C501" s="27"/>
      <c r="D501" s="125"/>
      <c r="E501" s="125"/>
      <c r="F501" s="26"/>
      <c r="G501" s="77"/>
    </row>
    <row r="502" spans="1:7">
      <c r="A502" s="10"/>
      <c r="B502" s="94"/>
      <c r="C502" s="27"/>
      <c r="D502" s="125"/>
      <c r="E502" s="125"/>
      <c r="F502" s="26"/>
      <c r="G502" s="77"/>
    </row>
    <row r="503" spans="1:7">
      <c r="A503" s="10"/>
      <c r="B503" s="94"/>
      <c r="C503" s="27"/>
      <c r="D503" s="125"/>
      <c r="E503" s="125"/>
      <c r="F503" s="26"/>
      <c r="G503" s="77"/>
    </row>
    <row r="504" spans="1:7">
      <c r="A504" s="10"/>
      <c r="B504" s="94"/>
      <c r="C504" s="27"/>
      <c r="D504" s="125"/>
      <c r="E504" s="125"/>
      <c r="F504" s="26"/>
      <c r="G504" s="77"/>
    </row>
    <row r="505" spans="1:7">
      <c r="A505" s="10"/>
      <c r="B505" s="94"/>
      <c r="C505" s="27"/>
      <c r="D505" s="125"/>
      <c r="E505" s="125"/>
      <c r="F505" s="26"/>
      <c r="G505" s="77"/>
    </row>
    <row r="506" spans="1:7">
      <c r="A506" s="10"/>
      <c r="B506" s="94"/>
      <c r="C506" s="27"/>
      <c r="D506" s="125"/>
      <c r="E506" s="125"/>
      <c r="F506" s="26"/>
      <c r="G506" s="77"/>
    </row>
    <row r="507" spans="1:7">
      <c r="A507" s="10"/>
      <c r="B507" s="94"/>
      <c r="C507" s="27"/>
      <c r="D507" s="125"/>
      <c r="E507" s="125"/>
      <c r="F507" s="26"/>
      <c r="G507" s="77"/>
    </row>
    <row r="508" spans="1:7">
      <c r="A508" s="10"/>
      <c r="B508" s="94"/>
      <c r="C508" s="27"/>
      <c r="D508" s="125"/>
      <c r="E508" s="125"/>
      <c r="F508" s="26"/>
      <c r="G508" s="77"/>
    </row>
    <row r="509" spans="1:7">
      <c r="A509" s="10"/>
      <c r="B509" s="94"/>
      <c r="C509" s="27"/>
      <c r="D509" s="125"/>
      <c r="E509" s="125"/>
      <c r="F509" s="26"/>
      <c r="G509" s="77"/>
    </row>
    <row r="510" spans="1:7">
      <c r="A510" s="10"/>
      <c r="B510" s="94"/>
      <c r="C510" s="27"/>
      <c r="D510" s="125"/>
      <c r="E510" s="125"/>
      <c r="F510" s="26"/>
      <c r="G510" s="77"/>
    </row>
    <row r="511" spans="1:7">
      <c r="A511" s="10"/>
      <c r="B511" s="94"/>
      <c r="C511" s="27"/>
      <c r="D511" s="125"/>
      <c r="E511" s="125"/>
      <c r="F511" s="26"/>
      <c r="G511" s="77"/>
    </row>
    <row r="512" spans="1:7">
      <c r="A512" s="10"/>
      <c r="B512" s="94"/>
      <c r="C512" s="27"/>
      <c r="D512" s="125"/>
      <c r="E512" s="125"/>
      <c r="F512" s="26"/>
      <c r="G512" s="77"/>
    </row>
    <row r="513" spans="1:7">
      <c r="A513" s="10"/>
      <c r="B513" s="94"/>
      <c r="C513" s="27"/>
      <c r="D513" s="125"/>
      <c r="E513" s="125"/>
      <c r="F513" s="26"/>
      <c r="G513" s="77"/>
    </row>
    <row r="514" spans="1:7">
      <c r="A514" s="10"/>
      <c r="B514" s="94"/>
      <c r="C514" s="27"/>
      <c r="D514" s="125"/>
      <c r="E514" s="125"/>
      <c r="F514" s="26"/>
      <c r="G514" s="77"/>
    </row>
    <row r="515" spans="1:7">
      <c r="A515" s="10"/>
      <c r="B515" s="94"/>
      <c r="C515" s="27"/>
      <c r="D515" s="125"/>
      <c r="E515" s="125"/>
      <c r="F515" s="26"/>
      <c r="G515" s="77"/>
    </row>
    <row r="516" spans="1:7">
      <c r="A516" s="10"/>
      <c r="B516" s="94"/>
      <c r="C516" s="27"/>
      <c r="D516" s="125"/>
      <c r="E516" s="125"/>
      <c r="F516" s="26"/>
      <c r="G516" s="77"/>
    </row>
    <row r="517" spans="1:7">
      <c r="A517" s="10"/>
      <c r="B517" s="94"/>
      <c r="C517" s="27"/>
      <c r="D517" s="125"/>
      <c r="E517" s="125"/>
      <c r="F517" s="26"/>
      <c r="G517" s="77"/>
    </row>
    <row r="518" spans="1:7">
      <c r="A518" s="10"/>
      <c r="B518" s="94"/>
      <c r="C518" s="27"/>
      <c r="D518" s="125"/>
      <c r="E518" s="125"/>
      <c r="F518" s="26"/>
      <c r="G518" s="77"/>
    </row>
    <row r="519" spans="1:7">
      <c r="A519" s="10"/>
      <c r="B519" s="94"/>
      <c r="C519" s="27"/>
      <c r="D519" s="125"/>
      <c r="E519" s="125"/>
      <c r="F519" s="26"/>
      <c r="G519" s="77"/>
    </row>
    <row r="520" spans="1:7">
      <c r="A520" s="10"/>
      <c r="B520" s="94"/>
      <c r="C520" s="27"/>
      <c r="D520" s="125"/>
      <c r="E520" s="125"/>
      <c r="F520" s="26"/>
      <c r="G520" s="77"/>
    </row>
    <row r="521" spans="1:7">
      <c r="A521" s="10"/>
      <c r="B521" s="94"/>
      <c r="C521" s="27"/>
      <c r="D521" s="125"/>
      <c r="E521" s="125"/>
      <c r="F521" s="26"/>
      <c r="G521" s="77"/>
    </row>
    <row r="522" spans="1:7">
      <c r="A522" s="10"/>
      <c r="B522" s="94"/>
      <c r="C522" s="27"/>
      <c r="D522" s="125"/>
      <c r="E522" s="125"/>
      <c r="F522" s="26"/>
      <c r="G522" s="77"/>
    </row>
    <row r="523" spans="1:7">
      <c r="A523" s="10"/>
      <c r="B523" s="94"/>
      <c r="C523" s="27"/>
      <c r="D523" s="125"/>
      <c r="E523" s="125"/>
      <c r="F523" s="26"/>
      <c r="G523" s="77"/>
    </row>
    <row r="524" spans="1:7">
      <c r="A524" s="10"/>
      <c r="B524" s="94"/>
      <c r="C524" s="27"/>
      <c r="D524" s="125"/>
      <c r="E524" s="125"/>
      <c r="F524" s="26"/>
      <c r="G524" s="77"/>
    </row>
    <row r="525" spans="1:7">
      <c r="A525" s="10"/>
      <c r="B525" s="94"/>
      <c r="C525" s="27"/>
      <c r="D525" s="125"/>
      <c r="E525" s="125"/>
      <c r="F525" s="26"/>
      <c r="G525" s="77"/>
    </row>
    <row r="526" spans="1:7">
      <c r="A526" s="10"/>
      <c r="B526" s="94"/>
      <c r="C526" s="27"/>
      <c r="D526" s="125"/>
      <c r="E526" s="125"/>
      <c r="F526" s="26"/>
      <c r="G526" s="77"/>
    </row>
    <row r="527" spans="1:7">
      <c r="A527" s="10"/>
      <c r="B527" s="94"/>
      <c r="C527" s="27"/>
      <c r="D527" s="125"/>
      <c r="E527" s="125"/>
      <c r="F527" s="26"/>
      <c r="G527" s="77"/>
    </row>
    <row r="528" spans="1:7">
      <c r="A528" s="10"/>
      <c r="B528" s="94"/>
      <c r="C528" s="27"/>
      <c r="D528" s="125"/>
      <c r="E528" s="125"/>
      <c r="F528" s="26"/>
      <c r="G528" s="77"/>
    </row>
    <row r="529" spans="1:7">
      <c r="A529" s="10"/>
      <c r="B529" s="94"/>
      <c r="C529" s="27"/>
      <c r="D529" s="125"/>
      <c r="E529" s="125"/>
      <c r="F529" s="26"/>
      <c r="G529" s="77"/>
    </row>
    <row r="530" spans="1:7">
      <c r="A530" s="10"/>
      <c r="B530" s="94"/>
      <c r="C530" s="27"/>
      <c r="D530" s="125"/>
      <c r="E530" s="125"/>
      <c r="F530" s="26"/>
      <c r="G530" s="77"/>
    </row>
    <row r="531" spans="1:7">
      <c r="A531" s="10"/>
      <c r="B531" s="94"/>
      <c r="C531" s="27"/>
      <c r="D531" s="125"/>
      <c r="E531" s="125"/>
      <c r="F531" s="26"/>
      <c r="G531" s="77"/>
    </row>
    <row r="532" spans="1:7">
      <c r="A532" s="10"/>
      <c r="B532" s="94"/>
      <c r="C532" s="27"/>
      <c r="D532" s="125"/>
      <c r="E532" s="125"/>
      <c r="F532" s="26"/>
      <c r="G532" s="77"/>
    </row>
    <row r="533" spans="1:7">
      <c r="A533" s="10"/>
      <c r="B533" s="94"/>
      <c r="C533" s="27"/>
      <c r="D533" s="125"/>
      <c r="E533" s="125"/>
      <c r="F533" s="26"/>
      <c r="G533" s="77"/>
    </row>
    <row r="534" spans="1:7">
      <c r="A534" s="10"/>
      <c r="B534" s="94"/>
      <c r="C534" s="27"/>
      <c r="D534" s="125"/>
      <c r="E534" s="125"/>
      <c r="F534" s="26"/>
      <c r="G534" s="77"/>
    </row>
    <row r="535" spans="1:7">
      <c r="A535" s="10"/>
      <c r="B535" s="94"/>
      <c r="C535" s="27"/>
      <c r="D535" s="125"/>
      <c r="E535" s="125"/>
      <c r="F535" s="26"/>
      <c r="G535" s="77"/>
    </row>
    <row r="536" spans="1:7">
      <c r="A536" s="10"/>
      <c r="B536" s="94"/>
      <c r="C536" s="27"/>
      <c r="D536" s="125"/>
      <c r="E536" s="125"/>
      <c r="F536" s="26"/>
      <c r="G536" s="77"/>
    </row>
    <row r="537" spans="1:7">
      <c r="A537" s="10"/>
      <c r="B537" s="94"/>
      <c r="C537" s="27"/>
      <c r="D537" s="125"/>
      <c r="E537" s="125"/>
      <c r="F537" s="26"/>
      <c r="G537" s="77"/>
    </row>
    <row r="538" spans="1:7">
      <c r="A538" s="10"/>
      <c r="B538" s="94"/>
      <c r="C538" s="27"/>
      <c r="D538" s="125"/>
      <c r="E538" s="125"/>
      <c r="F538" s="26"/>
      <c r="G538" s="77"/>
    </row>
    <row r="539" spans="1:7">
      <c r="A539" s="10"/>
      <c r="B539" s="94"/>
      <c r="C539" s="27"/>
      <c r="D539" s="125"/>
      <c r="E539" s="125"/>
      <c r="F539" s="26"/>
      <c r="G539" s="77"/>
    </row>
    <row r="540" spans="1:7">
      <c r="A540" s="10"/>
      <c r="B540" s="94"/>
      <c r="C540" s="27"/>
      <c r="D540" s="125"/>
      <c r="E540" s="125"/>
      <c r="F540" s="26"/>
      <c r="G540" s="77"/>
    </row>
    <row r="541" spans="1:7">
      <c r="A541" s="10"/>
      <c r="B541" s="94"/>
      <c r="C541" s="27"/>
      <c r="D541" s="125"/>
      <c r="E541" s="125"/>
      <c r="F541" s="26"/>
      <c r="G541" s="77"/>
    </row>
    <row r="542" spans="1:7">
      <c r="A542" s="10"/>
      <c r="B542" s="94"/>
      <c r="C542" s="27"/>
      <c r="D542" s="125"/>
      <c r="E542" s="125"/>
      <c r="F542" s="26"/>
      <c r="G542" s="77"/>
    </row>
    <row r="543" spans="1:7">
      <c r="A543" s="10"/>
      <c r="B543" s="94"/>
      <c r="C543" s="27"/>
      <c r="D543" s="125"/>
      <c r="E543" s="125"/>
      <c r="F543" s="26"/>
      <c r="G543" s="77"/>
    </row>
    <row r="544" spans="1:7">
      <c r="A544" s="10"/>
      <c r="B544" s="94"/>
      <c r="C544" s="27"/>
      <c r="D544" s="125"/>
      <c r="E544" s="125"/>
      <c r="F544" s="26"/>
      <c r="G544" s="77"/>
    </row>
    <row r="545" spans="1:7">
      <c r="A545" s="10"/>
      <c r="B545" s="94"/>
      <c r="C545" s="27"/>
      <c r="D545" s="125"/>
      <c r="E545" s="125"/>
      <c r="F545" s="26"/>
      <c r="G545" s="77"/>
    </row>
    <row r="546" spans="1:7">
      <c r="A546" s="10"/>
      <c r="B546" s="94"/>
      <c r="C546" s="27"/>
      <c r="D546" s="125"/>
      <c r="E546" s="125"/>
      <c r="F546" s="26"/>
      <c r="G546" s="77"/>
    </row>
    <row r="547" spans="1:7">
      <c r="A547" s="10"/>
      <c r="B547" s="94"/>
      <c r="C547" s="27"/>
      <c r="D547" s="125"/>
      <c r="E547" s="125"/>
      <c r="F547" s="26"/>
      <c r="G547" s="77"/>
    </row>
    <row r="548" spans="1:7">
      <c r="A548" s="10"/>
      <c r="B548" s="94"/>
      <c r="C548" s="27"/>
      <c r="D548" s="125"/>
      <c r="E548" s="125"/>
      <c r="F548" s="26"/>
      <c r="G548" s="77"/>
    </row>
    <row r="549" spans="1:7">
      <c r="A549" s="10"/>
      <c r="B549" s="94"/>
      <c r="C549" s="27"/>
      <c r="D549" s="125"/>
      <c r="E549" s="125"/>
      <c r="F549" s="26"/>
      <c r="G549" s="77"/>
    </row>
    <row r="550" spans="1:7">
      <c r="A550" s="10"/>
      <c r="B550" s="94"/>
      <c r="C550" s="27"/>
      <c r="D550" s="125"/>
      <c r="E550" s="125"/>
      <c r="F550" s="26"/>
      <c r="G550" s="77"/>
    </row>
    <row r="551" spans="1:7">
      <c r="A551" s="10"/>
      <c r="B551" s="94"/>
      <c r="C551" s="27"/>
      <c r="D551" s="125"/>
      <c r="E551" s="125"/>
      <c r="F551" s="26"/>
      <c r="G551" s="77"/>
    </row>
    <row r="552" spans="1:7">
      <c r="A552" s="10"/>
      <c r="B552" s="94"/>
      <c r="C552" s="27"/>
      <c r="D552" s="125"/>
      <c r="E552" s="125"/>
      <c r="F552" s="26"/>
      <c r="G552" s="77"/>
    </row>
    <row r="553" spans="1:7">
      <c r="A553" s="10"/>
      <c r="B553" s="94"/>
      <c r="C553" s="27"/>
      <c r="D553" s="125"/>
      <c r="E553" s="125"/>
      <c r="F553" s="26"/>
      <c r="G553" s="77"/>
    </row>
    <row r="554" spans="1:7">
      <c r="A554" s="10"/>
      <c r="B554" s="94"/>
      <c r="C554" s="27"/>
      <c r="D554" s="125"/>
      <c r="E554" s="125"/>
      <c r="F554" s="26"/>
      <c r="G554" s="77"/>
    </row>
    <row r="555" spans="1:7">
      <c r="A555" s="10"/>
      <c r="B555" s="94"/>
      <c r="C555" s="27"/>
      <c r="D555" s="125"/>
      <c r="E555" s="125"/>
      <c r="F555" s="26"/>
      <c r="G555" s="77"/>
    </row>
    <row r="556" spans="1:7">
      <c r="A556" s="10"/>
      <c r="B556" s="94"/>
      <c r="C556" s="27"/>
      <c r="D556" s="125"/>
      <c r="E556" s="125"/>
      <c r="F556" s="26"/>
      <c r="G556" s="77"/>
    </row>
    <row r="557" spans="1:7">
      <c r="A557" s="10"/>
      <c r="B557" s="94"/>
      <c r="C557" s="27"/>
      <c r="D557" s="125"/>
      <c r="E557" s="125"/>
      <c r="F557" s="26"/>
      <c r="G557" s="77"/>
    </row>
    <row r="558" spans="1:7">
      <c r="A558" s="10"/>
      <c r="B558" s="94"/>
      <c r="C558" s="27"/>
      <c r="D558" s="125"/>
      <c r="E558" s="125"/>
      <c r="F558" s="26"/>
      <c r="G558" s="77"/>
    </row>
    <row r="559" spans="1:7">
      <c r="A559" s="10"/>
      <c r="B559" s="94"/>
      <c r="C559" s="27"/>
      <c r="D559" s="125"/>
      <c r="E559" s="125"/>
      <c r="F559" s="26"/>
      <c r="G559" s="77"/>
    </row>
    <row r="560" spans="1:7">
      <c r="A560" s="10"/>
      <c r="B560" s="94"/>
      <c r="C560" s="27"/>
      <c r="D560" s="125"/>
      <c r="E560" s="125"/>
      <c r="F560" s="26"/>
      <c r="G560" s="77"/>
    </row>
    <row r="561" spans="1:7">
      <c r="A561" s="10"/>
      <c r="B561" s="94"/>
      <c r="C561" s="27"/>
      <c r="D561" s="125"/>
      <c r="E561" s="125"/>
      <c r="F561" s="26"/>
      <c r="G561" s="77"/>
    </row>
    <row r="562" spans="1:7">
      <c r="A562" s="10"/>
      <c r="B562" s="94"/>
      <c r="C562" s="27"/>
      <c r="D562" s="125"/>
      <c r="E562" s="125"/>
      <c r="F562" s="26"/>
      <c r="G562" s="77"/>
    </row>
    <row r="563" spans="1:7">
      <c r="A563" s="10"/>
      <c r="B563" s="94"/>
      <c r="C563" s="27"/>
      <c r="D563" s="125"/>
      <c r="E563" s="125"/>
      <c r="F563" s="26"/>
      <c r="G563" s="77"/>
    </row>
    <row r="564" spans="1:7">
      <c r="A564" s="10"/>
      <c r="B564" s="94"/>
      <c r="C564" s="27"/>
      <c r="D564" s="125"/>
      <c r="E564" s="125"/>
      <c r="F564" s="26"/>
      <c r="G564" s="77"/>
    </row>
    <row r="565" spans="1:7">
      <c r="A565" s="10"/>
      <c r="B565" s="94"/>
      <c r="C565" s="27"/>
      <c r="D565" s="125"/>
      <c r="E565" s="125"/>
      <c r="F565" s="26"/>
      <c r="G565" s="77"/>
    </row>
    <row r="566" spans="1:7">
      <c r="A566" s="10"/>
      <c r="B566" s="94"/>
      <c r="C566" s="27"/>
      <c r="D566" s="125"/>
      <c r="E566" s="125"/>
      <c r="F566" s="26"/>
      <c r="G566" s="77"/>
    </row>
    <row r="567" spans="1:7">
      <c r="A567" s="10"/>
      <c r="B567" s="94"/>
      <c r="C567" s="27"/>
      <c r="D567" s="125"/>
      <c r="E567" s="125"/>
      <c r="F567" s="26"/>
      <c r="G567" s="77"/>
    </row>
    <row r="568" spans="1:7">
      <c r="A568" s="10"/>
      <c r="B568" s="94"/>
      <c r="C568" s="27"/>
      <c r="D568" s="125"/>
      <c r="E568" s="125"/>
      <c r="F568" s="26"/>
      <c r="G568" s="77"/>
    </row>
    <row r="569" spans="1:7">
      <c r="A569" s="10"/>
      <c r="B569" s="94"/>
      <c r="C569" s="27"/>
      <c r="D569" s="125"/>
      <c r="E569" s="125"/>
      <c r="F569" s="26"/>
      <c r="G569" s="77"/>
    </row>
    <row r="570" spans="1:7">
      <c r="A570" s="10"/>
      <c r="B570" s="94"/>
      <c r="C570" s="27"/>
      <c r="D570" s="125"/>
      <c r="E570" s="125"/>
      <c r="F570" s="26"/>
      <c r="G570" s="77"/>
    </row>
    <row r="571" spans="1:7">
      <c r="A571" s="10"/>
      <c r="B571" s="94"/>
      <c r="C571" s="27"/>
      <c r="D571" s="125"/>
      <c r="E571" s="125"/>
      <c r="F571" s="26"/>
      <c r="G571" s="77"/>
    </row>
    <row r="572" spans="1:7">
      <c r="A572" s="10"/>
      <c r="B572" s="94"/>
      <c r="C572" s="27"/>
      <c r="D572" s="125"/>
      <c r="E572" s="125"/>
      <c r="F572" s="26"/>
      <c r="G572" s="77"/>
    </row>
    <row r="573" spans="1:7">
      <c r="A573" s="10"/>
      <c r="B573" s="94"/>
      <c r="C573" s="27"/>
      <c r="D573" s="125"/>
      <c r="E573" s="125"/>
      <c r="F573" s="26"/>
      <c r="G573" s="77"/>
    </row>
    <row r="574" spans="1:7">
      <c r="A574" s="10"/>
      <c r="B574" s="94"/>
      <c r="C574" s="27"/>
      <c r="D574" s="125"/>
      <c r="E574" s="125"/>
      <c r="F574" s="26"/>
      <c r="G574" s="77"/>
    </row>
    <row r="575" spans="1:7">
      <c r="A575" s="10"/>
      <c r="B575" s="94"/>
      <c r="C575" s="27"/>
      <c r="D575" s="125"/>
      <c r="E575" s="125"/>
      <c r="F575" s="26"/>
      <c r="G575" s="77"/>
    </row>
    <row r="576" spans="1:7">
      <c r="A576" s="10"/>
      <c r="B576" s="94"/>
      <c r="C576" s="27"/>
      <c r="D576" s="125"/>
      <c r="E576" s="125"/>
      <c r="F576" s="26"/>
      <c r="G576" s="77"/>
    </row>
    <row r="577" spans="1:7">
      <c r="A577" s="10"/>
      <c r="B577" s="94"/>
      <c r="C577" s="27"/>
      <c r="D577" s="125"/>
      <c r="E577" s="125"/>
      <c r="F577" s="26"/>
      <c r="G577" s="77"/>
    </row>
    <row r="578" spans="1:7">
      <c r="B578" s="94"/>
      <c r="C578" s="27"/>
      <c r="D578" s="125"/>
      <c r="E578" s="125"/>
      <c r="F578" s="26"/>
      <c r="G578" s="77"/>
    </row>
    <row r="579" spans="1:7">
      <c r="B579" s="94"/>
      <c r="C579" s="27"/>
      <c r="D579" s="125"/>
      <c r="E579" s="125"/>
      <c r="F579" s="26"/>
      <c r="G579" s="77"/>
    </row>
    <row r="580" spans="1:7">
      <c r="B580" s="94"/>
      <c r="C580" s="27"/>
      <c r="D580" s="125"/>
      <c r="E580" s="125"/>
      <c r="F580" s="26"/>
      <c r="G580" s="77"/>
    </row>
    <row r="581" spans="1:7">
      <c r="B581" s="94"/>
      <c r="C581" s="27"/>
      <c r="D581" s="125"/>
      <c r="E581" s="125"/>
      <c r="F581" s="26"/>
      <c r="G581" s="77"/>
    </row>
    <row r="582" spans="1:7">
      <c r="B582" s="94"/>
      <c r="C582" s="27"/>
      <c r="D582" s="125"/>
      <c r="E582" s="125"/>
      <c r="F582" s="26"/>
      <c r="G582" s="77"/>
    </row>
    <row r="583" spans="1:7">
      <c r="B583" s="94"/>
      <c r="C583" s="27"/>
      <c r="D583" s="125"/>
      <c r="E583" s="125"/>
      <c r="F583" s="76"/>
      <c r="G583" s="77"/>
    </row>
    <row r="584" spans="1:7">
      <c r="B584" s="94"/>
      <c r="C584" s="27"/>
      <c r="D584" s="125"/>
      <c r="E584" s="125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4">
    <mergeCell ref="A1:F1"/>
    <mergeCell ref="H1:I1"/>
    <mergeCell ref="J1:K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5" activePane="bottomLeft" state="frozen"/>
      <selection pane="bottomLeft" activeCell="B2" sqref="B2:G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126" customWidth="1"/>
    <col min="5" max="5" width="10.125" style="126" customWidth="1"/>
    <col min="6" max="6" width="13" style="2" customWidth="1"/>
    <col min="7" max="7" width="14.625" style="49" customWidth="1"/>
    <col min="8" max="8" width="11.375" style="16" customWidth="1"/>
    <col min="9" max="9" width="15.375" style="16" customWidth="1"/>
    <col min="10" max="10" width="15.25" customWidth="1"/>
    <col min="11" max="11" width="11.375" customWidth="1"/>
    <col min="12" max="12" width="12.625" customWidth="1"/>
    <col min="13" max="14" width="13.875" customWidth="1"/>
  </cols>
  <sheetData>
    <row r="1" spans="1:14" ht="39.950000000000003" customHeight="1">
      <c r="A1" s="177" t="s">
        <v>58</v>
      </c>
      <c r="B1" s="178"/>
      <c r="C1" s="179"/>
      <c r="D1" s="179"/>
      <c r="E1" s="179"/>
      <c r="F1" s="179"/>
      <c r="G1" s="35"/>
      <c r="H1" s="180" t="s">
        <v>21</v>
      </c>
      <c r="I1" s="180"/>
      <c r="J1" s="181"/>
      <c r="K1" s="180"/>
      <c r="M1" s="175"/>
      <c r="N1" s="175"/>
    </row>
    <row r="2" spans="1:14" ht="45" customHeight="1">
      <c r="A2" s="3" t="s">
        <v>19</v>
      </c>
      <c r="B2" s="92">
        <f t="shared" ref="B2:G2" si="0">SUM(B4:B999)</f>
        <v>1192.45</v>
      </c>
      <c r="C2" s="92">
        <f t="shared" si="0"/>
        <v>712.59999999999991</v>
      </c>
      <c r="D2" s="52">
        <f t="shared" si="0"/>
        <v>32.04</v>
      </c>
      <c r="E2" s="52">
        <f t="shared" si="0"/>
        <v>11.8</v>
      </c>
      <c r="F2" s="52">
        <f t="shared" si="0"/>
        <v>459.61000000000007</v>
      </c>
      <c r="G2" s="53">
        <f t="shared" si="0"/>
        <v>0</v>
      </c>
      <c r="H2" s="5" t="s">
        <v>9</v>
      </c>
      <c r="I2" s="20">
        <f>F2/C2</f>
        <v>0.64497614369913014</v>
      </c>
      <c r="J2" s="67"/>
      <c r="K2" s="20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120" t="s">
        <v>6</v>
      </c>
      <c r="E3" s="121" t="s">
        <v>7</v>
      </c>
      <c r="F3" s="7" t="s">
        <v>8</v>
      </c>
      <c r="G3" s="7" t="s">
        <v>11</v>
      </c>
      <c r="H3" s="5" t="s">
        <v>10</v>
      </c>
      <c r="I3" s="22">
        <f>COUNT(A:A)</f>
        <v>18</v>
      </c>
      <c r="J3" s="67"/>
      <c r="K3" s="22"/>
      <c r="M3" s="23"/>
      <c r="N3" s="1"/>
    </row>
    <row r="4" spans="1:14">
      <c r="A4" s="10">
        <v>45171</v>
      </c>
      <c r="B4" s="58">
        <v>132.4</v>
      </c>
      <c r="C4" s="26">
        <v>104.5</v>
      </c>
      <c r="D4" s="122"/>
      <c r="E4" s="122"/>
      <c r="F4" s="26">
        <f t="shared" ref="F4:F21" si="1">B4-C4-D4+E4-G4</f>
        <v>27.900000000000006</v>
      </c>
      <c r="G4" s="26"/>
      <c r="H4" s="36" t="s">
        <v>24</v>
      </c>
      <c r="I4" s="39">
        <f>0</f>
        <v>0</v>
      </c>
      <c r="J4" s="68"/>
      <c r="K4" s="39"/>
      <c r="M4" s="1"/>
      <c r="N4" s="1"/>
    </row>
    <row r="5" spans="1:14">
      <c r="A5" s="10">
        <v>45172</v>
      </c>
      <c r="B5" s="58">
        <v>14.8</v>
      </c>
      <c r="C5" s="11">
        <v>8</v>
      </c>
      <c r="D5" s="123"/>
      <c r="E5" s="123"/>
      <c r="F5" s="26">
        <f t="shared" si="1"/>
        <v>6.8000000000000007</v>
      </c>
      <c r="G5" s="26"/>
      <c r="H5" s="34" t="s">
        <v>25</v>
      </c>
      <c r="I5" s="10"/>
      <c r="J5" s="69" t="s">
        <v>25</v>
      </c>
      <c r="K5" s="10"/>
      <c r="M5" s="1"/>
      <c r="N5" s="1"/>
    </row>
    <row r="6" spans="1:14">
      <c r="A6" s="10">
        <v>45180</v>
      </c>
      <c r="B6" s="58">
        <v>29.59</v>
      </c>
      <c r="C6" s="11">
        <v>17</v>
      </c>
      <c r="D6" s="123"/>
      <c r="E6" s="123"/>
      <c r="F6" s="26">
        <f t="shared" si="1"/>
        <v>12.59</v>
      </c>
      <c r="G6" s="26"/>
      <c r="H6" s="34" t="s">
        <v>26</v>
      </c>
      <c r="I6" s="18"/>
      <c r="J6" s="69" t="s">
        <v>26</v>
      </c>
      <c r="K6" s="18"/>
      <c r="M6" s="1"/>
      <c r="N6" s="1"/>
    </row>
    <row r="7" spans="1:14">
      <c r="A7" s="10">
        <v>45182</v>
      </c>
      <c r="B7" s="58">
        <v>14.36</v>
      </c>
      <c r="C7" s="11">
        <v>11</v>
      </c>
      <c r="D7" s="123"/>
      <c r="E7" s="123"/>
      <c r="F7" s="26">
        <f t="shared" si="1"/>
        <v>3.3599999999999994</v>
      </c>
      <c r="G7" s="26"/>
      <c r="H7" s="10"/>
      <c r="I7" s="18"/>
      <c r="J7" s="70"/>
      <c r="K7" s="18"/>
      <c r="M7" s="1"/>
      <c r="N7" s="1"/>
    </row>
    <row r="8" spans="1:14">
      <c r="A8" s="10">
        <v>45183</v>
      </c>
      <c r="B8" s="58">
        <v>14.8</v>
      </c>
      <c r="C8" s="26">
        <v>11</v>
      </c>
      <c r="D8" s="122"/>
      <c r="E8" s="122"/>
      <c r="F8" s="26">
        <f t="shared" si="1"/>
        <v>3.8000000000000007</v>
      </c>
      <c r="G8" s="26"/>
      <c r="H8" s="10"/>
      <c r="I8" s="18"/>
      <c r="J8" s="70"/>
      <c r="K8" s="18"/>
      <c r="M8" s="1"/>
      <c r="N8" s="1"/>
    </row>
    <row r="9" spans="1:14">
      <c r="A9" s="10">
        <v>45184</v>
      </c>
      <c r="B9" s="58">
        <v>195.2</v>
      </c>
      <c r="C9" s="11">
        <v>93</v>
      </c>
      <c r="D9" s="123"/>
      <c r="E9" s="123"/>
      <c r="F9" s="26">
        <f t="shared" si="1"/>
        <v>102.19999999999999</v>
      </c>
      <c r="G9" s="26"/>
      <c r="H9" s="10"/>
      <c r="I9" s="18"/>
      <c r="J9" s="70"/>
      <c r="K9" s="18"/>
      <c r="M9" s="1" t="s">
        <v>27</v>
      </c>
      <c r="N9" s="1"/>
    </row>
    <row r="10" spans="1:14">
      <c r="A10" s="10">
        <v>45184</v>
      </c>
      <c r="B10" s="60">
        <v>14.8</v>
      </c>
      <c r="C10" s="26">
        <v>11</v>
      </c>
      <c r="D10" s="122"/>
      <c r="E10" s="122"/>
      <c r="F10" s="26">
        <f t="shared" si="1"/>
        <v>3.8000000000000007</v>
      </c>
      <c r="G10" s="26"/>
      <c r="H10" s="10"/>
      <c r="I10" s="18"/>
      <c r="J10" s="70"/>
      <c r="K10" s="18"/>
      <c r="M10" s="1"/>
      <c r="N10" s="1"/>
    </row>
    <row r="11" spans="1:14">
      <c r="A11" s="10">
        <v>45188</v>
      </c>
      <c r="B11" s="58">
        <v>439</v>
      </c>
      <c r="C11" s="11">
        <v>238</v>
      </c>
      <c r="D11" s="122"/>
      <c r="E11" s="122"/>
      <c r="F11" s="26">
        <f t="shared" si="1"/>
        <v>201</v>
      </c>
      <c r="G11" s="26"/>
      <c r="H11" s="10" t="s">
        <v>28</v>
      </c>
      <c r="I11" s="13"/>
      <c r="J11" s="70" t="s">
        <v>28</v>
      </c>
      <c r="K11" s="13"/>
      <c r="M11" s="1"/>
      <c r="N11" s="1"/>
    </row>
    <row r="12" spans="1:14">
      <c r="A12" s="10">
        <v>45189</v>
      </c>
      <c r="B12" s="58">
        <v>15.33</v>
      </c>
      <c r="C12" s="11">
        <v>13.3</v>
      </c>
      <c r="D12" s="123"/>
      <c r="E12" s="123"/>
      <c r="F12" s="26">
        <f t="shared" si="1"/>
        <v>2.0299999999999994</v>
      </c>
      <c r="G12" s="26"/>
      <c r="H12" s="13" t="s">
        <v>59</v>
      </c>
      <c r="I12" s="13"/>
      <c r="J12" s="71"/>
      <c r="K12" s="13"/>
      <c r="M12" s="1"/>
      <c r="N12" s="1"/>
    </row>
    <row r="13" spans="1:14">
      <c r="A13" s="10">
        <v>45190</v>
      </c>
      <c r="B13" s="58">
        <v>13.8</v>
      </c>
      <c r="C13" s="11">
        <v>11</v>
      </c>
      <c r="D13" s="123"/>
      <c r="E13" s="123"/>
      <c r="F13" s="26">
        <f t="shared" si="1"/>
        <v>2.8000000000000007</v>
      </c>
      <c r="G13" s="26"/>
      <c r="H13" s="13"/>
      <c r="I13" s="13"/>
      <c r="J13" s="71"/>
      <c r="K13" s="13"/>
      <c r="M13" s="1"/>
      <c r="N13" s="1"/>
    </row>
    <row r="14" spans="1:14">
      <c r="A14" s="10">
        <v>45191</v>
      </c>
      <c r="B14" s="58">
        <v>14.36</v>
      </c>
      <c r="C14" s="26">
        <v>10.5</v>
      </c>
      <c r="D14" s="123"/>
      <c r="E14" s="123"/>
      <c r="F14" s="26">
        <f t="shared" si="1"/>
        <v>3.8599999999999994</v>
      </c>
      <c r="G14" s="26"/>
      <c r="H14" s="13"/>
      <c r="I14" s="13"/>
      <c r="J14" s="71"/>
      <c r="K14" s="13"/>
      <c r="M14" s="1"/>
      <c r="N14" s="1"/>
    </row>
    <row r="15" spans="1:14">
      <c r="A15" s="10">
        <v>45191</v>
      </c>
      <c r="B15" s="60">
        <v>29.04</v>
      </c>
      <c r="C15" s="11">
        <v>25</v>
      </c>
      <c r="D15" s="123"/>
      <c r="E15" s="123"/>
      <c r="F15" s="26">
        <f t="shared" si="1"/>
        <v>4.0399999999999991</v>
      </c>
      <c r="G15" s="26"/>
      <c r="H15" s="13"/>
      <c r="I15" s="13"/>
      <c r="J15" s="71"/>
      <c r="K15" s="13"/>
    </row>
    <row r="16" spans="1:14">
      <c r="A16" s="10">
        <v>45192</v>
      </c>
      <c r="B16" s="58">
        <v>16.8</v>
      </c>
      <c r="C16" s="11">
        <v>13.5</v>
      </c>
      <c r="D16" s="123"/>
      <c r="E16" s="123"/>
      <c r="F16" s="26">
        <f t="shared" si="1"/>
        <v>3.3000000000000007</v>
      </c>
      <c r="G16" s="26"/>
      <c r="H16" s="13"/>
      <c r="I16" s="13"/>
      <c r="J16" s="71"/>
      <c r="K16" s="13"/>
    </row>
    <row r="17" spans="1:11">
      <c r="A17" s="10">
        <v>45192</v>
      </c>
      <c r="B17" s="58">
        <v>67.39</v>
      </c>
      <c r="C17" s="11">
        <v>42.3</v>
      </c>
      <c r="D17" s="123">
        <v>32.04</v>
      </c>
      <c r="E17" s="123">
        <v>11.8</v>
      </c>
      <c r="F17" s="26">
        <f t="shared" si="1"/>
        <v>4.850000000000005</v>
      </c>
      <c r="G17" s="26"/>
      <c r="H17" s="13"/>
      <c r="I17" s="13"/>
      <c r="J17" s="71"/>
      <c r="K17" s="13"/>
    </row>
    <row r="18" spans="1:11">
      <c r="A18" s="10">
        <v>45195</v>
      </c>
      <c r="B18" s="58">
        <v>100.8</v>
      </c>
      <c r="C18" s="11">
        <v>43</v>
      </c>
      <c r="D18" s="123"/>
      <c r="E18" s="123"/>
      <c r="F18" s="26">
        <f t="shared" si="1"/>
        <v>57.8</v>
      </c>
      <c r="G18" s="26"/>
      <c r="H18" s="13"/>
      <c r="I18" s="13"/>
      <c r="J18" s="71"/>
      <c r="K18" s="13"/>
    </row>
    <row r="19" spans="1:11">
      <c r="A19" s="10">
        <v>45197</v>
      </c>
      <c r="B19" s="58">
        <v>25.79</v>
      </c>
      <c r="C19" s="26">
        <v>16.5</v>
      </c>
      <c r="D19" s="122"/>
      <c r="E19" s="122"/>
      <c r="F19" s="26">
        <f t="shared" si="1"/>
        <v>9.2899999999999991</v>
      </c>
      <c r="G19" s="26"/>
      <c r="H19" s="13"/>
      <c r="I19" s="13"/>
      <c r="J19" s="71"/>
      <c r="K19" s="13"/>
    </row>
    <row r="20" spans="1:11">
      <c r="A20" s="10">
        <v>45198</v>
      </c>
      <c r="B20" s="58">
        <v>32.39</v>
      </c>
      <c r="C20" s="26">
        <v>26</v>
      </c>
      <c r="D20" s="122"/>
      <c r="E20" s="122"/>
      <c r="F20" s="26">
        <f t="shared" si="1"/>
        <v>6.3900000000000006</v>
      </c>
      <c r="G20" s="26"/>
      <c r="H20" s="13"/>
      <c r="I20" s="13"/>
      <c r="J20" s="71"/>
      <c r="K20" s="13"/>
    </row>
    <row r="21" spans="1:11">
      <c r="A21" s="10">
        <v>45199</v>
      </c>
      <c r="B21" s="58">
        <v>21.8</v>
      </c>
      <c r="C21" s="11">
        <v>18</v>
      </c>
      <c r="D21" s="122"/>
      <c r="E21" s="122"/>
      <c r="F21" s="26">
        <f t="shared" si="1"/>
        <v>3.8000000000000007</v>
      </c>
      <c r="G21" s="26"/>
      <c r="H21" s="14"/>
      <c r="I21" s="14"/>
      <c r="J21" s="72"/>
      <c r="K21" s="14"/>
    </row>
    <row r="22" spans="1:11">
      <c r="A22" s="10"/>
      <c r="B22" s="60"/>
      <c r="C22" s="11"/>
      <c r="D22" s="123"/>
      <c r="E22" s="123"/>
      <c r="F22" s="26"/>
      <c r="G22" s="26"/>
      <c r="H22" s="14"/>
      <c r="I22" s="14"/>
      <c r="J22" s="72"/>
      <c r="K22" s="14"/>
    </row>
    <row r="23" spans="1:11">
      <c r="A23" s="10"/>
      <c r="B23" s="58"/>
      <c r="C23" s="26"/>
      <c r="D23" s="123"/>
      <c r="E23" s="123"/>
      <c r="F23" s="26"/>
      <c r="G23" s="26"/>
      <c r="H23" s="14"/>
      <c r="I23" s="14"/>
      <c r="J23" s="72"/>
      <c r="K23" s="14"/>
    </row>
    <row r="24" spans="1:11">
      <c r="A24" s="10"/>
      <c r="B24" s="60"/>
      <c r="C24" s="11"/>
      <c r="D24" s="122"/>
      <c r="E24" s="122"/>
      <c r="F24" s="26"/>
      <c r="G24" s="26"/>
      <c r="H24" s="14"/>
      <c r="I24" s="14"/>
      <c r="J24" s="72"/>
      <c r="K24" s="14"/>
    </row>
    <row r="25" spans="1:11">
      <c r="A25" s="10"/>
      <c r="B25" s="60"/>
      <c r="C25" s="11"/>
      <c r="D25" s="123"/>
      <c r="E25" s="123"/>
      <c r="F25" s="26"/>
      <c r="G25" s="26"/>
      <c r="H25" s="14"/>
      <c r="I25" s="14"/>
      <c r="J25" s="72"/>
      <c r="K25" s="14"/>
    </row>
    <row r="26" spans="1:11">
      <c r="A26" s="10"/>
      <c r="B26" s="58"/>
      <c r="C26" s="11"/>
      <c r="D26" s="123"/>
      <c r="E26" s="123"/>
      <c r="F26" s="26"/>
      <c r="G26" s="26"/>
      <c r="H26" s="14"/>
      <c r="I26" s="14"/>
      <c r="J26" s="72"/>
      <c r="K26" s="14"/>
    </row>
    <row r="27" spans="1:11">
      <c r="A27" s="10"/>
      <c r="B27" s="60"/>
      <c r="C27" s="27"/>
      <c r="D27" s="123"/>
      <c r="E27" s="123"/>
      <c r="F27" s="26"/>
      <c r="G27" s="77"/>
      <c r="H27" s="30"/>
      <c r="I27" s="30"/>
      <c r="J27" s="72"/>
      <c r="K27" s="14"/>
    </row>
    <row r="28" spans="1:11">
      <c r="A28" s="10"/>
      <c r="B28" s="60"/>
      <c r="C28" s="27"/>
      <c r="D28" s="123"/>
      <c r="E28" s="123"/>
      <c r="F28" s="26"/>
      <c r="G28" s="77"/>
      <c r="H28" s="30"/>
      <c r="I28" s="30"/>
      <c r="J28" s="72"/>
      <c r="K28" s="14"/>
    </row>
    <row r="29" spans="1:11">
      <c r="A29" s="10"/>
      <c r="B29" s="60"/>
      <c r="C29" s="27"/>
      <c r="D29" s="123"/>
      <c r="E29" s="123"/>
      <c r="F29" s="26"/>
      <c r="G29" s="77"/>
      <c r="H29" s="30"/>
      <c r="I29" s="30"/>
      <c r="J29" s="72"/>
      <c r="K29" s="14"/>
    </row>
    <row r="30" spans="1:11">
      <c r="A30" s="10"/>
      <c r="B30" s="60"/>
      <c r="C30" s="27"/>
      <c r="D30" s="123"/>
      <c r="E30" s="123"/>
      <c r="F30" s="26"/>
      <c r="G30" s="77"/>
      <c r="H30" s="30"/>
      <c r="I30" s="30"/>
      <c r="J30" s="72"/>
      <c r="K30" s="14"/>
    </row>
    <row r="31" spans="1:11">
      <c r="A31" s="10"/>
      <c r="B31" s="60"/>
      <c r="C31" s="27"/>
      <c r="D31" s="123"/>
      <c r="E31" s="123"/>
      <c r="F31" s="26"/>
      <c r="G31" s="77"/>
      <c r="H31" s="30"/>
      <c r="I31" s="30"/>
      <c r="J31" s="72"/>
      <c r="K31" s="14"/>
    </row>
    <row r="32" spans="1:11">
      <c r="A32" s="10"/>
      <c r="B32" s="60"/>
      <c r="C32" s="27"/>
      <c r="D32" s="123"/>
      <c r="E32" s="123"/>
      <c r="F32" s="26"/>
      <c r="G32" s="77"/>
      <c r="H32" s="30"/>
      <c r="I32" s="30"/>
      <c r="J32" s="72"/>
      <c r="K32" s="14"/>
    </row>
    <row r="33" spans="1:11">
      <c r="A33" s="10"/>
      <c r="B33" s="60"/>
      <c r="C33" s="27"/>
      <c r="D33" s="123"/>
      <c r="E33" s="123"/>
      <c r="F33" s="26"/>
      <c r="G33" s="77"/>
      <c r="H33" s="30"/>
      <c r="I33" s="30"/>
      <c r="J33" s="72"/>
      <c r="K33" s="14"/>
    </row>
    <row r="34" spans="1:11">
      <c r="A34" s="10"/>
      <c r="B34" s="60"/>
      <c r="C34" s="27"/>
      <c r="D34" s="123"/>
      <c r="E34" s="123"/>
      <c r="F34" s="26"/>
      <c r="G34" s="77"/>
      <c r="H34" s="30"/>
      <c r="I34" s="30"/>
      <c r="J34" s="72"/>
      <c r="K34" s="14"/>
    </row>
    <row r="35" spans="1:11">
      <c r="A35" s="10"/>
      <c r="B35" s="60"/>
      <c r="C35" s="27"/>
      <c r="D35" s="123"/>
      <c r="E35" s="123"/>
      <c r="F35" s="26"/>
      <c r="G35" s="77"/>
      <c r="H35" s="30"/>
      <c r="I35" s="30"/>
      <c r="J35" s="72"/>
      <c r="K35" s="14"/>
    </row>
    <row r="36" spans="1:11">
      <c r="A36" s="10"/>
      <c r="B36" s="60"/>
      <c r="C36" s="27"/>
      <c r="D36" s="123"/>
      <c r="E36" s="123"/>
      <c r="F36" s="26"/>
      <c r="G36" s="77"/>
      <c r="H36" s="30"/>
      <c r="I36" s="30"/>
      <c r="J36" s="72"/>
      <c r="K36" s="14"/>
    </row>
    <row r="37" spans="1:11">
      <c r="A37" s="10"/>
      <c r="B37" s="60"/>
      <c r="C37" s="27"/>
      <c r="D37" s="122"/>
      <c r="E37" s="122"/>
      <c r="F37" s="26"/>
      <c r="G37" s="77"/>
      <c r="H37" s="30"/>
      <c r="I37" s="30"/>
      <c r="J37" s="72"/>
      <c r="K37" s="14"/>
    </row>
    <row r="38" spans="1:11" s="78" customFormat="1">
      <c r="A38" s="10"/>
      <c r="B38" s="60"/>
      <c r="C38" s="33"/>
      <c r="D38" s="122"/>
      <c r="E38" s="122"/>
      <c r="F38" s="26"/>
      <c r="G38" s="77"/>
      <c r="H38" s="30"/>
      <c r="I38" s="30"/>
      <c r="J38" s="80"/>
      <c r="K38" s="81"/>
    </row>
    <row r="39" spans="1:11">
      <c r="A39" s="10"/>
      <c r="B39" s="60"/>
      <c r="C39" s="27"/>
      <c r="D39" s="123"/>
      <c r="E39" s="123"/>
      <c r="F39" s="26"/>
      <c r="G39" s="77"/>
      <c r="H39" s="30"/>
      <c r="I39" s="30"/>
      <c r="J39" s="72"/>
      <c r="K39" s="14"/>
    </row>
    <row r="40" spans="1:11">
      <c r="A40" s="10"/>
      <c r="B40" s="60"/>
      <c r="C40" s="27"/>
      <c r="D40" s="123"/>
      <c r="E40" s="123"/>
      <c r="F40" s="26"/>
      <c r="G40" s="77"/>
      <c r="H40" s="30"/>
      <c r="I40" s="30"/>
      <c r="J40" s="72"/>
      <c r="K40" s="14"/>
    </row>
    <row r="41" spans="1:11">
      <c r="A41" s="10"/>
      <c r="B41" s="60"/>
      <c r="C41" s="27"/>
      <c r="D41" s="123"/>
      <c r="E41" s="123"/>
      <c r="F41" s="26"/>
      <c r="G41" s="77"/>
      <c r="H41" s="30"/>
      <c r="I41" s="30"/>
      <c r="J41" s="72"/>
      <c r="K41" s="14"/>
    </row>
    <row r="42" spans="1:11">
      <c r="A42" s="10"/>
      <c r="B42" s="60"/>
      <c r="C42" s="27"/>
      <c r="D42" s="123"/>
      <c r="E42" s="123"/>
      <c r="F42" s="26"/>
      <c r="G42" s="77"/>
      <c r="H42" s="30"/>
      <c r="I42" s="30"/>
      <c r="J42" s="72"/>
      <c r="K42" s="14"/>
    </row>
    <row r="43" spans="1:11">
      <c r="A43" s="10"/>
      <c r="B43" s="60"/>
      <c r="C43" s="27"/>
      <c r="D43" s="123"/>
      <c r="E43" s="123"/>
      <c r="F43" s="26"/>
      <c r="G43" s="77"/>
      <c r="H43" s="30"/>
      <c r="I43" s="30"/>
      <c r="J43" s="72"/>
      <c r="K43" s="14"/>
    </row>
    <row r="44" spans="1:11">
      <c r="A44" s="10"/>
      <c r="B44" s="60"/>
      <c r="C44" s="27"/>
      <c r="D44" s="123"/>
      <c r="E44" s="123"/>
      <c r="F44" s="26"/>
      <c r="G44" s="77"/>
      <c r="H44" s="30"/>
      <c r="I44" s="30"/>
      <c r="J44" s="72"/>
      <c r="K44" s="14"/>
    </row>
    <row r="45" spans="1:11">
      <c r="A45" s="10"/>
      <c r="B45" s="60"/>
      <c r="C45" s="33"/>
      <c r="D45" s="123"/>
      <c r="E45" s="123"/>
      <c r="F45" s="26"/>
      <c r="G45" s="77"/>
      <c r="H45" s="30"/>
      <c r="I45" s="30"/>
      <c r="J45" s="72"/>
      <c r="K45" s="14"/>
    </row>
    <row r="46" spans="1:11">
      <c r="A46" s="10"/>
      <c r="B46" s="60"/>
      <c r="C46" s="33"/>
      <c r="D46" s="123"/>
      <c r="E46" s="123"/>
      <c r="F46" s="26"/>
      <c r="G46" s="77"/>
      <c r="H46" s="30"/>
      <c r="I46" s="30"/>
      <c r="J46" s="72"/>
      <c r="K46" s="14"/>
    </row>
    <row r="47" spans="1:11">
      <c r="A47" s="10"/>
      <c r="B47" s="60"/>
      <c r="C47" s="27"/>
      <c r="D47" s="123"/>
      <c r="E47" s="123"/>
      <c r="F47" s="26"/>
      <c r="G47" s="77"/>
      <c r="H47" s="30"/>
      <c r="I47" s="30"/>
      <c r="J47" s="72"/>
      <c r="K47" s="14"/>
    </row>
    <row r="48" spans="1:11">
      <c r="A48" s="10"/>
      <c r="B48" s="60"/>
      <c r="C48" s="33"/>
      <c r="D48" s="123"/>
      <c r="E48" s="123"/>
      <c r="F48" s="26"/>
      <c r="G48" s="77"/>
      <c r="H48" s="30"/>
      <c r="I48" s="30"/>
      <c r="J48" s="72"/>
      <c r="K48" s="14"/>
    </row>
    <row r="49" spans="1:11">
      <c r="A49" s="10"/>
      <c r="B49" s="60"/>
      <c r="C49" s="33"/>
      <c r="D49" s="123"/>
      <c r="E49" s="123"/>
      <c r="F49" s="26"/>
      <c r="G49" s="77"/>
      <c r="H49" s="30"/>
      <c r="I49" s="30"/>
      <c r="J49" s="72"/>
      <c r="K49" s="14"/>
    </row>
    <row r="50" spans="1:11">
      <c r="A50" s="10"/>
      <c r="B50" s="60"/>
      <c r="C50" s="27"/>
      <c r="D50" s="123"/>
      <c r="E50" s="123"/>
      <c r="F50" s="26"/>
      <c r="G50" s="77"/>
      <c r="H50" s="30"/>
      <c r="I50" s="30"/>
      <c r="J50" s="72"/>
      <c r="K50" s="14"/>
    </row>
    <row r="51" spans="1:11">
      <c r="A51" s="10"/>
      <c r="B51" s="60"/>
      <c r="C51" s="27"/>
      <c r="D51" s="123"/>
      <c r="E51" s="123"/>
      <c r="F51" s="26"/>
      <c r="G51" s="77"/>
      <c r="H51" s="30"/>
      <c r="I51" s="30"/>
      <c r="J51" s="72"/>
      <c r="K51" s="14"/>
    </row>
    <row r="52" spans="1:11">
      <c r="A52" s="10"/>
      <c r="B52" s="60"/>
      <c r="C52" s="33"/>
      <c r="D52" s="123"/>
      <c r="E52" s="123"/>
      <c r="F52" s="26"/>
      <c r="G52" s="77"/>
      <c r="H52" s="30"/>
      <c r="I52" s="30"/>
      <c r="J52" s="72"/>
      <c r="K52" s="14"/>
    </row>
    <row r="53" spans="1:11">
      <c r="A53" s="10"/>
      <c r="B53" s="60"/>
      <c r="C53" s="33"/>
      <c r="D53" s="123"/>
      <c r="E53" s="123"/>
      <c r="F53" s="26"/>
      <c r="G53" s="77"/>
      <c r="H53" s="30"/>
      <c r="I53" s="30"/>
      <c r="J53" s="72"/>
      <c r="K53" s="14"/>
    </row>
    <row r="54" spans="1:11">
      <c r="A54" s="10"/>
      <c r="B54" s="95"/>
      <c r="C54" s="33"/>
      <c r="D54" s="123"/>
      <c r="E54" s="123"/>
      <c r="F54" s="26"/>
      <c r="G54" s="77"/>
      <c r="H54" s="30"/>
      <c r="I54" s="30"/>
      <c r="J54" s="72"/>
      <c r="K54" s="14"/>
    </row>
    <row r="55" spans="1:11">
      <c r="A55" s="10"/>
      <c r="B55" s="95"/>
      <c r="C55" s="33"/>
      <c r="D55" s="123"/>
      <c r="E55" s="123"/>
      <c r="F55" s="26"/>
      <c r="G55" s="77"/>
      <c r="H55" s="30"/>
      <c r="I55" s="30"/>
      <c r="J55" s="72"/>
      <c r="K55" s="14"/>
    </row>
    <row r="56" spans="1:11">
      <c r="A56" s="10"/>
      <c r="B56" s="95"/>
      <c r="C56" s="33"/>
      <c r="D56" s="123"/>
      <c r="E56" s="123"/>
      <c r="F56" s="26"/>
      <c r="G56" s="77"/>
      <c r="H56" s="30"/>
      <c r="I56" s="30"/>
      <c r="J56" s="72"/>
      <c r="K56" s="14"/>
    </row>
    <row r="57" spans="1:11">
      <c r="A57" s="10"/>
      <c r="B57" s="95"/>
      <c r="C57" s="33"/>
      <c r="D57" s="123"/>
      <c r="E57" s="123"/>
      <c r="F57" s="26"/>
      <c r="G57" s="77"/>
      <c r="H57" s="30"/>
      <c r="I57" s="30"/>
      <c r="J57" s="72"/>
      <c r="K57" s="14"/>
    </row>
    <row r="58" spans="1:11">
      <c r="A58" s="10"/>
      <c r="B58" s="95"/>
      <c r="C58" s="33"/>
      <c r="D58" s="123"/>
      <c r="E58" s="123"/>
      <c r="F58" s="26"/>
      <c r="G58" s="77"/>
      <c r="H58" s="30"/>
      <c r="I58" s="30"/>
      <c r="J58" s="72"/>
      <c r="K58" s="14"/>
    </row>
    <row r="59" spans="1:11">
      <c r="A59" s="10"/>
      <c r="B59" s="95"/>
      <c r="C59" s="33"/>
      <c r="D59" s="123"/>
      <c r="E59" s="123"/>
      <c r="F59" s="26"/>
      <c r="G59" s="77"/>
      <c r="H59" s="30"/>
      <c r="I59" s="30"/>
      <c r="J59" s="72"/>
      <c r="K59" s="14"/>
    </row>
    <row r="60" spans="1:11">
      <c r="A60" s="10"/>
      <c r="B60" s="95"/>
      <c r="C60" s="33"/>
      <c r="D60" s="123"/>
      <c r="E60" s="123"/>
      <c r="F60" s="26"/>
      <c r="G60" s="77"/>
      <c r="H60" s="30"/>
      <c r="I60" s="30"/>
      <c r="J60" s="72"/>
      <c r="K60" s="14"/>
    </row>
    <row r="61" spans="1:11">
      <c r="A61" s="10"/>
      <c r="B61" s="95"/>
      <c r="C61" s="33"/>
      <c r="D61" s="123"/>
      <c r="E61" s="123"/>
      <c r="F61" s="26"/>
      <c r="G61" s="77"/>
      <c r="H61" s="30"/>
      <c r="I61" s="30"/>
      <c r="J61" s="72"/>
      <c r="K61" s="14"/>
    </row>
    <row r="62" spans="1:11">
      <c r="A62" s="10"/>
      <c r="B62" s="95"/>
      <c r="C62" s="33"/>
      <c r="D62" s="123"/>
      <c r="E62" s="123"/>
      <c r="F62" s="26"/>
      <c r="G62" s="77"/>
      <c r="H62" s="30"/>
      <c r="I62" s="30"/>
      <c r="J62" s="72"/>
      <c r="K62" s="14"/>
    </row>
    <row r="63" spans="1:11">
      <c r="A63" s="10"/>
      <c r="B63" s="95"/>
      <c r="C63" s="33"/>
      <c r="D63" s="123"/>
      <c r="E63" s="123"/>
      <c r="F63" s="26"/>
      <c r="G63" s="77"/>
      <c r="H63" s="30"/>
      <c r="I63" s="30"/>
      <c r="J63" s="72"/>
      <c r="K63" s="14"/>
    </row>
    <row r="64" spans="1:11">
      <c r="A64" s="10"/>
      <c r="B64" s="95"/>
      <c r="C64" s="33"/>
      <c r="D64" s="123"/>
      <c r="E64" s="123"/>
      <c r="F64" s="26"/>
      <c r="G64" s="77"/>
      <c r="H64" s="30"/>
      <c r="I64" s="30"/>
      <c r="J64" s="72"/>
      <c r="K64" s="14"/>
    </row>
    <row r="65" spans="1:11">
      <c r="A65" s="10"/>
      <c r="B65" s="95"/>
      <c r="C65" s="33"/>
      <c r="D65" s="123"/>
      <c r="E65" s="123"/>
      <c r="F65" s="26"/>
      <c r="G65" s="77"/>
      <c r="H65" s="30"/>
      <c r="I65" s="30"/>
      <c r="J65" s="72"/>
      <c r="K65" s="14"/>
    </row>
    <row r="66" spans="1:11">
      <c r="A66" s="10"/>
      <c r="B66" s="95"/>
      <c r="C66" s="33"/>
      <c r="D66" s="123"/>
      <c r="E66" s="123"/>
      <c r="F66" s="26"/>
      <c r="G66" s="77"/>
      <c r="H66" s="30"/>
      <c r="I66" s="30"/>
      <c r="J66" s="72"/>
      <c r="K66" s="14"/>
    </row>
    <row r="67" spans="1:11">
      <c r="A67" s="10"/>
      <c r="B67" s="95"/>
      <c r="C67" s="33"/>
      <c r="D67" s="123"/>
      <c r="E67" s="123"/>
      <c r="F67" s="26"/>
      <c r="G67" s="77"/>
      <c r="H67" s="30"/>
      <c r="I67" s="30"/>
      <c r="J67" s="72"/>
      <c r="K67" s="14"/>
    </row>
    <row r="68" spans="1:11">
      <c r="A68" s="10"/>
      <c r="B68" s="95"/>
      <c r="C68" s="33"/>
      <c r="D68" s="123"/>
      <c r="E68" s="123"/>
      <c r="F68" s="26"/>
      <c r="G68" s="77"/>
      <c r="H68" s="30"/>
      <c r="I68" s="30"/>
      <c r="J68" s="72"/>
      <c r="K68" s="14"/>
    </row>
    <row r="69" spans="1:11">
      <c r="A69" s="10"/>
      <c r="B69" s="95"/>
      <c r="C69" s="33"/>
      <c r="D69" s="123"/>
      <c r="E69" s="123"/>
      <c r="F69" s="26"/>
      <c r="G69" s="77"/>
      <c r="H69" s="30"/>
      <c r="I69" s="30"/>
      <c r="J69" s="72"/>
      <c r="K69" s="14"/>
    </row>
    <row r="70" spans="1:11">
      <c r="A70" s="10"/>
      <c r="B70" s="95"/>
      <c r="C70" s="33"/>
      <c r="D70" s="123"/>
      <c r="E70" s="123"/>
      <c r="F70" s="26"/>
      <c r="G70" s="77"/>
      <c r="H70" s="30"/>
      <c r="I70" s="30"/>
      <c r="J70" s="72"/>
      <c r="K70" s="14"/>
    </row>
    <row r="71" spans="1:11">
      <c r="A71" s="10"/>
      <c r="B71" s="95"/>
      <c r="C71" s="33"/>
      <c r="D71" s="123"/>
      <c r="E71" s="123"/>
      <c r="F71" s="26"/>
      <c r="G71" s="77"/>
      <c r="H71" s="30"/>
      <c r="I71" s="30"/>
      <c r="J71" s="72"/>
      <c r="K71" s="14"/>
    </row>
    <row r="72" spans="1:11">
      <c r="A72" s="10"/>
      <c r="B72" s="95"/>
      <c r="C72" s="33"/>
      <c r="D72" s="123"/>
      <c r="E72" s="123"/>
      <c r="F72" s="26"/>
      <c r="G72" s="77"/>
      <c r="H72" s="30"/>
      <c r="I72" s="30"/>
      <c r="J72" s="72"/>
      <c r="K72" s="14"/>
    </row>
    <row r="73" spans="1:11">
      <c r="A73" s="10"/>
      <c r="B73" s="95"/>
      <c r="C73" s="33"/>
      <c r="D73" s="123"/>
      <c r="E73" s="123"/>
      <c r="F73" s="26"/>
      <c r="G73" s="77"/>
      <c r="H73" s="30"/>
      <c r="I73" s="30"/>
      <c r="J73" s="72"/>
      <c r="K73" s="14"/>
    </row>
    <row r="74" spans="1:11">
      <c r="A74" s="10"/>
      <c r="B74" s="95"/>
      <c r="C74" s="33"/>
      <c r="D74" s="123"/>
      <c r="E74" s="123"/>
      <c r="F74" s="26"/>
      <c r="G74" s="77"/>
      <c r="H74" s="30"/>
      <c r="I74" s="30"/>
      <c r="J74" s="72"/>
      <c r="K74" s="14"/>
    </row>
    <row r="75" spans="1:11">
      <c r="A75" s="10"/>
      <c r="B75" s="95"/>
      <c r="C75" s="33"/>
      <c r="D75" s="123"/>
      <c r="E75" s="123"/>
      <c r="F75" s="26"/>
      <c r="G75" s="77"/>
      <c r="H75" s="30"/>
      <c r="I75" s="30"/>
      <c r="J75" s="72"/>
      <c r="K75" s="14"/>
    </row>
    <row r="76" spans="1:11">
      <c r="A76" s="10"/>
      <c r="B76" s="95"/>
      <c r="C76" s="33"/>
      <c r="D76" s="123"/>
      <c r="E76" s="123"/>
      <c r="F76" s="26"/>
      <c r="G76" s="77"/>
      <c r="H76" s="30"/>
      <c r="I76" s="30"/>
      <c r="J76" s="72"/>
      <c r="K76" s="14"/>
    </row>
    <row r="77" spans="1:11">
      <c r="A77" s="10"/>
      <c r="B77" s="95"/>
      <c r="C77" s="33"/>
      <c r="D77" s="123"/>
      <c r="E77" s="123"/>
      <c r="F77" s="26"/>
      <c r="G77" s="77"/>
      <c r="H77" s="30"/>
      <c r="I77" s="30"/>
      <c r="J77" s="72"/>
      <c r="K77" s="14"/>
    </row>
    <row r="78" spans="1:11">
      <c r="A78" s="10"/>
      <c r="B78" s="95"/>
      <c r="C78" s="33"/>
      <c r="D78" s="123"/>
      <c r="E78" s="123"/>
      <c r="F78" s="26"/>
      <c r="G78" s="77"/>
      <c r="H78" s="30"/>
      <c r="I78" s="30"/>
      <c r="J78" s="72"/>
      <c r="K78" s="14"/>
    </row>
    <row r="79" spans="1:11">
      <c r="A79" s="10"/>
      <c r="B79" s="95"/>
      <c r="C79" s="33"/>
      <c r="D79" s="123"/>
      <c r="E79" s="123"/>
      <c r="F79" s="26"/>
      <c r="G79" s="77"/>
      <c r="H79" s="30"/>
      <c r="I79" s="30"/>
      <c r="J79" s="72"/>
      <c r="K79" s="14"/>
    </row>
    <row r="80" spans="1:11">
      <c r="A80" s="10"/>
      <c r="B80" s="95"/>
      <c r="C80" s="33"/>
      <c r="D80" s="123"/>
      <c r="E80" s="123"/>
      <c r="F80" s="26"/>
      <c r="G80" s="77"/>
      <c r="H80" s="30"/>
      <c r="I80" s="30"/>
      <c r="J80" s="72"/>
      <c r="K80" s="14"/>
    </row>
    <row r="81" spans="1:11">
      <c r="A81" s="10"/>
      <c r="B81" s="95"/>
      <c r="C81" s="33"/>
      <c r="D81" s="123"/>
      <c r="E81" s="123"/>
      <c r="F81" s="26"/>
      <c r="G81" s="77"/>
      <c r="H81" s="30"/>
      <c r="I81" s="30"/>
      <c r="J81" s="72"/>
      <c r="K81" s="14"/>
    </row>
    <row r="82" spans="1:11">
      <c r="A82" s="10"/>
      <c r="B82" s="95"/>
      <c r="C82" s="33"/>
      <c r="D82" s="123"/>
      <c r="E82" s="123"/>
      <c r="F82" s="26"/>
      <c r="G82" s="77"/>
      <c r="H82" s="30"/>
      <c r="I82" s="30"/>
      <c r="J82" s="72"/>
      <c r="K82" s="14"/>
    </row>
    <row r="83" spans="1:11">
      <c r="A83" s="10"/>
      <c r="B83" s="95"/>
      <c r="C83" s="33"/>
      <c r="D83" s="123"/>
      <c r="E83" s="123"/>
      <c r="F83" s="26"/>
      <c r="G83" s="77"/>
      <c r="H83" s="30"/>
      <c r="I83" s="30"/>
      <c r="J83" s="72"/>
      <c r="K83" s="14"/>
    </row>
    <row r="84" spans="1:11">
      <c r="A84" s="10"/>
      <c r="B84" s="95"/>
      <c r="C84" s="33"/>
      <c r="D84" s="123"/>
      <c r="E84" s="123"/>
      <c r="F84" s="26"/>
      <c r="G84" s="77"/>
      <c r="H84" s="30"/>
      <c r="I84" s="30"/>
      <c r="J84" s="72"/>
      <c r="K84" s="14"/>
    </row>
    <row r="85" spans="1:11">
      <c r="A85" s="10"/>
      <c r="B85" s="95"/>
      <c r="C85" s="33"/>
      <c r="D85" s="122"/>
      <c r="E85" s="123"/>
      <c r="F85" s="26"/>
      <c r="G85" s="77"/>
      <c r="H85" s="30"/>
      <c r="I85" s="30"/>
      <c r="J85" s="72"/>
      <c r="K85" s="14"/>
    </row>
    <row r="86" spans="1:11">
      <c r="A86" s="10"/>
      <c r="B86" s="95"/>
      <c r="C86" s="33"/>
      <c r="D86" s="123"/>
      <c r="E86" s="123"/>
      <c r="F86" s="26"/>
      <c r="G86" s="77"/>
      <c r="H86" s="30"/>
      <c r="I86" s="30"/>
      <c r="J86" s="72"/>
      <c r="K86" s="14"/>
    </row>
    <row r="87" spans="1:11">
      <c r="A87" s="10"/>
      <c r="B87" s="95"/>
      <c r="C87" s="33"/>
      <c r="D87" s="123"/>
      <c r="E87" s="123"/>
      <c r="F87" s="26"/>
      <c r="G87" s="77"/>
      <c r="H87" s="30"/>
      <c r="I87" s="30"/>
      <c r="J87" s="72"/>
      <c r="K87" s="14"/>
    </row>
    <row r="88" spans="1:11">
      <c r="A88" s="10"/>
      <c r="B88" s="95"/>
      <c r="C88" s="33"/>
      <c r="D88" s="123"/>
      <c r="E88" s="123"/>
      <c r="F88" s="26"/>
      <c r="G88" s="77"/>
      <c r="H88" s="30"/>
      <c r="I88" s="30"/>
      <c r="J88" s="72"/>
      <c r="K88" s="14"/>
    </row>
    <row r="89" spans="1:11">
      <c r="A89" s="10"/>
      <c r="B89" s="95"/>
      <c r="C89" s="33"/>
      <c r="D89" s="123"/>
      <c r="E89" s="123"/>
      <c r="F89" s="26"/>
      <c r="G89" s="77"/>
      <c r="H89" s="30"/>
      <c r="I89" s="30"/>
      <c r="J89" s="72"/>
      <c r="K89" s="14"/>
    </row>
    <row r="90" spans="1:11">
      <c r="A90" s="10"/>
      <c r="B90" s="95"/>
      <c r="C90" s="33"/>
      <c r="D90" s="123"/>
      <c r="E90" s="123"/>
      <c r="F90" s="26"/>
      <c r="G90" s="77"/>
      <c r="H90" s="30"/>
      <c r="I90" s="30"/>
      <c r="J90" s="72"/>
      <c r="K90" s="14"/>
    </row>
    <row r="91" spans="1:11">
      <c r="A91" s="10"/>
      <c r="B91" s="95"/>
      <c r="C91" s="33"/>
      <c r="D91" s="123"/>
      <c r="E91" s="123"/>
      <c r="F91" s="26"/>
      <c r="G91" s="77"/>
      <c r="H91" s="30"/>
      <c r="I91" s="30"/>
      <c r="J91" s="72"/>
      <c r="K91" s="14"/>
    </row>
    <row r="92" spans="1:11">
      <c r="A92" s="10"/>
      <c r="B92" s="95"/>
      <c r="C92" s="33"/>
      <c r="D92" s="123"/>
      <c r="E92" s="123"/>
      <c r="F92" s="26"/>
      <c r="G92" s="77"/>
      <c r="H92" s="30"/>
      <c r="I92" s="30"/>
      <c r="J92" s="72"/>
      <c r="K92" s="14"/>
    </row>
    <row r="93" spans="1:11">
      <c r="A93" s="10"/>
      <c r="B93" s="95"/>
      <c r="C93" s="33"/>
      <c r="D93" s="123"/>
      <c r="E93" s="123"/>
      <c r="F93" s="26"/>
      <c r="G93" s="77"/>
      <c r="H93" s="30"/>
      <c r="I93" s="30"/>
      <c r="J93" s="72"/>
      <c r="K93" s="14"/>
    </row>
    <row r="94" spans="1:11">
      <c r="A94" s="10"/>
      <c r="B94" s="95"/>
      <c r="C94" s="33"/>
      <c r="D94" s="123"/>
      <c r="E94" s="123"/>
      <c r="F94" s="26"/>
      <c r="G94" s="77"/>
      <c r="H94" s="30"/>
      <c r="I94" s="30"/>
      <c r="J94" s="72"/>
      <c r="K94" s="14"/>
    </row>
    <row r="95" spans="1:11">
      <c r="A95" s="10"/>
      <c r="B95" s="95"/>
      <c r="C95" s="33"/>
      <c r="D95" s="123"/>
      <c r="E95" s="123"/>
      <c r="F95" s="26"/>
      <c r="G95" s="77"/>
      <c r="H95" s="30"/>
      <c r="I95" s="30"/>
      <c r="J95" s="72"/>
      <c r="K95" s="14"/>
    </row>
    <row r="96" spans="1:11">
      <c r="A96" s="10"/>
      <c r="B96" s="95"/>
      <c r="C96" s="33"/>
      <c r="D96" s="123"/>
      <c r="E96" s="123"/>
      <c r="F96" s="26"/>
      <c r="G96" s="77"/>
      <c r="H96" s="30"/>
      <c r="I96" s="30"/>
      <c r="J96" s="72"/>
      <c r="K96" s="14"/>
    </row>
    <row r="97" spans="1:11">
      <c r="A97" s="10"/>
      <c r="B97" s="95"/>
      <c r="C97" s="33"/>
      <c r="D97" s="123"/>
      <c r="E97" s="123"/>
      <c r="F97" s="26"/>
      <c r="G97" s="77"/>
      <c r="H97" s="30"/>
      <c r="I97" s="30"/>
      <c r="J97" s="72"/>
      <c r="K97" s="14"/>
    </row>
    <row r="98" spans="1:11">
      <c r="A98" s="10"/>
      <c r="B98" s="95"/>
      <c r="C98" s="33"/>
      <c r="D98" s="123"/>
      <c r="E98" s="123"/>
      <c r="F98" s="26"/>
      <c r="G98" s="77"/>
      <c r="H98" s="30"/>
      <c r="I98" s="30"/>
      <c r="J98" s="72"/>
      <c r="K98" s="14"/>
    </row>
    <row r="99" spans="1:11">
      <c r="A99" s="10"/>
      <c r="B99" s="95"/>
      <c r="C99" s="33"/>
      <c r="D99" s="122"/>
      <c r="E99" s="122"/>
      <c r="F99" s="26"/>
      <c r="G99" s="77"/>
      <c r="H99" s="30"/>
      <c r="I99" s="30"/>
      <c r="J99" s="69"/>
      <c r="K99" s="14"/>
    </row>
    <row r="100" spans="1:11">
      <c r="A100" s="10"/>
      <c r="B100" s="95"/>
      <c r="C100" s="33"/>
      <c r="D100" s="123"/>
      <c r="E100" s="123"/>
      <c r="F100" s="26"/>
      <c r="G100" s="77"/>
      <c r="H100" s="30"/>
      <c r="I100" s="30"/>
      <c r="J100" s="72"/>
      <c r="K100" s="14"/>
    </row>
    <row r="101" spans="1:11">
      <c r="A101" s="10"/>
      <c r="B101" s="95"/>
      <c r="C101" s="33"/>
      <c r="D101" s="123"/>
      <c r="E101" s="123"/>
      <c r="F101" s="26"/>
      <c r="G101" s="77"/>
      <c r="H101" s="30"/>
      <c r="I101" s="30"/>
      <c r="J101" s="72"/>
      <c r="K101" s="14"/>
    </row>
    <row r="102" spans="1:11">
      <c r="A102" s="10"/>
      <c r="B102" s="95"/>
      <c r="C102" s="33"/>
      <c r="D102" s="123"/>
      <c r="E102" s="123"/>
      <c r="F102" s="26"/>
      <c r="G102" s="77"/>
      <c r="H102" s="30"/>
      <c r="I102" s="30"/>
      <c r="J102" s="72"/>
      <c r="K102" s="14"/>
    </row>
    <row r="103" spans="1:11">
      <c r="A103" s="10"/>
      <c r="B103" s="95"/>
      <c r="C103" s="33"/>
      <c r="D103" s="123"/>
      <c r="E103" s="123"/>
      <c r="F103" s="26"/>
      <c r="G103" s="77"/>
      <c r="H103" s="30"/>
      <c r="I103" s="30"/>
      <c r="J103" s="72"/>
      <c r="K103" s="14"/>
    </row>
    <row r="104" spans="1:11">
      <c r="A104" s="10"/>
      <c r="B104" s="95"/>
      <c r="C104" s="33"/>
      <c r="D104" s="123"/>
      <c r="E104" s="123"/>
      <c r="F104" s="26"/>
      <c r="G104" s="77"/>
      <c r="H104" s="30"/>
      <c r="I104" s="30"/>
      <c r="J104" s="72"/>
      <c r="K104" s="14"/>
    </row>
    <row r="105" spans="1:11">
      <c r="A105" s="10"/>
      <c r="B105" s="95"/>
      <c r="C105" s="33"/>
      <c r="D105" s="123"/>
      <c r="E105" s="123"/>
      <c r="F105" s="26"/>
      <c r="G105" s="77"/>
      <c r="H105" s="30"/>
      <c r="I105" s="30"/>
      <c r="J105" s="72"/>
      <c r="K105" s="14"/>
    </row>
    <row r="106" spans="1:11">
      <c r="A106" s="10"/>
      <c r="B106" s="95"/>
      <c r="C106" s="33"/>
      <c r="D106" s="123"/>
      <c r="E106" s="123"/>
      <c r="F106" s="26"/>
      <c r="G106" s="77"/>
      <c r="H106" s="30"/>
      <c r="I106" s="30"/>
      <c r="J106" s="72"/>
      <c r="K106" s="14"/>
    </row>
    <row r="107" spans="1:11">
      <c r="A107" s="10"/>
      <c r="B107" s="95"/>
      <c r="C107" s="33"/>
      <c r="D107" s="123"/>
      <c r="E107" s="123"/>
      <c r="F107" s="26"/>
      <c r="G107" s="77"/>
      <c r="H107" s="30"/>
      <c r="I107" s="30"/>
      <c r="J107" s="72"/>
      <c r="K107" s="14"/>
    </row>
    <row r="108" spans="1:11">
      <c r="A108" s="10"/>
      <c r="B108" s="95"/>
      <c r="C108" s="33"/>
      <c r="D108" s="123"/>
      <c r="E108" s="123"/>
      <c r="F108" s="26"/>
      <c r="G108" s="77"/>
      <c r="H108" s="30"/>
      <c r="I108" s="30"/>
      <c r="J108" s="72"/>
      <c r="K108" s="14"/>
    </row>
    <row r="109" spans="1:11">
      <c r="A109" s="10"/>
      <c r="B109" s="95"/>
      <c r="C109" s="33"/>
      <c r="D109" s="123"/>
      <c r="E109" s="123"/>
      <c r="F109" s="26"/>
      <c r="G109" s="77"/>
      <c r="H109" s="30"/>
      <c r="I109" s="30"/>
      <c r="J109" s="72"/>
      <c r="K109" s="14"/>
    </row>
    <row r="110" spans="1:11">
      <c r="A110" s="10"/>
      <c r="B110" s="95"/>
      <c r="C110" s="33"/>
      <c r="D110" s="122"/>
      <c r="E110" s="122"/>
      <c r="F110" s="26"/>
      <c r="G110" s="77"/>
      <c r="H110" s="30"/>
      <c r="I110" s="30"/>
      <c r="J110" s="72"/>
      <c r="K110" s="14"/>
    </row>
    <row r="111" spans="1:11">
      <c r="A111" s="10"/>
      <c r="B111" s="95"/>
      <c r="C111" s="27"/>
      <c r="D111" s="123"/>
      <c r="E111" s="123"/>
      <c r="F111" s="26"/>
      <c r="G111" s="77"/>
      <c r="H111" s="30"/>
      <c r="I111" s="30"/>
      <c r="J111" s="72"/>
      <c r="K111" s="14"/>
    </row>
    <row r="112" spans="1:11" ht="21.95" customHeight="1">
      <c r="A112" s="10"/>
      <c r="B112" s="95"/>
      <c r="C112" s="33"/>
      <c r="D112" s="123"/>
      <c r="E112" s="123"/>
      <c r="F112" s="26"/>
      <c r="G112" s="77"/>
      <c r="H112" s="30"/>
      <c r="I112" s="30"/>
      <c r="J112" s="72"/>
      <c r="K112" s="14"/>
    </row>
    <row r="113" spans="1:11">
      <c r="A113" s="10"/>
      <c r="B113" s="95"/>
      <c r="C113" s="33"/>
      <c r="D113" s="123"/>
      <c r="E113" s="123"/>
      <c r="F113" s="26"/>
      <c r="G113" s="77"/>
      <c r="H113" s="30"/>
      <c r="I113" s="30"/>
      <c r="J113" s="72"/>
      <c r="K113" s="14"/>
    </row>
    <row r="114" spans="1:11">
      <c r="A114" s="10"/>
      <c r="B114" s="95"/>
      <c r="C114" s="27"/>
      <c r="D114" s="123"/>
      <c r="E114" s="123"/>
      <c r="F114" s="26"/>
      <c r="G114" s="77"/>
      <c r="H114" s="30"/>
      <c r="I114" s="30"/>
      <c r="J114" s="72"/>
      <c r="K114" s="14"/>
    </row>
    <row r="115" spans="1:11">
      <c r="A115" s="10"/>
      <c r="B115" s="95"/>
      <c r="C115" s="27"/>
      <c r="D115" s="123"/>
      <c r="E115" s="123"/>
      <c r="F115" s="26"/>
      <c r="G115" s="77"/>
      <c r="H115" s="30"/>
      <c r="I115" s="30"/>
    </row>
    <row r="116" spans="1:11">
      <c r="A116" s="10"/>
      <c r="B116" s="95"/>
      <c r="C116" s="27"/>
      <c r="D116" s="123"/>
      <c r="E116" s="123"/>
      <c r="F116" s="26"/>
      <c r="G116" s="77"/>
      <c r="H116" s="30"/>
      <c r="I116" s="30"/>
    </row>
    <row r="117" spans="1:11">
      <c r="A117" s="10"/>
      <c r="B117" s="95"/>
      <c r="C117" s="33"/>
      <c r="D117" s="123"/>
      <c r="E117" s="123"/>
      <c r="F117" s="26"/>
      <c r="G117" s="77"/>
      <c r="H117" s="30"/>
      <c r="I117" s="30"/>
    </row>
    <row r="118" spans="1:11">
      <c r="A118" s="10"/>
      <c r="B118" s="95"/>
      <c r="C118" s="27"/>
      <c r="D118" s="123"/>
      <c r="E118" s="123"/>
      <c r="F118" s="26"/>
      <c r="G118" s="77"/>
      <c r="H118" s="30"/>
      <c r="I118" s="30"/>
    </row>
    <row r="119" spans="1:11">
      <c r="A119" s="10"/>
      <c r="B119" s="95"/>
      <c r="C119" s="27"/>
      <c r="D119" s="123"/>
      <c r="E119" s="123"/>
      <c r="F119" s="26"/>
      <c r="G119" s="77"/>
      <c r="H119" s="30"/>
      <c r="I119" s="30"/>
    </row>
    <row r="120" spans="1:11">
      <c r="A120" s="10"/>
      <c r="B120" s="95"/>
      <c r="C120" s="27"/>
      <c r="D120" s="123"/>
      <c r="E120" s="123"/>
      <c r="F120" s="26"/>
      <c r="G120" s="77"/>
      <c r="H120" s="30"/>
      <c r="I120" s="30"/>
    </row>
    <row r="121" spans="1:11">
      <c r="A121" s="10"/>
      <c r="B121" s="95"/>
      <c r="C121" s="27"/>
      <c r="D121" s="123"/>
      <c r="E121" s="123"/>
      <c r="F121" s="26"/>
      <c r="G121" s="77"/>
      <c r="H121" s="30"/>
      <c r="I121" s="30"/>
    </row>
    <row r="122" spans="1:11">
      <c r="A122" s="10"/>
      <c r="B122" s="95"/>
      <c r="C122" s="27"/>
      <c r="D122" s="123"/>
      <c r="E122" s="123"/>
      <c r="F122" s="26"/>
      <c r="G122" s="77"/>
      <c r="H122" s="30"/>
      <c r="I122" s="30"/>
    </row>
    <row r="123" spans="1:11">
      <c r="A123" s="10"/>
      <c r="B123" s="95"/>
      <c r="C123" s="27"/>
      <c r="D123" s="123"/>
      <c r="E123" s="123"/>
      <c r="F123" s="26"/>
      <c r="G123" s="77"/>
      <c r="H123" s="30"/>
      <c r="I123" s="30"/>
    </row>
    <row r="124" spans="1:11">
      <c r="A124" s="10"/>
      <c r="B124" s="95"/>
      <c r="C124" s="33"/>
      <c r="D124" s="123"/>
      <c r="E124" s="123"/>
      <c r="F124" s="26"/>
      <c r="G124" s="77"/>
      <c r="H124" s="30"/>
      <c r="I124" s="30"/>
    </row>
    <row r="125" spans="1:11">
      <c r="A125" s="10"/>
      <c r="B125" s="95"/>
      <c r="C125" s="33"/>
      <c r="D125" s="123"/>
      <c r="E125" s="123"/>
      <c r="F125" s="26"/>
      <c r="G125" s="77"/>
      <c r="H125" s="30"/>
      <c r="I125" s="30"/>
    </row>
    <row r="126" spans="1:11">
      <c r="A126" s="10"/>
      <c r="B126" s="95"/>
      <c r="C126" s="27"/>
      <c r="D126" s="123"/>
      <c r="E126" s="123"/>
      <c r="F126" s="26"/>
      <c r="G126" s="77"/>
      <c r="H126" s="30"/>
      <c r="I126" s="30"/>
    </row>
    <row r="127" spans="1:11">
      <c r="A127" s="10"/>
      <c r="B127" s="95"/>
      <c r="C127" s="27"/>
      <c r="D127" s="123"/>
      <c r="E127" s="123"/>
      <c r="F127" s="26"/>
      <c r="G127" s="77"/>
      <c r="H127" s="30"/>
      <c r="I127" s="30"/>
    </row>
    <row r="128" spans="1:11">
      <c r="A128" s="10"/>
      <c r="B128" s="95"/>
      <c r="C128" s="27"/>
      <c r="D128" s="123"/>
      <c r="E128" s="123"/>
      <c r="F128" s="26"/>
      <c r="G128" s="77"/>
      <c r="H128" s="30"/>
      <c r="I128" s="30"/>
    </row>
    <row r="129" spans="1:9">
      <c r="A129" s="10"/>
      <c r="B129" s="95"/>
      <c r="C129" s="33"/>
      <c r="D129" s="123"/>
      <c r="E129" s="123"/>
      <c r="F129" s="26"/>
      <c r="G129" s="77"/>
      <c r="H129" s="30"/>
      <c r="I129" s="30"/>
    </row>
    <row r="130" spans="1:9">
      <c r="A130" s="10"/>
      <c r="B130" s="95"/>
      <c r="C130" s="33"/>
      <c r="D130" s="123"/>
      <c r="E130" s="123"/>
      <c r="F130" s="26"/>
      <c r="G130" s="77"/>
      <c r="H130" s="30"/>
      <c r="I130" s="30"/>
    </row>
    <row r="131" spans="1:9">
      <c r="A131" s="10"/>
      <c r="B131" s="95"/>
      <c r="C131" s="27"/>
      <c r="D131" s="123"/>
      <c r="E131" s="123"/>
      <c r="F131" s="26"/>
      <c r="G131" s="77"/>
      <c r="H131" s="30"/>
      <c r="I131" s="30"/>
    </row>
    <row r="132" spans="1:9">
      <c r="A132" s="10"/>
      <c r="B132" s="95"/>
      <c r="C132" s="27"/>
      <c r="D132" s="123"/>
      <c r="E132" s="123"/>
      <c r="F132" s="26"/>
      <c r="G132" s="77"/>
      <c r="H132" s="30"/>
      <c r="I132" s="30"/>
    </row>
    <row r="133" spans="1:9">
      <c r="A133" s="10"/>
      <c r="B133" s="95"/>
      <c r="C133" s="27"/>
      <c r="D133" s="123"/>
      <c r="E133" s="123"/>
      <c r="F133" s="26"/>
      <c r="G133" s="77"/>
      <c r="H133" s="30"/>
      <c r="I133" s="30"/>
    </row>
    <row r="134" spans="1:9">
      <c r="A134" s="10"/>
      <c r="B134" s="95"/>
      <c r="C134" s="27"/>
      <c r="D134" s="123"/>
      <c r="E134" s="123"/>
      <c r="F134" s="26"/>
      <c r="G134" s="77"/>
      <c r="H134" s="30"/>
      <c r="I134" s="30"/>
    </row>
    <row r="135" spans="1:9">
      <c r="A135" s="10"/>
      <c r="B135" s="95"/>
      <c r="C135" s="27"/>
      <c r="D135" s="123"/>
      <c r="E135" s="123"/>
      <c r="F135" s="26"/>
      <c r="G135" s="77"/>
      <c r="H135" s="30"/>
      <c r="I135" s="30"/>
    </row>
    <row r="136" spans="1:9">
      <c r="A136" s="10"/>
      <c r="B136" s="95"/>
      <c r="C136" s="27"/>
      <c r="D136" s="123"/>
      <c r="E136" s="123"/>
      <c r="F136" s="26"/>
      <c r="G136" s="77"/>
      <c r="H136" s="30"/>
      <c r="I136" s="30"/>
    </row>
    <row r="137" spans="1:9">
      <c r="A137" s="10"/>
      <c r="B137" s="95"/>
      <c r="C137" s="27"/>
      <c r="D137" s="123"/>
      <c r="E137" s="123"/>
      <c r="F137" s="26"/>
      <c r="G137" s="77"/>
      <c r="H137" s="30"/>
      <c r="I137" s="30"/>
    </row>
    <row r="138" spans="1:9">
      <c r="A138" s="10"/>
      <c r="B138" s="95"/>
      <c r="C138" s="27"/>
      <c r="D138" s="123"/>
      <c r="E138" s="123"/>
      <c r="F138" s="26"/>
      <c r="G138" s="77"/>
      <c r="H138" s="30"/>
      <c r="I138" s="30"/>
    </row>
    <row r="139" spans="1:9">
      <c r="A139" s="10"/>
      <c r="B139" s="95"/>
      <c r="C139" s="27"/>
      <c r="D139" s="123"/>
      <c r="E139" s="123"/>
      <c r="F139" s="26"/>
      <c r="G139" s="77"/>
      <c r="H139" s="30"/>
      <c r="I139" s="30"/>
    </row>
    <row r="140" spans="1:9">
      <c r="A140" s="10"/>
      <c r="B140" s="95"/>
      <c r="C140" s="27"/>
      <c r="D140" s="123"/>
      <c r="E140" s="123"/>
      <c r="F140" s="26"/>
      <c r="G140" s="77"/>
      <c r="H140" s="30"/>
      <c r="I140" s="30"/>
    </row>
    <row r="141" spans="1:9">
      <c r="A141" s="10"/>
      <c r="B141" s="95"/>
      <c r="C141" s="33"/>
      <c r="D141" s="123"/>
      <c r="E141" s="123"/>
      <c r="F141" s="26"/>
      <c r="G141" s="77"/>
      <c r="H141" s="30"/>
      <c r="I141" s="30"/>
    </row>
    <row r="142" spans="1:9">
      <c r="A142" s="10"/>
      <c r="B142" s="95"/>
      <c r="C142" s="27"/>
      <c r="D142" s="123"/>
      <c r="E142" s="123"/>
      <c r="F142" s="26"/>
      <c r="G142" s="77"/>
      <c r="H142" s="30"/>
      <c r="I142" s="30"/>
    </row>
    <row r="143" spans="1:9">
      <c r="A143" s="10"/>
      <c r="B143" s="95"/>
      <c r="C143" s="27"/>
      <c r="D143" s="123"/>
      <c r="E143" s="123"/>
      <c r="F143" s="26"/>
      <c r="G143" s="77"/>
      <c r="H143" s="30"/>
      <c r="I143" s="30"/>
    </row>
    <row r="144" spans="1:9">
      <c r="A144" s="10"/>
      <c r="B144" s="95"/>
      <c r="C144" s="27"/>
      <c r="D144" s="123"/>
      <c r="E144" s="123"/>
      <c r="F144" s="26"/>
      <c r="G144" s="77"/>
      <c r="H144" s="30"/>
      <c r="I144" s="30"/>
    </row>
    <row r="145" spans="1:9">
      <c r="A145" s="10"/>
      <c r="B145" s="95"/>
      <c r="C145" s="27"/>
      <c r="D145" s="123"/>
      <c r="E145" s="123"/>
      <c r="F145" s="26"/>
      <c r="G145" s="77"/>
      <c r="H145" s="30"/>
      <c r="I145" s="30"/>
    </row>
    <row r="146" spans="1:9">
      <c r="A146" s="10"/>
      <c r="B146" s="95"/>
      <c r="C146" s="27"/>
      <c r="D146" s="123"/>
      <c r="E146" s="123"/>
      <c r="F146" s="26"/>
      <c r="G146" s="77"/>
      <c r="H146" s="30"/>
      <c r="I146" s="30"/>
    </row>
    <row r="147" spans="1:9">
      <c r="A147" s="10"/>
      <c r="B147" s="95"/>
      <c r="C147" s="27"/>
      <c r="D147" s="123"/>
      <c r="E147" s="123"/>
      <c r="F147" s="26"/>
      <c r="G147" s="77"/>
      <c r="H147" s="30"/>
      <c r="I147" s="30"/>
    </row>
    <row r="148" spans="1:9">
      <c r="A148" s="10"/>
      <c r="B148" s="95"/>
      <c r="C148" s="27"/>
      <c r="D148" s="123"/>
      <c r="E148" s="123"/>
      <c r="F148" s="26"/>
      <c r="G148" s="77"/>
      <c r="H148" s="30"/>
      <c r="I148" s="30"/>
    </row>
    <row r="149" spans="1:9">
      <c r="A149" s="10"/>
      <c r="B149" s="95"/>
      <c r="C149" s="27"/>
      <c r="D149" s="123"/>
      <c r="E149" s="123"/>
      <c r="F149" s="26"/>
      <c r="G149" s="77"/>
      <c r="H149" s="30"/>
      <c r="I149" s="30"/>
    </row>
    <row r="150" spans="1:9">
      <c r="A150" s="10"/>
      <c r="B150" s="95"/>
      <c r="C150" s="27"/>
      <c r="D150" s="123"/>
      <c r="E150" s="123"/>
      <c r="F150" s="26"/>
      <c r="G150" s="77"/>
      <c r="H150" s="30"/>
      <c r="I150" s="30"/>
    </row>
    <row r="151" spans="1:9">
      <c r="A151" s="10"/>
      <c r="B151" s="95"/>
      <c r="C151" s="27"/>
      <c r="D151" s="123"/>
      <c r="E151" s="123"/>
      <c r="F151" s="26"/>
      <c r="G151" s="77"/>
      <c r="H151" s="30"/>
      <c r="I151" s="30"/>
    </row>
    <row r="152" spans="1:9">
      <c r="A152" s="10"/>
      <c r="B152" s="95"/>
      <c r="C152" s="27"/>
      <c r="D152" s="123"/>
      <c r="E152" s="123"/>
      <c r="F152" s="26"/>
      <c r="G152" s="77"/>
      <c r="H152" s="30"/>
      <c r="I152" s="30"/>
    </row>
    <row r="153" spans="1:9">
      <c r="A153" s="10"/>
      <c r="B153" s="95"/>
      <c r="C153" s="27"/>
      <c r="D153" s="123"/>
      <c r="E153" s="123"/>
      <c r="F153" s="26"/>
      <c r="G153" s="77"/>
      <c r="H153" s="30"/>
      <c r="I153" s="30"/>
    </row>
    <row r="154" spans="1:9">
      <c r="A154" s="10"/>
      <c r="B154" s="95"/>
      <c r="C154" s="27"/>
      <c r="D154" s="123"/>
      <c r="E154" s="123"/>
      <c r="F154" s="26"/>
      <c r="G154" s="77"/>
      <c r="H154" s="30"/>
      <c r="I154" s="30"/>
    </row>
    <row r="155" spans="1:9">
      <c r="A155" s="10"/>
      <c r="B155" s="95"/>
      <c r="C155" s="27"/>
      <c r="D155" s="123"/>
      <c r="E155" s="123"/>
      <c r="F155" s="26"/>
      <c r="G155" s="77"/>
      <c r="H155" s="30"/>
      <c r="I155" s="30"/>
    </row>
    <row r="156" spans="1:9">
      <c r="A156" s="10"/>
      <c r="B156" s="95"/>
      <c r="C156" s="27"/>
      <c r="D156" s="123"/>
      <c r="E156" s="123"/>
      <c r="F156" s="26"/>
      <c r="G156" s="77"/>
      <c r="H156" s="30"/>
      <c r="I156" s="30"/>
    </row>
    <row r="157" spans="1:9">
      <c r="A157" s="10"/>
      <c r="B157" s="95"/>
      <c r="C157" s="27"/>
      <c r="D157" s="123"/>
      <c r="E157" s="123"/>
      <c r="F157" s="26"/>
      <c r="G157" s="77"/>
      <c r="H157" s="30"/>
      <c r="I157" s="30"/>
    </row>
    <row r="158" spans="1:9">
      <c r="A158" s="10"/>
      <c r="B158" s="95"/>
      <c r="C158" s="27"/>
      <c r="D158" s="123"/>
      <c r="E158" s="123"/>
      <c r="F158" s="26"/>
      <c r="G158" s="77"/>
      <c r="H158" s="30"/>
      <c r="I158" s="30"/>
    </row>
    <row r="159" spans="1:9">
      <c r="A159" s="10"/>
      <c r="B159" s="95"/>
      <c r="C159" s="27"/>
      <c r="D159" s="123"/>
      <c r="E159" s="123"/>
      <c r="F159" s="26"/>
      <c r="G159" s="77"/>
      <c r="H159" s="30"/>
      <c r="I159" s="30"/>
    </row>
    <row r="160" spans="1:9">
      <c r="A160" s="10"/>
      <c r="B160" s="95"/>
      <c r="C160" s="27"/>
      <c r="D160" s="123"/>
      <c r="E160" s="123"/>
      <c r="F160" s="26"/>
      <c r="G160" s="77"/>
      <c r="H160" s="30"/>
      <c r="I160" s="30"/>
    </row>
    <row r="161" spans="1:9">
      <c r="A161" s="10"/>
      <c r="B161" s="95"/>
      <c r="C161" s="27"/>
      <c r="D161" s="123"/>
      <c r="E161" s="123"/>
      <c r="F161" s="26"/>
      <c r="G161" s="77"/>
      <c r="H161" s="30"/>
      <c r="I161" s="30"/>
    </row>
    <row r="162" spans="1:9">
      <c r="A162" s="10"/>
      <c r="B162" s="95"/>
      <c r="C162" s="27"/>
      <c r="D162" s="123"/>
      <c r="E162" s="123"/>
      <c r="F162" s="26"/>
      <c r="G162" s="77"/>
      <c r="H162" s="30"/>
      <c r="I162" s="30"/>
    </row>
    <row r="163" spans="1:9">
      <c r="A163" s="10"/>
      <c r="B163" s="95"/>
      <c r="C163" s="27"/>
      <c r="D163" s="123"/>
      <c r="E163" s="123"/>
      <c r="F163" s="26"/>
      <c r="G163" s="77"/>
      <c r="H163" s="30"/>
      <c r="I163" s="30"/>
    </row>
    <row r="164" spans="1:9">
      <c r="A164" s="10"/>
      <c r="B164" s="95"/>
      <c r="C164" s="27"/>
      <c r="D164" s="123"/>
      <c r="E164" s="123"/>
      <c r="F164" s="26"/>
      <c r="G164" s="77"/>
      <c r="H164" s="30"/>
      <c r="I164" s="30"/>
    </row>
    <row r="165" spans="1:9">
      <c r="A165" s="10"/>
      <c r="B165" s="95"/>
      <c r="C165" s="27"/>
      <c r="D165" s="123"/>
      <c r="E165" s="123"/>
      <c r="F165" s="26"/>
      <c r="G165" s="77"/>
      <c r="H165" s="30"/>
      <c r="I165" s="30"/>
    </row>
    <row r="166" spans="1:9">
      <c r="A166" s="10"/>
      <c r="B166" s="95"/>
      <c r="C166" s="27"/>
      <c r="D166" s="123"/>
      <c r="E166" s="123"/>
      <c r="F166" s="26"/>
      <c r="G166" s="77"/>
      <c r="H166" s="30"/>
      <c r="I166" s="30"/>
    </row>
    <row r="167" spans="1:9">
      <c r="A167" s="10"/>
      <c r="B167" s="95"/>
      <c r="C167" s="27"/>
      <c r="D167" s="123"/>
      <c r="E167" s="123"/>
      <c r="F167" s="26"/>
      <c r="G167" s="77"/>
      <c r="H167" s="30"/>
      <c r="I167" s="30"/>
    </row>
    <row r="168" spans="1:9">
      <c r="A168" s="10"/>
      <c r="B168" s="95"/>
      <c r="C168" s="27"/>
      <c r="D168" s="123"/>
      <c r="E168" s="123"/>
      <c r="F168" s="26"/>
      <c r="G168" s="77"/>
      <c r="H168" s="30"/>
      <c r="I168" s="30"/>
    </row>
    <row r="169" spans="1:9" s="78" customFormat="1">
      <c r="A169" s="10"/>
      <c r="B169" s="60"/>
      <c r="C169" s="33"/>
      <c r="D169" s="122"/>
      <c r="E169" s="122"/>
      <c r="F169" s="26"/>
      <c r="G169" s="77"/>
      <c r="H169" s="30"/>
      <c r="I169" s="30"/>
    </row>
    <row r="170" spans="1:9">
      <c r="A170" s="10"/>
      <c r="B170" s="95"/>
      <c r="C170" s="27"/>
      <c r="D170" s="123"/>
      <c r="E170" s="123"/>
      <c r="F170" s="26"/>
      <c r="G170" s="77"/>
      <c r="H170" s="30"/>
      <c r="I170" s="30"/>
    </row>
    <row r="171" spans="1:9">
      <c r="A171" s="10"/>
      <c r="B171" s="95"/>
      <c r="C171" s="27"/>
      <c r="D171" s="123"/>
      <c r="E171" s="123"/>
      <c r="F171" s="26"/>
      <c r="G171" s="77"/>
      <c r="H171" s="30"/>
      <c r="I171" s="30"/>
    </row>
    <row r="172" spans="1:9">
      <c r="A172" s="10"/>
      <c r="B172" s="95"/>
      <c r="C172" s="27"/>
      <c r="D172" s="123"/>
      <c r="E172" s="123"/>
      <c r="F172" s="26"/>
      <c r="G172" s="77"/>
      <c r="H172" s="30"/>
      <c r="I172" s="30"/>
    </row>
    <row r="173" spans="1:9">
      <c r="A173" s="10"/>
      <c r="B173" s="95"/>
      <c r="C173" s="27"/>
      <c r="D173" s="123"/>
      <c r="E173" s="123"/>
      <c r="F173" s="26"/>
      <c r="G173" s="77"/>
      <c r="H173" s="30"/>
      <c r="I173" s="30"/>
    </row>
    <row r="174" spans="1:9">
      <c r="A174" s="10"/>
      <c r="B174" s="95"/>
      <c r="C174" s="27"/>
      <c r="D174" s="123"/>
      <c r="E174" s="123"/>
      <c r="F174" s="26"/>
      <c r="G174" s="77"/>
      <c r="H174" s="30"/>
      <c r="I174" s="30"/>
    </row>
    <row r="175" spans="1:9">
      <c r="A175" s="10"/>
      <c r="B175" s="95"/>
      <c r="C175" s="27"/>
      <c r="D175" s="123"/>
      <c r="E175" s="123"/>
      <c r="F175" s="26"/>
      <c r="G175" s="77"/>
      <c r="H175" s="30"/>
      <c r="I175" s="30"/>
    </row>
    <row r="176" spans="1:9">
      <c r="A176" s="10"/>
      <c r="B176" s="95"/>
      <c r="C176" s="27"/>
      <c r="D176" s="123"/>
      <c r="E176" s="123"/>
      <c r="F176" s="26"/>
      <c r="G176" s="77"/>
      <c r="H176" s="30"/>
      <c r="I176" s="30"/>
    </row>
    <row r="177" spans="1:10">
      <c r="A177" s="10"/>
      <c r="B177" s="95"/>
      <c r="C177" s="27"/>
      <c r="D177" s="123"/>
      <c r="E177" s="123"/>
      <c r="F177" s="26"/>
      <c r="G177" s="77"/>
      <c r="H177" s="30"/>
      <c r="I177" s="30"/>
    </row>
    <row r="178" spans="1:10">
      <c r="A178" s="10"/>
      <c r="B178" s="95"/>
      <c r="C178" s="27"/>
      <c r="D178" s="123"/>
      <c r="E178" s="123"/>
      <c r="F178" s="26"/>
      <c r="G178" s="77"/>
      <c r="H178" s="30"/>
      <c r="I178" s="30"/>
    </row>
    <row r="179" spans="1:10">
      <c r="A179" s="10"/>
      <c r="B179" s="95"/>
      <c r="C179" s="27"/>
      <c r="D179" s="123"/>
      <c r="E179" s="123"/>
      <c r="F179" s="26"/>
      <c r="G179" s="77"/>
      <c r="H179" s="30"/>
      <c r="I179" s="30"/>
    </row>
    <row r="180" spans="1:10">
      <c r="A180" s="10"/>
      <c r="B180" s="95"/>
      <c r="C180" s="27"/>
      <c r="D180" s="123"/>
      <c r="E180" s="123"/>
      <c r="F180" s="26"/>
      <c r="G180" s="77"/>
      <c r="H180" s="30"/>
      <c r="I180" s="30"/>
    </row>
    <row r="181" spans="1:10">
      <c r="A181" s="10"/>
      <c r="B181" s="60"/>
      <c r="C181" s="33"/>
      <c r="D181" s="122"/>
      <c r="E181" s="122"/>
      <c r="F181" s="26"/>
      <c r="G181" s="77"/>
      <c r="H181" s="30"/>
      <c r="I181" s="30"/>
      <c r="J181" s="78"/>
    </row>
    <row r="182" spans="1:10">
      <c r="A182" s="10"/>
      <c r="B182" s="60"/>
      <c r="C182" s="33"/>
      <c r="D182" s="122"/>
      <c r="E182" s="122"/>
      <c r="F182" s="26"/>
      <c r="G182" s="77"/>
      <c r="H182" s="30"/>
      <c r="I182" s="30"/>
      <c r="J182" s="78"/>
    </row>
    <row r="183" spans="1:10">
      <c r="A183" s="10"/>
      <c r="B183" s="60"/>
      <c r="C183" s="33"/>
      <c r="D183" s="122"/>
      <c r="E183" s="122"/>
      <c r="F183" s="26"/>
      <c r="G183" s="77"/>
      <c r="H183" s="30"/>
      <c r="I183" s="30"/>
      <c r="J183" s="78"/>
    </row>
    <row r="184" spans="1:10">
      <c r="A184" s="10"/>
      <c r="B184" s="60"/>
      <c r="C184" s="33"/>
      <c r="D184" s="123"/>
      <c r="E184" s="123"/>
      <c r="F184" s="26"/>
      <c r="G184" s="77"/>
      <c r="H184" s="30"/>
      <c r="I184" s="30"/>
    </row>
    <row r="185" spans="1:10">
      <c r="A185" s="10"/>
      <c r="B185" s="95"/>
      <c r="C185" s="27"/>
      <c r="D185" s="123"/>
      <c r="E185" s="123"/>
      <c r="F185" s="26"/>
      <c r="G185" s="77"/>
      <c r="H185" s="30"/>
      <c r="I185" s="30"/>
    </row>
    <row r="186" spans="1:10">
      <c r="A186" s="10"/>
      <c r="B186" s="95"/>
      <c r="C186" s="27"/>
      <c r="D186" s="123"/>
      <c r="E186" s="123"/>
      <c r="F186" s="26"/>
      <c r="G186" s="77"/>
      <c r="H186" s="30"/>
      <c r="I186" s="30"/>
    </row>
    <row r="187" spans="1:10">
      <c r="A187" s="10"/>
      <c r="B187" s="95"/>
      <c r="C187" s="27"/>
      <c r="D187" s="123"/>
      <c r="E187" s="123"/>
      <c r="F187" s="26"/>
      <c r="G187" s="77"/>
      <c r="H187" s="30"/>
      <c r="I187" s="30"/>
    </row>
    <row r="188" spans="1:10">
      <c r="A188" s="10"/>
      <c r="B188" s="95"/>
      <c r="C188" s="27"/>
      <c r="D188" s="123"/>
      <c r="E188" s="123"/>
      <c r="F188" s="26"/>
      <c r="G188" s="77"/>
      <c r="H188" s="30"/>
      <c r="I188" s="30"/>
    </row>
    <row r="189" spans="1:10">
      <c r="A189" s="10"/>
      <c r="B189" s="95"/>
      <c r="C189" s="27"/>
      <c r="D189" s="123"/>
      <c r="E189" s="123"/>
      <c r="F189" s="26"/>
      <c r="G189" s="77"/>
      <c r="H189" s="30"/>
      <c r="I189" s="30"/>
    </row>
    <row r="190" spans="1:10">
      <c r="A190" s="10"/>
      <c r="B190" s="95"/>
      <c r="C190" s="27"/>
      <c r="D190" s="123"/>
      <c r="E190" s="123"/>
      <c r="F190" s="26"/>
      <c r="G190" s="77"/>
      <c r="H190" s="30"/>
      <c r="I190" s="30"/>
    </row>
    <row r="191" spans="1:10">
      <c r="A191" s="10"/>
      <c r="B191" s="95"/>
      <c r="C191" s="27"/>
      <c r="D191" s="123"/>
      <c r="E191" s="123"/>
      <c r="F191" s="26"/>
      <c r="G191" s="77"/>
      <c r="H191" s="30"/>
      <c r="I191" s="30"/>
    </row>
    <row r="192" spans="1:10">
      <c r="A192" s="10"/>
      <c r="B192" s="95"/>
      <c r="C192" s="27"/>
      <c r="D192" s="123"/>
      <c r="E192" s="123"/>
      <c r="F192" s="26"/>
      <c r="G192" s="77"/>
      <c r="H192" s="30"/>
      <c r="I192" s="30"/>
    </row>
    <row r="193" spans="1:9">
      <c r="A193" s="10"/>
      <c r="B193" s="95"/>
      <c r="C193" s="27"/>
      <c r="D193" s="123"/>
      <c r="E193" s="123"/>
      <c r="F193" s="26"/>
      <c r="G193" s="77"/>
      <c r="H193" s="30"/>
      <c r="I193" s="30"/>
    </row>
    <row r="194" spans="1:9">
      <c r="A194" s="10"/>
      <c r="B194" s="95"/>
      <c r="C194" s="27"/>
      <c r="D194" s="123"/>
      <c r="E194" s="123"/>
      <c r="F194" s="26"/>
      <c r="G194" s="77"/>
      <c r="H194" s="30"/>
      <c r="I194" s="30"/>
    </row>
    <row r="195" spans="1:9">
      <c r="A195" s="10"/>
      <c r="B195" s="95"/>
      <c r="C195" s="27"/>
      <c r="D195" s="123"/>
      <c r="E195" s="123"/>
      <c r="F195" s="26"/>
      <c r="G195" s="77"/>
      <c r="H195" s="30"/>
      <c r="I195" s="30"/>
    </row>
    <row r="196" spans="1:9">
      <c r="A196" s="10"/>
      <c r="B196" s="95"/>
      <c r="C196" s="27"/>
      <c r="D196" s="123"/>
      <c r="E196" s="123"/>
      <c r="F196" s="26"/>
      <c r="G196" s="77"/>
      <c r="H196" s="30"/>
      <c r="I196" s="30"/>
    </row>
    <row r="197" spans="1:9">
      <c r="A197" s="10"/>
      <c r="B197" s="95"/>
      <c r="C197" s="27"/>
      <c r="D197" s="123"/>
      <c r="E197" s="123"/>
      <c r="F197" s="26"/>
      <c r="G197" s="77"/>
      <c r="H197" s="30"/>
      <c r="I197" s="30"/>
    </row>
    <row r="198" spans="1:9">
      <c r="A198" s="10"/>
      <c r="B198" s="95"/>
      <c r="C198" s="27"/>
      <c r="D198" s="123"/>
      <c r="E198" s="123"/>
      <c r="F198" s="26"/>
      <c r="G198" s="77"/>
      <c r="H198" s="30"/>
      <c r="I198" s="30"/>
    </row>
    <row r="199" spans="1:9">
      <c r="A199" s="10"/>
      <c r="B199" s="95"/>
      <c r="C199" s="27"/>
      <c r="D199" s="123"/>
      <c r="E199" s="123"/>
      <c r="F199" s="26"/>
      <c r="G199" s="77"/>
      <c r="H199" s="30"/>
      <c r="I199" s="30"/>
    </row>
    <row r="200" spans="1:9">
      <c r="A200" s="10"/>
      <c r="B200" s="95"/>
      <c r="C200" s="27"/>
      <c r="D200" s="123"/>
      <c r="E200" s="123"/>
      <c r="F200" s="26"/>
      <c r="G200" s="77"/>
      <c r="H200" s="30"/>
      <c r="I200" s="30"/>
    </row>
    <row r="201" spans="1:9">
      <c r="A201" s="10"/>
      <c r="B201" s="95"/>
      <c r="C201" s="27"/>
      <c r="D201" s="123"/>
      <c r="E201" s="123"/>
      <c r="F201" s="26"/>
      <c r="G201" s="77"/>
      <c r="H201" s="30"/>
      <c r="I201" s="30"/>
    </row>
    <row r="202" spans="1:9">
      <c r="A202" s="10"/>
      <c r="B202" s="95"/>
      <c r="C202" s="27"/>
      <c r="D202" s="123"/>
      <c r="E202" s="123"/>
      <c r="F202" s="26"/>
      <c r="G202" s="77"/>
      <c r="H202" s="30"/>
      <c r="I202" s="30"/>
    </row>
    <row r="203" spans="1:9">
      <c r="A203" s="10"/>
      <c r="B203" s="95"/>
      <c r="C203" s="27"/>
      <c r="D203" s="123"/>
      <c r="E203" s="123"/>
      <c r="F203" s="26"/>
      <c r="G203" s="77"/>
      <c r="H203" s="30"/>
      <c r="I203" s="30"/>
    </row>
    <row r="204" spans="1:9">
      <c r="A204" s="10"/>
      <c r="B204" s="95"/>
      <c r="C204" s="27"/>
      <c r="D204" s="123"/>
      <c r="E204" s="123"/>
      <c r="F204" s="26"/>
      <c r="G204" s="77"/>
      <c r="H204" s="30"/>
      <c r="I204" s="30"/>
    </row>
    <row r="205" spans="1:9">
      <c r="A205" s="10"/>
      <c r="B205" s="95"/>
      <c r="C205" s="27"/>
      <c r="D205" s="123"/>
      <c r="E205" s="123"/>
      <c r="F205" s="26"/>
      <c r="G205" s="77"/>
      <c r="H205" s="30"/>
      <c r="I205" s="30"/>
    </row>
    <row r="206" spans="1:9">
      <c r="A206" s="10"/>
      <c r="B206" s="95"/>
      <c r="C206" s="27"/>
      <c r="D206" s="123"/>
      <c r="E206" s="123"/>
      <c r="F206" s="26"/>
      <c r="G206" s="77"/>
      <c r="H206" s="30"/>
      <c r="I206" s="30"/>
    </row>
    <row r="207" spans="1:9">
      <c r="A207" s="10"/>
      <c r="B207" s="95"/>
      <c r="C207" s="27"/>
      <c r="D207" s="123"/>
      <c r="E207" s="123"/>
      <c r="F207" s="26"/>
      <c r="G207" s="77"/>
      <c r="H207" s="30"/>
      <c r="I207" s="30"/>
    </row>
    <row r="208" spans="1:9">
      <c r="A208" s="10"/>
      <c r="B208" s="95"/>
      <c r="C208" s="27"/>
      <c r="D208" s="123"/>
      <c r="E208" s="123"/>
      <c r="F208" s="26"/>
      <c r="G208" s="77"/>
      <c r="H208" s="30"/>
      <c r="I208" s="30"/>
    </row>
    <row r="209" spans="1:9">
      <c r="A209" s="10"/>
      <c r="B209" s="95"/>
      <c r="C209" s="27"/>
      <c r="D209" s="123"/>
      <c r="E209" s="123"/>
      <c r="F209" s="26"/>
      <c r="G209" s="77"/>
      <c r="H209" s="30"/>
      <c r="I209" s="30"/>
    </row>
    <row r="210" spans="1:9">
      <c r="A210" s="10"/>
      <c r="B210" s="95"/>
      <c r="C210" s="27"/>
      <c r="D210" s="123"/>
      <c r="E210" s="123"/>
      <c r="F210" s="26"/>
      <c r="G210" s="77"/>
      <c r="H210" s="30"/>
      <c r="I210" s="30"/>
    </row>
    <row r="211" spans="1:9">
      <c r="A211" s="10"/>
      <c r="B211" s="95"/>
      <c r="C211" s="27"/>
      <c r="D211" s="123"/>
      <c r="E211" s="123"/>
      <c r="F211" s="26"/>
      <c r="G211" s="77"/>
      <c r="H211" s="30"/>
      <c r="I211" s="30"/>
    </row>
    <row r="212" spans="1:9">
      <c r="A212" s="10"/>
      <c r="B212" s="95"/>
      <c r="C212" s="27"/>
      <c r="D212" s="123"/>
      <c r="E212" s="123"/>
      <c r="F212" s="26"/>
      <c r="G212" s="77"/>
      <c r="H212" s="30"/>
      <c r="I212" s="30"/>
    </row>
    <row r="213" spans="1:9">
      <c r="A213" s="10"/>
      <c r="B213" s="95"/>
      <c r="C213" s="27"/>
      <c r="D213" s="123"/>
      <c r="E213" s="123"/>
      <c r="F213" s="26"/>
      <c r="G213" s="77"/>
      <c r="H213" s="30"/>
      <c r="I213" s="30"/>
    </row>
    <row r="214" spans="1:9">
      <c r="A214" s="10"/>
      <c r="B214" s="95"/>
      <c r="C214" s="27"/>
      <c r="D214" s="123"/>
      <c r="E214" s="123"/>
      <c r="F214" s="26"/>
      <c r="G214" s="77"/>
      <c r="H214" s="30"/>
      <c r="I214" s="30"/>
    </row>
    <row r="215" spans="1:9">
      <c r="A215" s="10"/>
      <c r="B215" s="95"/>
      <c r="C215" s="27"/>
      <c r="D215" s="123"/>
      <c r="E215" s="123"/>
      <c r="F215" s="26"/>
      <c r="G215" s="77"/>
      <c r="H215" s="30"/>
      <c r="I215" s="30"/>
    </row>
    <row r="216" spans="1:9">
      <c r="A216" s="10"/>
      <c r="B216" s="95"/>
      <c r="C216" s="27"/>
      <c r="D216" s="123"/>
      <c r="E216" s="123"/>
      <c r="F216" s="26"/>
      <c r="G216" s="77"/>
      <c r="H216" s="30"/>
      <c r="I216" s="30"/>
    </row>
    <row r="217" spans="1:9">
      <c r="A217" s="10"/>
      <c r="B217" s="95"/>
      <c r="C217" s="27"/>
      <c r="D217" s="123"/>
      <c r="E217" s="123"/>
      <c r="F217" s="26"/>
      <c r="G217" s="77"/>
      <c r="H217" s="30"/>
      <c r="I217" s="30"/>
    </row>
    <row r="218" spans="1:9">
      <c r="A218" s="10"/>
      <c r="B218" s="95"/>
      <c r="C218" s="27"/>
      <c r="D218" s="123"/>
      <c r="E218" s="123"/>
      <c r="F218" s="26"/>
      <c r="G218" s="77"/>
      <c r="H218" s="30"/>
      <c r="I218" s="30"/>
    </row>
    <row r="219" spans="1:9">
      <c r="A219" s="10"/>
      <c r="B219" s="95"/>
      <c r="C219" s="27"/>
      <c r="D219" s="123"/>
      <c r="E219" s="123"/>
      <c r="F219" s="26"/>
      <c r="G219" s="77"/>
      <c r="H219" s="30"/>
      <c r="I219" s="30"/>
    </row>
    <row r="220" spans="1:9">
      <c r="A220" s="10"/>
      <c r="B220" s="95"/>
      <c r="C220" s="27"/>
      <c r="D220" s="123"/>
      <c r="E220" s="123"/>
      <c r="F220" s="26"/>
      <c r="G220" s="77"/>
      <c r="H220" s="30"/>
      <c r="I220" s="30"/>
    </row>
    <row r="221" spans="1:9">
      <c r="A221" s="10"/>
      <c r="B221" s="95"/>
      <c r="C221" s="27"/>
      <c r="D221" s="123"/>
      <c r="E221" s="123"/>
      <c r="F221" s="26"/>
      <c r="G221" s="77"/>
      <c r="H221" s="30"/>
      <c r="I221" s="30"/>
    </row>
    <row r="222" spans="1:9">
      <c r="A222" s="10"/>
      <c r="B222" s="95"/>
      <c r="C222" s="27"/>
      <c r="D222" s="123"/>
      <c r="E222" s="123"/>
      <c r="F222" s="26"/>
      <c r="G222" s="77"/>
      <c r="H222" s="30"/>
      <c r="I222" s="30"/>
    </row>
    <row r="223" spans="1:9">
      <c r="A223" s="10"/>
      <c r="B223" s="95"/>
      <c r="C223" s="27"/>
      <c r="D223" s="123"/>
      <c r="E223" s="123"/>
      <c r="F223" s="26"/>
      <c r="G223" s="77"/>
      <c r="H223" s="30"/>
      <c r="I223" s="30"/>
    </row>
    <row r="224" spans="1:9">
      <c r="A224" s="10"/>
      <c r="B224" s="95"/>
      <c r="C224" s="27"/>
      <c r="D224" s="123"/>
      <c r="E224" s="123"/>
      <c r="F224" s="26"/>
      <c r="G224" s="77"/>
      <c r="H224" s="30"/>
      <c r="I224" s="30"/>
    </row>
    <row r="225" spans="1:9">
      <c r="A225" s="10"/>
      <c r="B225" s="95"/>
      <c r="C225" s="27"/>
      <c r="D225" s="123"/>
      <c r="E225" s="123"/>
      <c r="F225" s="26"/>
      <c r="G225" s="77"/>
      <c r="H225" s="30"/>
      <c r="I225" s="30"/>
    </row>
    <row r="226" spans="1:9">
      <c r="A226" s="10"/>
      <c r="B226" s="95"/>
      <c r="C226" s="27"/>
      <c r="D226" s="123"/>
      <c r="E226" s="123"/>
      <c r="F226" s="26"/>
      <c r="G226" s="77"/>
      <c r="H226" s="30"/>
      <c r="I226" s="30"/>
    </row>
    <row r="227" spans="1:9">
      <c r="A227" s="10"/>
      <c r="B227" s="95"/>
      <c r="C227" s="27"/>
      <c r="D227" s="123"/>
      <c r="E227" s="123"/>
      <c r="F227" s="26"/>
      <c r="G227" s="77"/>
      <c r="H227" s="30"/>
      <c r="I227" s="30"/>
    </row>
    <row r="228" spans="1:9">
      <c r="A228" s="10"/>
      <c r="B228" s="95"/>
      <c r="C228" s="27"/>
      <c r="D228" s="123"/>
      <c r="E228" s="123"/>
      <c r="F228" s="26"/>
      <c r="G228" s="77"/>
      <c r="H228" s="30"/>
      <c r="I228" s="30"/>
    </row>
    <row r="229" spans="1:9">
      <c r="A229" s="10"/>
      <c r="B229" s="95"/>
      <c r="C229" s="27"/>
      <c r="D229" s="123"/>
      <c r="E229" s="123"/>
      <c r="F229" s="26"/>
      <c r="G229" s="77"/>
      <c r="H229" s="30"/>
      <c r="I229" s="30"/>
    </row>
    <row r="230" spans="1:9">
      <c r="A230" s="10"/>
      <c r="B230" s="95"/>
      <c r="C230" s="27"/>
      <c r="D230" s="123"/>
      <c r="E230" s="123"/>
      <c r="F230" s="26"/>
      <c r="G230" s="77"/>
      <c r="H230" s="30"/>
      <c r="I230" s="30"/>
    </row>
    <row r="231" spans="1:9">
      <c r="A231" s="10"/>
      <c r="B231" s="95"/>
      <c r="C231" s="27"/>
      <c r="D231" s="123"/>
      <c r="E231" s="123"/>
      <c r="F231" s="26"/>
      <c r="G231" s="77"/>
      <c r="H231" s="30"/>
      <c r="I231" s="30"/>
    </row>
    <row r="232" spans="1:9">
      <c r="A232" s="10"/>
      <c r="B232" s="95"/>
      <c r="C232" s="27"/>
      <c r="D232" s="123"/>
      <c r="E232" s="123"/>
      <c r="F232" s="26"/>
      <c r="G232" s="77"/>
      <c r="H232" s="30"/>
      <c r="I232" s="30"/>
    </row>
    <row r="233" spans="1:9">
      <c r="A233" s="10"/>
      <c r="B233" s="96"/>
      <c r="C233" s="27"/>
      <c r="D233" s="123"/>
      <c r="E233" s="123"/>
      <c r="F233" s="26"/>
      <c r="G233" s="77"/>
      <c r="H233" s="30"/>
      <c r="I233" s="30"/>
    </row>
    <row r="234" spans="1:9">
      <c r="A234" s="10"/>
      <c r="B234" s="95"/>
      <c r="C234" s="27"/>
      <c r="D234" s="123"/>
      <c r="E234" s="123"/>
      <c r="F234" s="26"/>
      <c r="G234" s="77"/>
      <c r="H234" s="30"/>
      <c r="I234" s="30"/>
    </row>
    <row r="235" spans="1:9">
      <c r="A235" s="10"/>
      <c r="B235" s="95"/>
      <c r="C235" s="27"/>
      <c r="D235" s="123"/>
      <c r="E235" s="123"/>
      <c r="F235" s="26"/>
      <c r="G235" s="77"/>
      <c r="H235" s="30"/>
      <c r="I235" s="30"/>
    </row>
    <row r="236" spans="1:9">
      <c r="A236" s="10"/>
      <c r="B236" s="95"/>
      <c r="C236" s="27"/>
      <c r="D236" s="123"/>
      <c r="E236" s="123"/>
      <c r="F236" s="26"/>
      <c r="G236" s="77"/>
      <c r="H236" s="30"/>
      <c r="I236" s="30"/>
    </row>
    <row r="237" spans="1:9">
      <c r="A237" s="10"/>
      <c r="B237" s="95"/>
      <c r="C237" s="27"/>
      <c r="D237" s="123"/>
      <c r="E237" s="123"/>
      <c r="F237" s="26"/>
      <c r="G237" s="77"/>
      <c r="H237" s="30"/>
      <c r="I237" s="30"/>
    </row>
    <row r="238" spans="1:9">
      <c r="A238" s="10"/>
      <c r="B238" s="95"/>
      <c r="C238" s="27"/>
      <c r="D238" s="123"/>
      <c r="E238" s="123"/>
      <c r="F238" s="26"/>
      <c r="G238" s="77"/>
      <c r="H238" s="30"/>
      <c r="I238" s="30"/>
    </row>
    <row r="239" spans="1:9">
      <c r="A239" s="10"/>
      <c r="B239" s="95"/>
      <c r="C239" s="27"/>
      <c r="D239" s="123"/>
      <c r="E239" s="123"/>
      <c r="F239" s="26"/>
      <c r="G239" s="77"/>
      <c r="H239" s="30"/>
      <c r="I239" s="30"/>
    </row>
    <row r="240" spans="1:9">
      <c r="A240" s="10"/>
      <c r="B240" s="95"/>
      <c r="C240" s="27"/>
      <c r="D240" s="123"/>
      <c r="E240" s="123"/>
      <c r="F240" s="26"/>
      <c r="G240" s="77"/>
      <c r="H240" s="30"/>
      <c r="I240" s="30"/>
    </row>
    <row r="241" spans="1:9">
      <c r="A241" s="10"/>
      <c r="B241" s="95"/>
      <c r="C241" s="27"/>
      <c r="D241" s="123"/>
      <c r="E241" s="123"/>
      <c r="F241" s="26"/>
      <c r="G241" s="77"/>
      <c r="H241" s="30"/>
      <c r="I241" s="30"/>
    </row>
    <row r="242" spans="1:9">
      <c r="A242" s="10"/>
      <c r="B242" s="95"/>
      <c r="C242" s="27"/>
      <c r="D242" s="123"/>
      <c r="E242" s="123"/>
      <c r="F242" s="26"/>
      <c r="G242" s="77"/>
      <c r="H242" s="30"/>
      <c r="I242" s="30"/>
    </row>
    <row r="243" spans="1:9">
      <c r="A243" s="10"/>
      <c r="B243" s="95"/>
      <c r="C243" s="27"/>
      <c r="D243" s="123"/>
      <c r="E243" s="123"/>
      <c r="F243" s="26"/>
      <c r="G243" s="77"/>
      <c r="H243" s="30"/>
      <c r="I243" s="30"/>
    </row>
    <row r="244" spans="1:9">
      <c r="A244" s="10"/>
      <c r="B244" s="95"/>
      <c r="C244" s="27"/>
      <c r="D244" s="123"/>
      <c r="E244" s="123"/>
      <c r="F244" s="26"/>
      <c r="G244" s="77"/>
      <c r="H244" s="30"/>
      <c r="I244" s="30"/>
    </row>
    <row r="245" spans="1:9">
      <c r="A245" s="10"/>
      <c r="B245" s="95"/>
      <c r="C245" s="27"/>
      <c r="D245" s="123"/>
      <c r="E245" s="123"/>
      <c r="F245" s="26"/>
      <c r="G245" s="77"/>
      <c r="H245" s="30"/>
      <c r="I245" s="30"/>
    </row>
    <row r="246" spans="1:9">
      <c r="A246" s="10"/>
      <c r="B246" s="95"/>
      <c r="C246" s="27"/>
      <c r="D246" s="123"/>
      <c r="E246" s="123"/>
      <c r="F246" s="26"/>
      <c r="G246" s="77"/>
      <c r="H246" s="30"/>
      <c r="I246" s="30"/>
    </row>
    <row r="247" spans="1:9">
      <c r="A247" s="10"/>
      <c r="B247" s="95"/>
      <c r="C247" s="27"/>
      <c r="D247" s="123"/>
      <c r="E247" s="123"/>
      <c r="F247" s="26"/>
      <c r="G247" s="77"/>
      <c r="H247" s="30"/>
      <c r="I247" s="30"/>
    </row>
    <row r="248" spans="1:9">
      <c r="A248" s="10"/>
      <c r="B248" s="95"/>
      <c r="C248" s="27"/>
      <c r="D248" s="123"/>
      <c r="E248" s="123"/>
      <c r="F248" s="26"/>
      <c r="G248" s="77"/>
      <c r="H248" s="30"/>
      <c r="I248" s="30"/>
    </row>
    <row r="249" spans="1:9">
      <c r="A249" s="10"/>
      <c r="B249" s="95"/>
      <c r="C249" s="27"/>
      <c r="D249" s="123"/>
      <c r="E249" s="123"/>
      <c r="F249" s="26"/>
      <c r="G249" s="77"/>
      <c r="H249" s="30"/>
      <c r="I249" s="30"/>
    </row>
    <row r="250" spans="1:9">
      <c r="A250" s="10"/>
      <c r="B250" s="95"/>
      <c r="C250" s="27"/>
      <c r="D250" s="123"/>
      <c r="E250" s="123"/>
      <c r="F250" s="26"/>
      <c r="G250" s="77"/>
      <c r="H250" s="30"/>
      <c r="I250" s="30"/>
    </row>
    <row r="251" spans="1:9">
      <c r="A251" s="10"/>
      <c r="B251" s="95"/>
      <c r="C251" s="27"/>
      <c r="D251" s="123"/>
      <c r="E251" s="123"/>
      <c r="F251" s="26"/>
      <c r="G251" s="77"/>
      <c r="H251" s="30"/>
      <c r="I251" s="30"/>
    </row>
    <row r="252" spans="1:9">
      <c r="A252" s="10"/>
      <c r="B252" s="95"/>
      <c r="C252" s="27"/>
      <c r="D252" s="123"/>
      <c r="E252" s="123"/>
      <c r="F252" s="26"/>
      <c r="G252" s="77"/>
      <c r="H252" s="30"/>
      <c r="I252" s="30"/>
    </row>
    <row r="253" spans="1:9">
      <c r="A253" s="10"/>
      <c r="B253" s="95"/>
      <c r="C253" s="27"/>
      <c r="D253" s="123"/>
      <c r="E253" s="123"/>
      <c r="F253" s="26"/>
      <c r="G253" s="77"/>
      <c r="H253" s="30"/>
      <c r="I253" s="30"/>
    </row>
    <row r="254" spans="1:9">
      <c r="A254" s="10"/>
      <c r="B254" s="95"/>
      <c r="C254" s="27"/>
      <c r="D254" s="123"/>
      <c r="E254" s="123"/>
      <c r="F254" s="26"/>
      <c r="G254" s="77"/>
      <c r="H254" s="30"/>
      <c r="I254" s="30"/>
    </row>
    <row r="255" spans="1:9">
      <c r="A255" s="10"/>
      <c r="B255" s="95"/>
      <c r="C255" s="27"/>
      <c r="D255" s="123"/>
      <c r="E255" s="123"/>
      <c r="F255" s="26"/>
      <c r="G255" s="77"/>
      <c r="H255" s="30"/>
      <c r="I255" s="30"/>
    </row>
    <row r="256" spans="1:9">
      <c r="A256" s="10"/>
      <c r="B256" s="95"/>
      <c r="C256" s="27"/>
      <c r="D256" s="123"/>
      <c r="E256" s="123"/>
      <c r="F256" s="26"/>
      <c r="G256" s="77"/>
      <c r="H256" s="30"/>
      <c r="I256" s="30"/>
    </row>
    <row r="257" spans="1:9">
      <c r="A257" s="10"/>
      <c r="B257" s="97"/>
      <c r="C257" s="63"/>
      <c r="D257" s="124"/>
      <c r="E257" s="124"/>
      <c r="F257" s="26"/>
      <c r="G257" s="77"/>
      <c r="H257" s="65"/>
      <c r="I257" s="65"/>
    </row>
    <row r="258" spans="1:9">
      <c r="A258" s="10"/>
      <c r="B258" s="95"/>
      <c r="C258" s="27"/>
      <c r="D258" s="123"/>
      <c r="E258" s="123"/>
      <c r="F258" s="26"/>
      <c r="G258" s="77"/>
      <c r="H258" s="30"/>
      <c r="I258" s="30"/>
    </row>
    <row r="259" spans="1:9">
      <c r="A259" s="10"/>
      <c r="B259" s="95"/>
      <c r="C259" s="27"/>
      <c r="D259" s="123"/>
      <c r="E259" s="123"/>
      <c r="F259" s="26"/>
      <c r="G259" s="77"/>
      <c r="H259" s="30"/>
      <c r="I259" s="30"/>
    </row>
    <row r="260" spans="1:9">
      <c r="A260" s="10"/>
      <c r="B260" s="95"/>
      <c r="C260" s="27"/>
      <c r="D260" s="123"/>
      <c r="E260" s="123"/>
      <c r="F260" s="26"/>
      <c r="G260" s="77"/>
      <c r="H260" s="30"/>
      <c r="I260" s="30"/>
    </row>
    <row r="261" spans="1:9">
      <c r="A261" s="10"/>
      <c r="B261" s="95"/>
      <c r="C261" s="27"/>
      <c r="D261" s="123"/>
      <c r="E261" s="123"/>
      <c r="F261" s="26"/>
      <c r="G261" s="77"/>
      <c r="H261" s="30"/>
      <c r="I261" s="30"/>
    </row>
    <row r="262" spans="1:9">
      <c r="A262" s="10"/>
      <c r="B262" s="95"/>
      <c r="C262" s="27"/>
      <c r="D262" s="123"/>
      <c r="E262" s="123"/>
      <c r="F262" s="26"/>
      <c r="G262" s="77"/>
      <c r="H262" s="30"/>
      <c r="I262" s="30"/>
    </row>
    <row r="263" spans="1:9">
      <c r="A263" s="10"/>
      <c r="B263" s="95"/>
      <c r="C263" s="27"/>
      <c r="D263" s="123"/>
      <c r="E263" s="123"/>
      <c r="F263" s="26"/>
      <c r="G263" s="77"/>
      <c r="H263" s="30"/>
      <c r="I263" s="30"/>
    </row>
    <row r="264" spans="1:9">
      <c r="A264" s="10"/>
      <c r="B264" s="95"/>
      <c r="C264" s="27"/>
      <c r="D264" s="123"/>
      <c r="E264" s="123"/>
      <c r="F264" s="26"/>
      <c r="G264" s="77"/>
      <c r="H264" s="30"/>
      <c r="I264" s="30"/>
    </row>
    <row r="265" spans="1:9">
      <c r="A265" s="10"/>
      <c r="B265" s="95"/>
      <c r="C265" s="27"/>
      <c r="D265" s="123"/>
      <c r="E265" s="123"/>
      <c r="F265" s="26"/>
      <c r="G265" s="77"/>
      <c r="H265" s="30"/>
      <c r="I265" s="30"/>
    </row>
    <row r="266" spans="1:9">
      <c r="A266" s="10"/>
      <c r="B266" s="95"/>
      <c r="C266" s="27"/>
      <c r="D266" s="123"/>
      <c r="E266" s="123"/>
      <c r="F266" s="26"/>
      <c r="G266" s="77"/>
      <c r="H266" s="30"/>
      <c r="I266" s="30"/>
    </row>
    <row r="267" spans="1:9">
      <c r="A267" s="10"/>
      <c r="B267" s="95"/>
      <c r="C267" s="27"/>
      <c r="D267" s="123"/>
      <c r="E267" s="123"/>
      <c r="F267" s="26"/>
      <c r="G267" s="77"/>
      <c r="H267" s="30"/>
      <c r="I267" s="30"/>
    </row>
    <row r="268" spans="1:9">
      <c r="A268" s="10"/>
      <c r="B268" s="95"/>
      <c r="C268" s="27"/>
      <c r="D268" s="123"/>
      <c r="E268" s="123"/>
      <c r="F268" s="26"/>
      <c r="G268" s="77"/>
      <c r="H268" s="30"/>
      <c r="I268" s="30"/>
    </row>
    <row r="269" spans="1:9">
      <c r="A269" s="10"/>
      <c r="B269" s="95"/>
      <c r="C269" s="27"/>
      <c r="D269" s="123"/>
      <c r="E269" s="123"/>
      <c r="F269" s="26"/>
      <c r="G269" s="77"/>
      <c r="H269" s="30"/>
      <c r="I269" s="30"/>
    </row>
    <row r="270" spans="1:9">
      <c r="A270" s="10"/>
      <c r="B270" s="95"/>
      <c r="C270" s="27"/>
      <c r="D270" s="123"/>
      <c r="E270" s="123"/>
      <c r="F270" s="26"/>
      <c r="G270" s="77"/>
      <c r="H270" s="30"/>
      <c r="I270" s="30"/>
    </row>
    <row r="271" spans="1:9">
      <c r="A271" s="10"/>
      <c r="B271" s="95"/>
      <c r="C271" s="27"/>
      <c r="D271" s="123"/>
      <c r="E271" s="123"/>
      <c r="F271" s="26"/>
      <c r="G271" s="77"/>
      <c r="H271" s="30"/>
      <c r="I271" s="30"/>
    </row>
    <row r="272" spans="1:9">
      <c r="A272" s="10"/>
      <c r="B272" s="95"/>
      <c r="C272" s="27"/>
      <c r="D272" s="123"/>
      <c r="E272" s="123"/>
      <c r="F272" s="26"/>
      <c r="G272" s="77"/>
      <c r="H272" s="30"/>
      <c r="I272" s="30"/>
    </row>
    <row r="273" spans="1:9">
      <c r="A273" s="10"/>
      <c r="B273" s="95"/>
      <c r="C273" s="27"/>
      <c r="D273" s="123"/>
      <c r="E273" s="123"/>
      <c r="F273" s="26"/>
      <c r="G273" s="77"/>
      <c r="H273" s="30"/>
      <c r="I273" s="30"/>
    </row>
    <row r="274" spans="1:9">
      <c r="A274" s="10"/>
      <c r="B274" s="95"/>
      <c r="C274" s="27"/>
      <c r="D274" s="123"/>
      <c r="E274" s="123"/>
      <c r="F274" s="26"/>
      <c r="G274" s="77"/>
      <c r="H274" s="30"/>
      <c r="I274" s="30"/>
    </row>
    <row r="275" spans="1:9">
      <c r="A275" s="10"/>
      <c r="B275" s="95"/>
      <c r="C275" s="27"/>
      <c r="D275" s="123"/>
      <c r="E275" s="123"/>
      <c r="F275" s="26"/>
      <c r="G275" s="77"/>
      <c r="H275" s="30"/>
      <c r="I275" s="30"/>
    </row>
    <row r="276" spans="1:9">
      <c r="A276" s="10"/>
      <c r="B276" s="95"/>
      <c r="C276" s="27"/>
      <c r="D276" s="123"/>
      <c r="E276" s="123"/>
      <c r="F276" s="26"/>
      <c r="G276" s="77"/>
      <c r="H276" s="30"/>
      <c r="I276" s="30"/>
    </row>
    <row r="277" spans="1:9">
      <c r="A277" s="10"/>
      <c r="B277" s="95"/>
      <c r="C277" s="27"/>
      <c r="D277" s="123"/>
      <c r="E277" s="123"/>
      <c r="F277" s="26"/>
      <c r="G277" s="77"/>
      <c r="H277" s="30"/>
      <c r="I277" s="30"/>
    </row>
    <row r="278" spans="1:9">
      <c r="A278" s="10"/>
      <c r="B278" s="95"/>
      <c r="C278" s="27"/>
      <c r="D278" s="123"/>
      <c r="E278" s="123"/>
      <c r="F278" s="26"/>
      <c r="G278" s="77"/>
      <c r="H278" s="30"/>
      <c r="I278" s="30"/>
    </row>
    <row r="279" spans="1:9">
      <c r="A279" s="10"/>
      <c r="B279" s="95"/>
      <c r="C279" s="27"/>
      <c r="D279" s="123"/>
      <c r="E279" s="123"/>
      <c r="F279" s="26"/>
      <c r="G279" s="77"/>
      <c r="H279" s="30"/>
      <c r="I279" s="30"/>
    </row>
    <row r="280" spans="1:9">
      <c r="A280" s="10"/>
      <c r="B280" s="95"/>
      <c r="C280" s="27"/>
      <c r="D280" s="123"/>
      <c r="E280" s="123"/>
      <c r="F280" s="26"/>
      <c r="G280" s="77"/>
      <c r="H280" s="30"/>
      <c r="I280" s="30"/>
    </row>
    <row r="281" spans="1:9">
      <c r="A281" s="10"/>
      <c r="B281" s="95"/>
      <c r="C281" s="27"/>
      <c r="D281" s="123"/>
      <c r="E281" s="123"/>
      <c r="F281" s="26"/>
      <c r="G281" s="77"/>
      <c r="H281" s="30"/>
      <c r="I281" s="30"/>
    </row>
    <row r="282" spans="1:9">
      <c r="A282" s="10"/>
      <c r="B282" s="95"/>
      <c r="C282" s="27"/>
      <c r="D282" s="123"/>
      <c r="E282" s="123"/>
      <c r="F282" s="26"/>
      <c r="G282" s="77"/>
      <c r="H282" s="30"/>
      <c r="I282" s="30"/>
    </row>
    <row r="283" spans="1:9">
      <c r="A283" s="10"/>
      <c r="B283" s="95"/>
      <c r="C283" s="27"/>
      <c r="D283" s="123"/>
      <c r="E283" s="123"/>
      <c r="F283" s="26"/>
      <c r="G283" s="77"/>
      <c r="H283" s="30"/>
      <c r="I283" s="30"/>
    </row>
    <row r="284" spans="1:9">
      <c r="A284" s="10"/>
      <c r="B284" s="95"/>
      <c r="C284" s="27"/>
      <c r="D284" s="123"/>
      <c r="E284" s="123"/>
      <c r="F284" s="26"/>
      <c r="G284" s="77"/>
      <c r="H284" s="30"/>
      <c r="I284" s="30"/>
    </row>
    <row r="285" spans="1:9">
      <c r="A285" s="10"/>
      <c r="B285" s="95"/>
      <c r="C285" s="27"/>
      <c r="D285" s="123"/>
      <c r="E285" s="123"/>
      <c r="F285" s="26"/>
      <c r="G285" s="77"/>
      <c r="H285" s="30"/>
      <c r="I285" s="30"/>
    </row>
    <row r="286" spans="1:9">
      <c r="A286" s="10"/>
      <c r="B286" s="95"/>
      <c r="C286" s="27"/>
      <c r="D286" s="123"/>
      <c r="E286" s="123"/>
      <c r="F286" s="26"/>
      <c r="G286" s="77"/>
      <c r="H286" s="30"/>
      <c r="I286" s="30"/>
    </row>
    <row r="287" spans="1:9">
      <c r="A287" s="10"/>
      <c r="B287" s="95"/>
      <c r="C287" s="27"/>
      <c r="D287" s="123"/>
      <c r="E287" s="123"/>
      <c r="F287" s="26"/>
      <c r="G287" s="77"/>
      <c r="H287" s="30"/>
      <c r="I287" s="30"/>
    </row>
    <row r="288" spans="1:9">
      <c r="A288" s="10"/>
      <c r="B288" s="95"/>
      <c r="C288" s="27"/>
      <c r="D288" s="123"/>
      <c r="E288" s="123"/>
      <c r="F288" s="26"/>
      <c r="G288" s="77"/>
      <c r="H288" s="30"/>
      <c r="I288" s="30"/>
    </row>
    <row r="289" spans="1:9">
      <c r="A289" s="10"/>
      <c r="B289" s="95"/>
      <c r="C289" s="27"/>
      <c r="D289" s="123"/>
      <c r="E289" s="123"/>
      <c r="F289" s="26"/>
      <c r="G289" s="77"/>
      <c r="H289" s="30"/>
      <c r="I289" s="30"/>
    </row>
    <row r="290" spans="1:9">
      <c r="A290" s="10"/>
      <c r="B290" s="95"/>
      <c r="C290" s="27"/>
      <c r="D290" s="123"/>
      <c r="E290" s="123"/>
      <c r="F290" s="26"/>
      <c r="G290" s="77"/>
      <c r="H290" s="30"/>
      <c r="I290" s="30"/>
    </row>
    <row r="291" spans="1:9">
      <c r="A291" s="10"/>
      <c r="B291" s="95"/>
      <c r="C291" s="27"/>
      <c r="D291" s="123"/>
      <c r="E291" s="123"/>
      <c r="F291" s="26"/>
      <c r="G291" s="77"/>
      <c r="H291" s="30"/>
      <c r="I291" s="30"/>
    </row>
    <row r="292" spans="1:9">
      <c r="A292" s="10"/>
      <c r="B292" s="95"/>
      <c r="C292" s="27"/>
      <c r="D292" s="123"/>
      <c r="E292" s="123"/>
      <c r="F292" s="26"/>
      <c r="G292" s="77"/>
      <c r="H292" s="30"/>
      <c r="I292" s="30"/>
    </row>
    <row r="293" spans="1:9">
      <c r="A293" s="10"/>
      <c r="B293" s="95"/>
      <c r="C293" s="27"/>
      <c r="D293" s="123"/>
      <c r="E293" s="123"/>
      <c r="F293" s="26"/>
      <c r="G293" s="77"/>
      <c r="H293" s="30"/>
      <c r="I293" s="30"/>
    </row>
    <row r="294" spans="1:9">
      <c r="A294" s="10"/>
      <c r="B294" s="95"/>
      <c r="C294" s="27"/>
      <c r="D294" s="123"/>
      <c r="E294" s="123"/>
      <c r="F294" s="26"/>
      <c r="G294" s="77"/>
      <c r="H294" s="30"/>
      <c r="I294" s="30"/>
    </row>
    <row r="295" spans="1:9">
      <c r="A295" s="10"/>
      <c r="B295" s="95"/>
      <c r="C295" s="27"/>
      <c r="D295" s="123"/>
      <c r="E295" s="123"/>
      <c r="F295" s="26"/>
      <c r="G295" s="77"/>
      <c r="H295" s="30"/>
      <c r="I295" s="30"/>
    </row>
    <row r="296" spans="1:9">
      <c r="A296" s="10"/>
      <c r="B296" s="95"/>
      <c r="C296" s="27"/>
      <c r="D296" s="123"/>
      <c r="E296" s="123"/>
      <c r="F296" s="26"/>
      <c r="G296" s="77"/>
      <c r="H296" s="30"/>
      <c r="I296" s="30"/>
    </row>
    <row r="297" spans="1:9">
      <c r="A297" s="10"/>
      <c r="B297" s="95"/>
      <c r="C297" s="27"/>
      <c r="D297" s="123"/>
      <c r="E297" s="123"/>
      <c r="F297" s="26"/>
      <c r="G297" s="77"/>
      <c r="H297" s="30"/>
      <c r="I297" s="30"/>
    </row>
    <row r="298" spans="1:9">
      <c r="A298" s="10"/>
      <c r="B298" s="95"/>
      <c r="C298" s="27"/>
      <c r="D298" s="123"/>
      <c r="E298" s="123"/>
      <c r="F298" s="26"/>
      <c r="G298" s="77"/>
      <c r="H298" s="30"/>
      <c r="I298" s="30"/>
    </row>
    <row r="299" spans="1:9">
      <c r="A299" s="10"/>
      <c r="B299" s="95"/>
      <c r="C299" s="27"/>
      <c r="D299" s="123"/>
      <c r="E299" s="123"/>
      <c r="F299" s="26"/>
      <c r="G299" s="77"/>
      <c r="H299" s="30"/>
      <c r="I299" s="30"/>
    </row>
    <row r="300" spans="1:9">
      <c r="A300" s="10"/>
      <c r="B300" s="95"/>
      <c r="C300" s="27"/>
      <c r="D300" s="123"/>
      <c r="E300" s="123"/>
      <c r="F300" s="26"/>
      <c r="G300" s="77"/>
      <c r="H300" s="30"/>
      <c r="I300" s="30"/>
    </row>
    <row r="301" spans="1:9">
      <c r="A301" s="10"/>
      <c r="B301" s="95"/>
      <c r="C301" s="27"/>
      <c r="D301" s="123"/>
      <c r="E301" s="123"/>
      <c r="F301" s="26"/>
      <c r="G301" s="77"/>
      <c r="H301" s="30"/>
      <c r="I301" s="30"/>
    </row>
    <row r="302" spans="1:9">
      <c r="A302" s="10"/>
      <c r="B302" s="95"/>
      <c r="C302" s="27"/>
      <c r="D302" s="123"/>
      <c r="E302" s="123"/>
      <c r="F302" s="26"/>
      <c r="G302" s="77"/>
      <c r="H302" s="30"/>
      <c r="I302" s="30"/>
    </row>
    <row r="303" spans="1:9">
      <c r="A303" s="10"/>
      <c r="B303" s="95"/>
      <c r="C303" s="27"/>
      <c r="D303" s="123"/>
      <c r="E303" s="123"/>
      <c r="F303" s="26"/>
      <c r="G303" s="77"/>
      <c r="H303" s="30"/>
      <c r="I303" s="30"/>
    </row>
    <row r="304" spans="1:9">
      <c r="A304" s="10"/>
      <c r="B304" s="95"/>
      <c r="C304" s="27"/>
      <c r="D304" s="123"/>
      <c r="E304" s="123"/>
      <c r="F304" s="26"/>
      <c r="G304" s="77"/>
      <c r="H304" s="30"/>
      <c r="I304" s="30"/>
    </row>
    <row r="305" spans="1:9">
      <c r="A305" s="10"/>
      <c r="B305" s="95"/>
      <c r="C305" s="27"/>
      <c r="D305" s="123"/>
      <c r="E305" s="123"/>
      <c r="F305" s="26"/>
      <c r="G305" s="77"/>
      <c r="H305" s="30"/>
      <c r="I305" s="30"/>
    </row>
    <row r="306" spans="1:9">
      <c r="A306" s="10"/>
      <c r="B306" s="95"/>
      <c r="C306" s="27"/>
      <c r="D306" s="123"/>
      <c r="E306" s="123"/>
      <c r="F306" s="26"/>
      <c r="G306" s="77"/>
      <c r="H306" s="30"/>
      <c r="I306" s="30"/>
    </row>
    <row r="307" spans="1:9">
      <c r="A307" s="10"/>
      <c r="B307" s="95"/>
      <c r="C307" s="27"/>
      <c r="D307" s="123"/>
      <c r="E307" s="123"/>
      <c r="F307" s="26"/>
      <c r="G307" s="77"/>
      <c r="H307" s="30"/>
      <c r="I307" s="30"/>
    </row>
    <row r="308" spans="1:9">
      <c r="A308" s="10"/>
      <c r="B308" s="95"/>
      <c r="C308" s="27"/>
      <c r="D308" s="123"/>
      <c r="E308" s="123"/>
      <c r="F308" s="26"/>
      <c r="G308" s="77"/>
      <c r="H308" s="30"/>
      <c r="I308" s="30"/>
    </row>
    <row r="309" spans="1:9">
      <c r="A309" s="10"/>
      <c r="B309" s="95"/>
      <c r="C309" s="27"/>
      <c r="D309" s="123"/>
      <c r="E309" s="123"/>
      <c r="F309" s="26"/>
      <c r="G309" s="77"/>
      <c r="H309" s="30"/>
      <c r="I309" s="30"/>
    </row>
    <row r="310" spans="1:9">
      <c r="A310" s="10"/>
      <c r="B310" s="95"/>
      <c r="C310" s="27"/>
      <c r="D310" s="123"/>
      <c r="E310" s="123"/>
      <c r="F310" s="26"/>
      <c r="G310" s="77"/>
      <c r="H310" s="30"/>
      <c r="I310" s="30"/>
    </row>
    <row r="311" spans="1:9">
      <c r="A311" s="10"/>
      <c r="B311" s="95"/>
      <c r="C311" s="27"/>
      <c r="D311" s="123"/>
      <c r="E311" s="123"/>
      <c r="F311" s="26"/>
      <c r="G311" s="77"/>
      <c r="H311" s="30"/>
      <c r="I311" s="30"/>
    </row>
    <row r="312" spans="1:9">
      <c r="A312" s="10"/>
      <c r="B312" s="95"/>
      <c r="C312" s="27"/>
      <c r="D312" s="123"/>
      <c r="E312" s="123"/>
      <c r="F312" s="26"/>
      <c r="G312" s="77"/>
      <c r="H312" s="30"/>
      <c r="I312" s="30"/>
    </row>
    <row r="313" spans="1:9">
      <c r="A313" s="10"/>
      <c r="B313" s="95"/>
      <c r="C313" s="27"/>
      <c r="D313" s="123"/>
      <c r="E313" s="123"/>
      <c r="F313" s="26"/>
      <c r="G313" s="77"/>
      <c r="H313" s="30"/>
      <c r="I313" s="30"/>
    </row>
    <row r="314" spans="1:9">
      <c r="A314" s="10"/>
      <c r="B314" s="95"/>
      <c r="C314" s="27"/>
      <c r="D314" s="123"/>
      <c r="E314" s="123"/>
      <c r="F314" s="26"/>
      <c r="G314" s="77"/>
      <c r="H314" s="30"/>
      <c r="I314" s="30"/>
    </row>
    <row r="315" spans="1:9">
      <c r="A315" s="10"/>
      <c r="B315" s="95"/>
      <c r="C315" s="27"/>
      <c r="D315" s="123"/>
      <c r="E315" s="123"/>
      <c r="F315" s="26"/>
      <c r="G315" s="77"/>
      <c r="H315" s="30"/>
      <c r="I315" s="30"/>
    </row>
    <row r="316" spans="1:9">
      <c r="A316" s="10"/>
      <c r="B316" s="95"/>
      <c r="C316" s="27"/>
      <c r="D316" s="123"/>
      <c r="E316" s="123"/>
      <c r="F316" s="26"/>
      <c r="G316" s="77"/>
      <c r="H316" s="30"/>
      <c r="I316" s="30"/>
    </row>
    <row r="317" spans="1:9">
      <c r="A317" s="10"/>
      <c r="B317" s="95"/>
      <c r="C317" s="27"/>
      <c r="D317" s="123"/>
      <c r="E317" s="123"/>
      <c r="F317" s="26"/>
      <c r="G317" s="77"/>
      <c r="H317" s="30"/>
      <c r="I317" s="30"/>
    </row>
    <row r="318" spans="1:9">
      <c r="A318" s="10"/>
      <c r="B318" s="95"/>
      <c r="C318" s="27"/>
      <c r="D318" s="123"/>
      <c r="E318" s="123"/>
      <c r="F318" s="26"/>
      <c r="G318" s="77"/>
      <c r="H318" s="30"/>
      <c r="I318" s="30"/>
    </row>
    <row r="319" spans="1:9">
      <c r="A319" s="10"/>
      <c r="B319" s="95"/>
      <c r="C319" s="27"/>
      <c r="D319" s="123"/>
      <c r="E319" s="123"/>
      <c r="F319" s="26"/>
      <c r="G319" s="77"/>
      <c r="H319" s="30"/>
      <c r="I319" s="30"/>
    </row>
    <row r="320" spans="1:9">
      <c r="A320" s="10"/>
      <c r="B320" s="95"/>
      <c r="C320" s="27"/>
      <c r="D320" s="123"/>
      <c r="E320" s="123"/>
      <c r="F320" s="26"/>
      <c r="G320" s="77"/>
      <c r="H320" s="30"/>
      <c r="I320" s="30"/>
    </row>
    <row r="321" spans="1:9">
      <c r="A321" s="10"/>
      <c r="B321" s="95"/>
      <c r="C321" s="27"/>
      <c r="D321" s="123"/>
      <c r="E321" s="123"/>
      <c r="F321" s="26"/>
      <c r="G321" s="77"/>
      <c r="H321" s="30"/>
      <c r="I321" s="30"/>
    </row>
    <row r="322" spans="1:9">
      <c r="A322" s="10"/>
      <c r="B322" s="95"/>
      <c r="C322" s="27"/>
      <c r="D322" s="123"/>
      <c r="E322" s="123"/>
      <c r="F322" s="26"/>
      <c r="G322" s="77"/>
      <c r="H322" s="30"/>
      <c r="I322" s="30"/>
    </row>
    <row r="323" spans="1:9">
      <c r="A323" s="10"/>
      <c r="B323" s="95"/>
      <c r="C323" s="27"/>
      <c r="D323" s="123"/>
      <c r="E323" s="123"/>
      <c r="F323" s="26"/>
      <c r="G323" s="77"/>
      <c r="H323" s="30"/>
      <c r="I323" s="30"/>
    </row>
    <row r="324" spans="1:9">
      <c r="A324" s="10"/>
      <c r="B324" s="95"/>
      <c r="C324" s="27"/>
      <c r="D324" s="123"/>
      <c r="E324" s="123"/>
      <c r="F324" s="26"/>
      <c r="G324" s="77"/>
      <c r="H324" s="30"/>
      <c r="I324" s="30"/>
    </row>
    <row r="325" spans="1:9">
      <c r="A325" s="10"/>
      <c r="B325" s="95"/>
      <c r="C325" s="27"/>
      <c r="D325" s="123"/>
      <c r="E325" s="123"/>
      <c r="F325" s="26"/>
      <c r="G325" s="77"/>
      <c r="H325" s="30"/>
      <c r="I325" s="30"/>
    </row>
    <row r="326" spans="1:9">
      <c r="A326" s="10"/>
      <c r="B326" s="95"/>
      <c r="C326" s="27"/>
      <c r="D326" s="123"/>
      <c r="E326" s="123"/>
      <c r="F326" s="26"/>
      <c r="G326" s="77"/>
      <c r="H326" s="30"/>
      <c r="I326" s="30"/>
    </row>
    <row r="327" spans="1:9">
      <c r="A327" s="10"/>
      <c r="B327" s="95"/>
      <c r="C327" s="27"/>
      <c r="D327" s="123"/>
      <c r="E327" s="123"/>
      <c r="F327" s="26"/>
      <c r="G327" s="77"/>
      <c r="H327" s="30"/>
      <c r="I327" s="30"/>
    </row>
    <row r="328" spans="1:9">
      <c r="A328" s="10"/>
      <c r="B328" s="95"/>
      <c r="C328" s="27"/>
      <c r="D328" s="123"/>
      <c r="E328" s="123"/>
      <c r="F328" s="26"/>
      <c r="G328" s="77"/>
      <c r="H328" s="30"/>
      <c r="I328" s="30"/>
    </row>
    <row r="329" spans="1:9">
      <c r="A329" s="10"/>
      <c r="B329" s="95"/>
      <c r="C329" s="27"/>
      <c r="D329" s="123"/>
      <c r="E329" s="123"/>
      <c r="F329" s="26"/>
      <c r="G329" s="77"/>
      <c r="H329" s="30"/>
      <c r="I329" s="30"/>
    </row>
    <row r="330" spans="1:9">
      <c r="A330" s="10"/>
      <c r="B330" s="95"/>
      <c r="C330" s="27"/>
      <c r="D330" s="123"/>
      <c r="E330" s="123"/>
      <c r="F330" s="26"/>
      <c r="G330" s="77"/>
      <c r="H330" s="30"/>
      <c r="I330" s="30"/>
    </row>
    <row r="331" spans="1:9">
      <c r="A331" s="10"/>
      <c r="B331" s="95"/>
      <c r="C331" s="27"/>
      <c r="D331" s="123"/>
      <c r="E331" s="123"/>
      <c r="F331" s="26"/>
      <c r="G331" s="77"/>
      <c r="H331" s="30"/>
      <c r="I331" s="30"/>
    </row>
    <row r="332" spans="1:9">
      <c r="A332" s="10"/>
      <c r="B332" s="95"/>
      <c r="C332" s="27"/>
      <c r="D332" s="123"/>
      <c r="E332" s="123"/>
      <c r="F332" s="26"/>
      <c r="G332" s="77"/>
      <c r="H332" s="30"/>
      <c r="I332" s="30"/>
    </row>
    <row r="333" spans="1:9">
      <c r="A333" s="10"/>
      <c r="B333" s="95"/>
      <c r="C333" s="27"/>
      <c r="D333" s="123"/>
      <c r="E333" s="123"/>
      <c r="F333" s="26"/>
      <c r="G333" s="77"/>
      <c r="H333" s="30"/>
      <c r="I333" s="30"/>
    </row>
    <row r="334" spans="1:9">
      <c r="A334" s="10"/>
      <c r="B334" s="95"/>
      <c r="C334" s="27"/>
      <c r="D334" s="123"/>
      <c r="E334" s="123"/>
      <c r="F334" s="26"/>
      <c r="G334" s="77"/>
      <c r="H334" s="30"/>
      <c r="I334" s="30"/>
    </row>
    <row r="335" spans="1:9">
      <c r="A335" s="10"/>
      <c r="B335" s="95"/>
      <c r="C335" s="27"/>
      <c r="D335" s="123"/>
      <c r="E335" s="123"/>
      <c r="F335" s="26"/>
      <c r="G335" s="77"/>
      <c r="H335" s="30"/>
      <c r="I335" s="30"/>
    </row>
    <row r="336" spans="1:9">
      <c r="A336" s="10"/>
      <c r="B336" s="95"/>
      <c r="C336" s="27"/>
      <c r="D336" s="123"/>
      <c r="E336" s="123"/>
      <c r="F336" s="26"/>
      <c r="G336" s="77"/>
      <c r="H336" s="30"/>
      <c r="I336" s="30"/>
    </row>
    <row r="337" spans="1:9">
      <c r="A337" s="10"/>
      <c r="B337" s="95"/>
      <c r="C337" s="27"/>
      <c r="D337" s="123"/>
      <c r="E337" s="123"/>
      <c r="F337" s="26"/>
      <c r="G337" s="77"/>
      <c r="H337" s="30"/>
      <c r="I337" s="30"/>
    </row>
    <row r="338" spans="1:9">
      <c r="A338" s="10"/>
      <c r="B338" s="95"/>
      <c r="C338" s="27"/>
      <c r="D338" s="123"/>
      <c r="E338" s="123"/>
      <c r="F338" s="26"/>
      <c r="G338" s="77"/>
      <c r="H338" s="30"/>
      <c r="I338" s="30"/>
    </row>
    <row r="339" spans="1:9">
      <c r="A339" s="10"/>
      <c r="B339" s="95"/>
      <c r="C339" s="27"/>
      <c r="D339" s="123"/>
      <c r="E339" s="123"/>
      <c r="F339" s="26"/>
      <c r="G339" s="77"/>
      <c r="H339" s="30"/>
      <c r="I339" s="30"/>
    </row>
    <row r="340" spans="1:9">
      <c r="A340" s="10"/>
      <c r="B340" s="95"/>
      <c r="C340" s="27"/>
      <c r="D340" s="123"/>
      <c r="E340" s="123"/>
      <c r="F340" s="26"/>
      <c r="G340" s="77"/>
      <c r="H340" s="30"/>
      <c r="I340" s="30"/>
    </row>
    <row r="341" spans="1:9">
      <c r="A341" s="10"/>
      <c r="B341" s="95"/>
      <c r="C341" s="27"/>
      <c r="D341" s="123"/>
      <c r="E341" s="123"/>
      <c r="F341" s="26"/>
      <c r="G341" s="77"/>
      <c r="H341" s="30"/>
      <c r="I341" s="30"/>
    </row>
    <row r="342" spans="1:9">
      <c r="A342" s="10"/>
      <c r="B342" s="95"/>
      <c r="C342" s="27"/>
      <c r="D342" s="123"/>
      <c r="E342" s="123"/>
      <c r="F342" s="26"/>
      <c r="G342" s="77"/>
      <c r="H342" s="30"/>
      <c r="I342" s="30"/>
    </row>
    <row r="343" spans="1:9">
      <c r="A343" s="10"/>
      <c r="B343" s="95"/>
      <c r="C343" s="27"/>
      <c r="D343" s="123"/>
      <c r="E343" s="123"/>
      <c r="F343" s="26"/>
      <c r="G343" s="77"/>
      <c r="H343" s="30"/>
      <c r="I343" s="30"/>
    </row>
    <row r="344" spans="1:9">
      <c r="A344" s="10"/>
      <c r="B344" s="95"/>
      <c r="C344" s="27"/>
      <c r="D344" s="123"/>
      <c r="E344" s="123"/>
      <c r="F344" s="26"/>
      <c r="G344" s="77"/>
      <c r="H344" s="30"/>
      <c r="I344" s="30"/>
    </row>
    <row r="345" spans="1:9">
      <c r="A345" s="10"/>
      <c r="B345" s="95"/>
      <c r="C345" s="27"/>
      <c r="D345" s="123"/>
      <c r="E345" s="123"/>
      <c r="F345" s="26"/>
      <c r="G345" s="77"/>
      <c r="H345" s="30"/>
      <c r="I345" s="30"/>
    </row>
    <row r="346" spans="1:9">
      <c r="A346" s="10"/>
      <c r="B346" s="95"/>
      <c r="C346" s="27"/>
      <c r="D346" s="123"/>
      <c r="E346" s="123"/>
      <c r="F346" s="26"/>
      <c r="G346" s="77"/>
      <c r="H346" s="30"/>
      <c r="I346" s="30"/>
    </row>
    <row r="347" spans="1:9">
      <c r="A347" s="10"/>
      <c r="B347" s="95"/>
      <c r="C347" s="27"/>
      <c r="D347" s="123"/>
      <c r="E347" s="123"/>
      <c r="F347" s="26"/>
      <c r="G347" s="77"/>
      <c r="H347" s="30"/>
      <c r="I347" s="30"/>
    </row>
    <row r="348" spans="1:9">
      <c r="A348" s="10"/>
      <c r="B348" s="95"/>
      <c r="C348" s="27"/>
      <c r="D348" s="123"/>
      <c r="E348" s="123"/>
      <c r="F348" s="26"/>
      <c r="G348" s="77"/>
      <c r="H348" s="30"/>
      <c r="I348" s="30"/>
    </row>
    <row r="349" spans="1:9">
      <c r="A349" s="10"/>
      <c r="B349" s="95"/>
      <c r="C349" s="27"/>
      <c r="D349" s="123"/>
      <c r="E349" s="123"/>
      <c r="F349" s="26"/>
      <c r="G349" s="77"/>
      <c r="H349" s="30"/>
      <c r="I349" s="30"/>
    </row>
    <row r="350" spans="1:9">
      <c r="A350" s="10"/>
      <c r="B350" s="95"/>
      <c r="C350" s="27"/>
      <c r="D350" s="123"/>
      <c r="E350" s="123"/>
      <c r="F350" s="26"/>
      <c r="G350" s="77"/>
      <c r="H350" s="30"/>
      <c r="I350" s="30"/>
    </row>
    <row r="351" spans="1:9">
      <c r="A351" s="10"/>
      <c r="B351" s="95"/>
      <c r="C351" s="27"/>
      <c r="D351" s="123"/>
      <c r="E351" s="123"/>
      <c r="F351" s="26"/>
      <c r="G351" s="77"/>
      <c r="H351" s="30"/>
      <c r="I351" s="30"/>
    </row>
    <row r="352" spans="1:9">
      <c r="A352" s="10"/>
      <c r="B352" s="95"/>
      <c r="C352" s="27"/>
      <c r="D352" s="123"/>
      <c r="E352" s="123"/>
      <c r="F352" s="26"/>
      <c r="G352" s="77"/>
      <c r="H352" s="30"/>
      <c r="I352" s="30"/>
    </row>
    <row r="353" spans="1:9">
      <c r="A353" s="10"/>
      <c r="B353" s="95"/>
      <c r="C353" s="27"/>
      <c r="D353" s="123"/>
      <c r="E353" s="123"/>
      <c r="F353" s="26"/>
      <c r="G353" s="77"/>
      <c r="H353" s="30"/>
      <c r="I353" s="30"/>
    </row>
    <row r="354" spans="1:9">
      <c r="A354" s="10"/>
      <c r="B354" s="95"/>
      <c r="C354" s="27"/>
      <c r="D354" s="123"/>
      <c r="E354" s="123"/>
      <c r="F354" s="26"/>
      <c r="G354" s="77"/>
      <c r="H354" s="30"/>
      <c r="I354" s="30"/>
    </row>
    <row r="355" spans="1:9">
      <c r="A355" s="10"/>
      <c r="B355" s="95"/>
      <c r="C355" s="27"/>
      <c r="D355" s="123"/>
      <c r="E355" s="123"/>
      <c r="F355" s="26"/>
      <c r="G355" s="77"/>
      <c r="H355" s="30"/>
      <c r="I355" s="30"/>
    </row>
    <row r="356" spans="1:9">
      <c r="A356" s="10"/>
      <c r="B356" s="95"/>
      <c r="C356" s="27"/>
      <c r="D356" s="123"/>
      <c r="E356" s="123"/>
      <c r="F356" s="26"/>
      <c r="G356" s="77"/>
      <c r="H356" s="30"/>
      <c r="I356" s="30"/>
    </row>
    <row r="357" spans="1:9">
      <c r="A357" s="10"/>
      <c r="B357" s="95"/>
      <c r="C357" s="27"/>
      <c r="D357" s="123"/>
      <c r="E357" s="123"/>
      <c r="F357" s="26"/>
      <c r="G357" s="77"/>
      <c r="H357" s="30"/>
      <c r="I357" s="30"/>
    </row>
    <row r="358" spans="1:9">
      <c r="A358" s="10"/>
      <c r="B358" s="95"/>
      <c r="C358" s="27"/>
      <c r="D358" s="123"/>
      <c r="E358" s="123"/>
      <c r="F358" s="26"/>
      <c r="G358" s="77"/>
      <c r="H358" s="30"/>
      <c r="I358" s="30"/>
    </row>
    <row r="359" spans="1:9">
      <c r="A359" s="10"/>
      <c r="B359" s="95"/>
      <c r="C359" s="27"/>
      <c r="D359" s="123"/>
      <c r="E359" s="123"/>
      <c r="F359" s="26"/>
      <c r="G359" s="77"/>
      <c r="H359" s="30"/>
      <c r="I359" s="30"/>
    </row>
    <row r="360" spans="1:9">
      <c r="A360" s="10"/>
      <c r="B360" s="95"/>
      <c r="C360" s="27"/>
      <c r="D360" s="123"/>
      <c r="E360" s="123"/>
      <c r="F360" s="26"/>
      <c r="G360" s="77"/>
      <c r="H360" s="30"/>
      <c r="I360" s="30"/>
    </row>
    <row r="361" spans="1:9">
      <c r="A361" s="10"/>
      <c r="B361" s="94"/>
      <c r="C361" s="27"/>
      <c r="D361" s="125"/>
      <c r="E361" s="125"/>
      <c r="F361" s="26"/>
      <c r="G361" s="77"/>
      <c r="H361" s="30"/>
      <c r="I361" s="30"/>
    </row>
    <row r="362" spans="1:9">
      <c r="A362" s="10"/>
      <c r="B362" s="94"/>
      <c r="C362" s="27"/>
      <c r="D362" s="125"/>
      <c r="E362" s="125"/>
      <c r="F362" s="26"/>
      <c r="G362" s="77"/>
      <c r="H362" s="30"/>
      <c r="I362" s="30"/>
    </row>
    <row r="363" spans="1:9">
      <c r="A363" s="10"/>
      <c r="B363" s="94"/>
      <c r="C363" s="27"/>
      <c r="D363" s="125"/>
      <c r="E363" s="125"/>
      <c r="F363" s="26"/>
      <c r="G363" s="77"/>
    </row>
    <row r="364" spans="1:9">
      <c r="A364" s="10"/>
      <c r="B364" s="94"/>
      <c r="C364" s="27"/>
      <c r="D364" s="125"/>
      <c r="E364" s="125"/>
      <c r="F364" s="26"/>
      <c r="G364" s="77"/>
    </row>
    <row r="365" spans="1:9">
      <c r="A365" s="10"/>
      <c r="B365" s="94"/>
      <c r="C365" s="27"/>
      <c r="D365" s="125"/>
      <c r="E365" s="125"/>
      <c r="F365" s="26"/>
      <c r="G365" s="77"/>
    </row>
    <row r="366" spans="1:9">
      <c r="A366" s="10"/>
      <c r="B366" s="94"/>
      <c r="C366" s="27"/>
      <c r="D366" s="125"/>
      <c r="E366" s="125"/>
      <c r="F366" s="26"/>
      <c r="G366" s="77"/>
    </row>
    <row r="367" spans="1:9">
      <c r="A367" s="10"/>
      <c r="B367" s="94"/>
      <c r="C367" s="27"/>
      <c r="D367" s="125"/>
      <c r="E367" s="125"/>
      <c r="F367" s="26"/>
      <c r="G367" s="77"/>
    </row>
    <row r="368" spans="1:9">
      <c r="A368" s="10"/>
      <c r="B368" s="94"/>
      <c r="C368" s="27"/>
      <c r="D368" s="125"/>
      <c r="E368" s="125"/>
      <c r="F368" s="26"/>
      <c r="G368" s="77"/>
    </row>
    <row r="369" spans="1:9">
      <c r="A369" s="10"/>
      <c r="B369" s="94"/>
      <c r="C369" s="27"/>
      <c r="D369" s="125"/>
      <c r="E369" s="125"/>
      <c r="F369" s="26"/>
      <c r="G369" s="77"/>
    </row>
    <row r="370" spans="1:9">
      <c r="A370" s="10"/>
      <c r="B370" s="94"/>
      <c r="C370" s="27"/>
      <c r="D370" s="125"/>
      <c r="E370" s="125"/>
      <c r="F370" s="26"/>
      <c r="G370" s="77"/>
    </row>
    <row r="371" spans="1:9">
      <c r="A371" s="10"/>
      <c r="B371" s="94"/>
      <c r="C371" s="27"/>
      <c r="D371" s="125"/>
      <c r="E371" s="125"/>
      <c r="F371" s="26"/>
      <c r="G371" s="77"/>
    </row>
    <row r="372" spans="1:9">
      <c r="A372" s="10"/>
      <c r="B372" s="94"/>
      <c r="C372" s="27"/>
      <c r="D372" s="125"/>
      <c r="E372" s="125"/>
      <c r="F372" s="26"/>
      <c r="G372" s="77"/>
    </row>
    <row r="373" spans="1:9">
      <c r="A373" s="10"/>
      <c r="B373" s="94"/>
      <c r="C373" s="27"/>
      <c r="D373" s="125"/>
      <c r="E373" s="125"/>
      <c r="F373" s="26"/>
      <c r="G373" s="77"/>
    </row>
    <row r="374" spans="1:9">
      <c r="A374" s="10"/>
      <c r="B374" s="94"/>
      <c r="C374" s="27"/>
      <c r="D374" s="125"/>
      <c r="E374" s="125"/>
      <c r="F374" s="26"/>
      <c r="G374" s="77"/>
    </row>
    <row r="375" spans="1:9">
      <c r="A375" s="10"/>
      <c r="B375" s="94"/>
      <c r="C375" s="27"/>
      <c r="D375" s="125"/>
      <c r="E375" s="125"/>
      <c r="F375" s="26"/>
      <c r="G375" s="77"/>
    </row>
    <row r="376" spans="1:9" s="79" customFormat="1">
      <c r="A376" s="10"/>
      <c r="B376" s="94"/>
      <c r="C376" s="27"/>
      <c r="D376" s="125"/>
      <c r="E376" s="125"/>
      <c r="F376" s="26"/>
      <c r="G376" s="77"/>
      <c r="H376" s="88"/>
      <c r="I376" s="88"/>
    </row>
    <row r="377" spans="1:9">
      <c r="A377" s="10"/>
      <c r="B377" s="94"/>
      <c r="C377" s="27"/>
      <c r="D377" s="125"/>
      <c r="E377" s="125"/>
      <c r="F377" s="26"/>
      <c r="G377" s="77"/>
    </row>
    <row r="378" spans="1:9">
      <c r="A378" s="10"/>
      <c r="B378" s="94"/>
      <c r="C378" s="27"/>
      <c r="D378" s="125"/>
      <c r="E378" s="125"/>
      <c r="F378" s="26"/>
      <c r="G378" s="77"/>
      <c r="H378" s="30"/>
      <c r="I378" s="30"/>
    </row>
    <row r="379" spans="1:9" s="79" customFormat="1">
      <c r="A379" s="10"/>
      <c r="B379" s="94"/>
      <c r="C379" s="27"/>
      <c r="D379" s="125"/>
      <c r="E379" s="125"/>
      <c r="F379" s="26"/>
      <c r="G379" s="77"/>
      <c r="H379" s="88"/>
      <c r="I379" s="88"/>
    </row>
    <row r="380" spans="1:9">
      <c r="A380" s="10"/>
      <c r="B380" s="94"/>
      <c r="C380" s="27"/>
      <c r="D380" s="125"/>
      <c r="E380" s="125"/>
      <c r="F380" s="26"/>
      <c r="G380" s="77"/>
    </row>
    <row r="381" spans="1:9">
      <c r="A381" s="10"/>
      <c r="B381" s="94"/>
      <c r="C381" s="27"/>
      <c r="D381" s="125"/>
      <c r="E381" s="125"/>
      <c r="F381" s="26"/>
      <c r="G381" s="77"/>
    </row>
    <row r="382" spans="1:9">
      <c r="A382" s="10"/>
      <c r="B382" s="94"/>
      <c r="C382" s="27"/>
      <c r="D382" s="125"/>
      <c r="E382" s="125"/>
      <c r="F382" s="26"/>
      <c r="G382" s="77"/>
    </row>
    <row r="383" spans="1:9">
      <c r="A383" s="10"/>
      <c r="B383" s="94"/>
      <c r="C383" s="27"/>
      <c r="D383" s="125"/>
      <c r="E383" s="125"/>
      <c r="F383" s="26"/>
      <c r="G383" s="77"/>
    </row>
    <row r="384" spans="1:9">
      <c r="A384" s="10"/>
      <c r="B384" s="94"/>
      <c r="C384" s="27"/>
      <c r="D384" s="125"/>
      <c r="E384" s="125"/>
      <c r="F384" s="26"/>
      <c r="G384" s="77"/>
    </row>
    <row r="385" spans="1:7">
      <c r="A385" s="10"/>
      <c r="B385" s="94"/>
      <c r="C385" s="27"/>
      <c r="D385" s="125"/>
      <c r="E385" s="125"/>
      <c r="F385" s="26"/>
      <c r="G385" s="77"/>
    </row>
    <row r="386" spans="1:7">
      <c r="A386" s="10"/>
      <c r="B386" s="94"/>
      <c r="C386" s="27"/>
      <c r="D386" s="125"/>
      <c r="E386" s="125"/>
      <c r="F386" s="26"/>
      <c r="G386" s="77"/>
    </row>
    <row r="387" spans="1:7">
      <c r="A387" s="10"/>
      <c r="B387" s="94"/>
      <c r="C387" s="27"/>
      <c r="D387" s="125"/>
      <c r="E387" s="125"/>
      <c r="F387" s="26"/>
      <c r="G387" s="77"/>
    </row>
    <row r="388" spans="1:7">
      <c r="A388" s="10"/>
      <c r="B388" s="94"/>
      <c r="C388" s="27"/>
      <c r="D388" s="125"/>
      <c r="E388" s="125"/>
      <c r="F388" s="26"/>
      <c r="G388" s="77"/>
    </row>
    <row r="389" spans="1:7">
      <c r="A389" s="10"/>
      <c r="B389" s="94"/>
      <c r="C389" s="27"/>
      <c r="D389" s="125"/>
      <c r="E389" s="125"/>
      <c r="F389" s="26"/>
      <c r="G389" s="77"/>
    </row>
    <row r="390" spans="1:7">
      <c r="A390" s="10"/>
      <c r="B390" s="94"/>
      <c r="C390" s="27"/>
      <c r="D390" s="125"/>
      <c r="E390" s="125"/>
      <c r="F390" s="26"/>
      <c r="G390" s="77"/>
    </row>
    <row r="391" spans="1:7">
      <c r="A391" s="10"/>
      <c r="B391" s="94"/>
      <c r="C391" s="27"/>
      <c r="D391" s="125"/>
      <c r="E391" s="125"/>
      <c r="F391" s="26"/>
      <c r="G391" s="77"/>
    </row>
    <row r="392" spans="1:7">
      <c r="A392" s="10"/>
      <c r="B392" s="94"/>
      <c r="C392" s="27"/>
      <c r="D392" s="125"/>
      <c r="E392" s="125"/>
      <c r="F392" s="26"/>
      <c r="G392" s="77"/>
    </row>
    <row r="393" spans="1:7">
      <c r="A393" s="10"/>
      <c r="B393" s="94"/>
      <c r="C393" s="27"/>
      <c r="D393" s="125"/>
      <c r="E393" s="125"/>
      <c r="F393" s="26"/>
      <c r="G393" s="77"/>
    </row>
    <row r="394" spans="1:7">
      <c r="A394" s="10"/>
      <c r="B394" s="94"/>
      <c r="C394" s="27"/>
      <c r="D394" s="125"/>
      <c r="E394" s="125"/>
      <c r="F394" s="26"/>
      <c r="G394" s="77"/>
    </row>
    <row r="395" spans="1:7">
      <c r="A395" s="10"/>
      <c r="B395" s="94"/>
      <c r="C395" s="27"/>
      <c r="D395" s="125"/>
      <c r="E395" s="125"/>
      <c r="F395" s="26"/>
      <c r="G395" s="77"/>
    </row>
    <row r="396" spans="1:7">
      <c r="A396" s="10"/>
      <c r="B396" s="94"/>
      <c r="C396" s="27"/>
      <c r="D396" s="125"/>
      <c r="E396" s="125"/>
      <c r="F396" s="26"/>
      <c r="G396" s="77"/>
    </row>
    <row r="397" spans="1:7">
      <c r="A397" s="10"/>
      <c r="B397" s="94"/>
      <c r="C397" s="27"/>
      <c r="D397" s="125"/>
      <c r="E397" s="125"/>
      <c r="F397" s="26"/>
      <c r="G397" s="77"/>
    </row>
    <row r="398" spans="1:7">
      <c r="A398" s="10"/>
      <c r="B398" s="94"/>
      <c r="C398" s="27"/>
      <c r="D398" s="125"/>
      <c r="E398" s="125"/>
      <c r="F398" s="26"/>
      <c r="G398" s="77"/>
    </row>
    <row r="399" spans="1:7">
      <c r="A399" s="10"/>
      <c r="B399" s="94"/>
      <c r="C399" s="27"/>
      <c r="D399" s="125"/>
      <c r="E399" s="125"/>
      <c r="F399" s="26"/>
      <c r="G399" s="77"/>
    </row>
    <row r="400" spans="1:7">
      <c r="A400" s="10"/>
      <c r="B400" s="94"/>
      <c r="C400" s="27"/>
      <c r="D400" s="125"/>
      <c r="E400" s="125"/>
      <c r="F400" s="26"/>
      <c r="G400" s="77"/>
    </row>
    <row r="401" spans="1:7">
      <c r="A401" s="10"/>
      <c r="B401" s="94"/>
      <c r="C401" s="27"/>
      <c r="D401" s="125"/>
      <c r="E401" s="125"/>
      <c r="F401" s="26"/>
      <c r="G401" s="77"/>
    </row>
    <row r="402" spans="1:7">
      <c r="A402" s="10"/>
      <c r="B402" s="94"/>
      <c r="C402" s="27"/>
      <c r="D402" s="125"/>
      <c r="E402" s="125"/>
      <c r="F402" s="26"/>
      <c r="G402" s="77"/>
    </row>
    <row r="403" spans="1:7">
      <c r="A403" s="10"/>
      <c r="B403" s="94"/>
      <c r="C403" s="27"/>
      <c r="D403" s="125"/>
      <c r="E403" s="125"/>
      <c r="F403" s="26"/>
      <c r="G403" s="77"/>
    </row>
    <row r="404" spans="1:7">
      <c r="A404" s="10"/>
      <c r="B404" s="94"/>
      <c r="C404" s="27"/>
      <c r="D404" s="125"/>
      <c r="E404" s="125"/>
      <c r="F404" s="26"/>
      <c r="G404" s="77"/>
    </row>
    <row r="405" spans="1:7">
      <c r="A405" s="10"/>
      <c r="B405" s="94"/>
      <c r="C405" s="27"/>
      <c r="D405" s="125"/>
      <c r="E405" s="125"/>
      <c r="F405" s="26"/>
      <c r="G405" s="77"/>
    </row>
    <row r="406" spans="1:7">
      <c r="A406" s="10"/>
      <c r="B406" s="94"/>
      <c r="C406" s="27"/>
      <c r="D406" s="125"/>
      <c r="E406" s="125"/>
      <c r="F406" s="26"/>
      <c r="G406" s="77"/>
    </row>
    <row r="407" spans="1:7">
      <c r="A407" s="10"/>
      <c r="B407" s="94"/>
      <c r="C407" s="27"/>
      <c r="D407" s="125"/>
      <c r="E407" s="125"/>
      <c r="F407" s="26"/>
      <c r="G407" s="77"/>
    </row>
    <row r="408" spans="1:7">
      <c r="A408" s="10"/>
      <c r="B408" s="94"/>
      <c r="C408" s="27"/>
      <c r="D408" s="125"/>
      <c r="E408" s="125"/>
      <c r="F408" s="26"/>
      <c r="G408" s="77"/>
    </row>
    <row r="409" spans="1:7">
      <c r="A409" s="10"/>
      <c r="B409" s="94"/>
      <c r="C409" s="27"/>
      <c r="D409" s="125"/>
      <c r="E409" s="125"/>
      <c r="F409" s="26"/>
      <c r="G409" s="77"/>
    </row>
    <row r="410" spans="1:7">
      <c r="A410" s="10"/>
      <c r="B410" s="94"/>
      <c r="C410" s="27"/>
      <c r="D410" s="125"/>
      <c r="E410" s="125"/>
      <c r="F410" s="26"/>
      <c r="G410" s="77"/>
    </row>
    <row r="411" spans="1:7">
      <c r="A411" s="10"/>
      <c r="B411" s="94"/>
      <c r="C411" s="27"/>
      <c r="D411" s="125"/>
      <c r="E411" s="125"/>
      <c r="F411" s="26"/>
      <c r="G411" s="77"/>
    </row>
    <row r="412" spans="1:7">
      <c r="A412" s="10"/>
      <c r="B412" s="94"/>
      <c r="C412" s="27"/>
      <c r="D412" s="125"/>
      <c r="E412" s="125"/>
      <c r="F412" s="26"/>
      <c r="G412" s="77"/>
    </row>
    <row r="413" spans="1:7">
      <c r="A413" s="10"/>
      <c r="B413" s="94"/>
      <c r="C413" s="27"/>
      <c r="D413" s="125"/>
      <c r="E413" s="125"/>
      <c r="F413" s="26"/>
      <c r="G413" s="77"/>
    </row>
    <row r="414" spans="1:7">
      <c r="A414" s="10"/>
      <c r="B414" s="94"/>
      <c r="C414" s="27"/>
      <c r="D414" s="125"/>
      <c r="E414" s="125"/>
      <c r="F414" s="26"/>
      <c r="G414" s="77"/>
    </row>
    <row r="415" spans="1:7">
      <c r="A415" s="10"/>
      <c r="B415" s="94"/>
      <c r="C415" s="27"/>
      <c r="D415" s="125"/>
      <c r="E415" s="125"/>
      <c r="F415" s="26"/>
      <c r="G415" s="77"/>
    </row>
    <row r="416" spans="1:7">
      <c r="A416" s="10"/>
      <c r="B416" s="94"/>
      <c r="C416" s="27"/>
      <c r="D416" s="125"/>
      <c r="E416" s="125"/>
      <c r="F416" s="26"/>
      <c r="G416" s="77"/>
    </row>
    <row r="417" spans="1:7">
      <c r="A417" s="10"/>
      <c r="B417" s="94"/>
      <c r="C417" s="27"/>
      <c r="D417" s="125"/>
      <c r="E417" s="125"/>
      <c r="F417" s="26"/>
      <c r="G417" s="77"/>
    </row>
    <row r="418" spans="1:7">
      <c r="A418" s="10"/>
      <c r="B418" s="94"/>
      <c r="C418" s="27"/>
      <c r="D418" s="125"/>
      <c r="E418" s="125"/>
      <c r="F418" s="26"/>
      <c r="G418" s="77"/>
    </row>
    <row r="419" spans="1:7">
      <c r="A419" s="10"/>
      <c r="B419" s="94"/>
      <c r="C419" s="27"/>
      <c r="D419" s="125"/>
      <c r="E419" s="125"/>
      <c r="F419" s="26"/>
      <c r="G419" s="77"/>
    </row>
    <row r="420" spans="1:7">
      <c r="A420" s="10"/>
      <c r="B420" s="94"/>
      <c r="C420" s="27"/>
      <c r="D420" s="125"/>
      <c r="E420" s="125"/>
      <c r="F420" s="26"/>
      <c r="G420" s="77"/>
    </row>
    <row r="421" spans="1:7">
      <c r="A421" s="10"/>
      <c r="B421" s="94"/>
      <c r="C421" s="27"/>
      <c r="D421" s="125"/>
      <c r="E421" s="125"/>
      <c r="F421" s="26"/>
      <c r="G421" s="77"/>
    </row>
    <row r="422" spans="1:7">
      <c r="A422" s="10"/>
      <c r="B422" s="94"/>
      <c r="C422" s="27"/>
      <c r="D422" s="125"/>
      <c r="E422" s="125"/>
      <c r="F422" s="26"/>
      <c r="G422" s="77"/>
    </row>
    <row r="423" spans="1:7">
      <c r="A423" s="10"/>
      <c r="B423" s="94"/>
      <c r="C423" s="27"/>
      <c r="D423" s="125"/>
      <c r="E423" s="125"/>
      <c r="F423" s="26"/>
      <c r="G423" s="77"/>
    </row>
    <row r="424" spans="1:7">
      <c r="A424" s="10"/>
      <c r="B424" s="94"/>
      <c r="C424" s="27"/>
      <c r="D424" s="125"/>
      <c r="E424" s="125"/>
      <c r="F424" s="26"/>
      <c r="G424" s="77"/>
    </row>
    <row r="425" spans="1:7">
      <c r="A425" s="10"/>
      <c r="B425" s="94"/>
      <c r="C425" s="27"/>
      <c r="D425" s="125"/>
      <c r="E425" s="125"/>
      <c r="F425" s="26"/>
      <c r="G425" s="77"/>
    </row>
    <row r="426" spans="1:7">
      <c r="A426" s="10"/>
      <c r="B426" s="94"/>
      <c r="C426" s="27"/>
      <c r="D426" s="125"/>
      <c r="E426" s="125"/>
      <c r="F426" s="26"/>
      <c r="G426" s="77"/>
    </row>
    <row r="427" spans="1:7">
      <c r="A427" s="10"/>
      <c r="B427" s="94"/>
      <c r="C427" s="27"/>
      <c r="D427" s="125"/>
      <c r="E427" s="125"/>
      <c r="F427" s="26"/>
      <c r="G427" s="77"/>
    </row>
    <row r="428" spans="1:7">
      <c r="A428" s="10"/>
      <c r="B428" s="94"/>
      <c r="C428" s="27"/>
      <c r="D428" s="125"/>
      <c r="E428" s="125"/>
      <c r="F428" s="26"/>
      <c r="G428" s="77"/>
    </row>
    <row r="429" spans="1:7">
      <c r="A429" s="10"/>
      <c r="B429" s="94"/>
      <c r="C429" s="27"/>
      <c r="D429" s="125"/>
      <c r="E429" s="125"/>
      <c r="F429" s="26"/>
      <c r="G429" s="77"/>
    </row>
    <row r="430" spans="1:7">
      <c r="A430" s="10"/>
      <c r="B430" s="94"/>
      <c r="C430" s="27"/>
      <c r="D430" s="125"/>
      <c r="E430" s="125"/>
      <c r="F430" s="26"/>
      <c r="G430" s="77"/>
    </row>
    <row r="431" spans="1:7">
      <c r="A431" s="10"/>
      <c r="B431" s="94"/>
      <c r="C431" s="27"/>
      <c r="D431" s="125"/>
      <c r="E431" s="125"/>
      <c r="F431" s="26"/>
      <c r="G431" s="77"/>
    </row>
    <row r="432" spans="1:7">
      <c r="A432" s="10"/>
      <c r="B432" s="94"/>
      <c r="C432" s="27"/>
      <c r="D432" s="125"/>
      <c r="E432" s="125"/>
      <c r="F432" s="26"/>
      <c r="G432" s="77"/>
    </row>
    <row r="433" spans="1:7">
      <c r="A433" s="10"/>
      <c r="B433" s="94"/>
      <c r="C433" s="27"/>
      <c r="D433" s="125"/>
      <c r="E433" s="125"/>
      <c r="F433" s="26"/>
      <c r="G433" s="77"/>
    </row>
    <row r="434" spans="1:7">
      <c r="A434" s="10"/>
      <c r="B434" s="94"/>
      <c r="C434" s="27"/>
      <c r="D434" s="125"/>
      <c r="E434" s="125"/>
      <c r="F434" s="26"/>
      <c r="G434" s="77"/>
    </row>
    <row r="435" spans="1:7">
      <c r="A435" s="10"/>
      <c r="B435" s="94"/>
      <c r="C435" s="27"/>
      <c r="D435" s="125"/>
      <c r="E435" s="125"/>
      <c r="F435" s="26"/>
      <c r="G435" s="77"/>
    </row>
    <row r="436" spans="1:7">
      <c r="A436" s="10"/>
      <c r="B436" s="94"/>
      <c r="C436" s="27"/>
      <c r="D436" s="125"/>
      <c r="E436" s="125"/>
      <c r="F436" s="26"/>
      <c r="G436" s="77"/>
    </row>
    <row r="437" spans="1:7">
      <c r="A437" s="10"/>
      <c r="B437" s="94"/>
      <c r="C437" s="27"/>
      <c r="D437" s="125"/>
      <c r="E437" s="125"/>
      <c r="F437" s="26"/>
      <c r="G437" s="77"/>
    </row>
    <row r="438" spans="1:7">
      <c r="A438" s="10"/>
      <c r="B438" s="94"/>
      <c r="C438" s="27"/>
      <c r="D438" s="125"/>
      <c r="E438" s="125"/>
      <c r="F438" s="26"/>
      <c r="G438" s="77"/>
    </row>
    <row r="439" spans="1:7">
      <c r="A439" s="10"/>
      <c r="B439" s="94"/>
      <c r="C439" s="27"/>
      <c r="D439" s="125"/>
      <c r="E439" s="125"/>
      <c r="F439" s="26"/>
      <c r="G439" s="77"/>
    </row>
    <row r="440" spans="1:7">
      <c r="A440" s="10"/>
      <c r="B440" s="94"/>
      <c r="C440" s="27"/>
      <c r="D440" s="125"/>
      <c r="E440" s="125"/>
      <c r="F440" s="26"/>
      <c r="G440" s="77"/>
    </row>
    <row r="441" spans="1:7">
      <c r="A441" s="10"/>
      <c r="B441" s="94"/>
      <c r="C441" s="27"/>
      <c r="D441" s="125"/>
      <c r="E441" s="125"/>
      <c r="F441" s="26"/>
      <c r="G441" s="77"/>
    </row>
    <row r="442" spans="1:7">
      <c r="A442" s="10"/>
      <c r="B442" s="94"/>
      <c r="C442" s="27"/>
      <c r="D442" s="125"/>
      <c r="E442" s="125"/>
      <c r="F442" s="26"/>
      <c r="G442" s="77"/>
    </row>
    <row r="443" spans="1:7">
      <c r="A443" s="10"/>
      <c r="B443" s="94"/>
      <c r="C443" s="27"/>
      <c r="D443" s="125"/>
      <c r="E443" s="125"/>
      <c r="F443" s="26"/>
      <c r="G443" s="77"/>
    </row>
    <row r="444" spans="1:7">
      <c r="A444" s="10"/>
      <c r="B444" s="94"/>
      <c r="C444" s="27"/>
      <c r="D444" s="125"/>
      <c r="E444" s="125"/>
      <c r="F444" s="26"/>
      <c r="G444" s="77"/>
    </row>
    <row r="445" spans="1:7">
      <c r="A445" s="10"/>
      <c r="B445" s="94"/>
      <c r="C445" s="27"/>
      <c r="D445" s="125"/>
      <c r="E445" s="125"/>
      <c r="F445" s="26"/>
      <c r="G445" s="77"/>
    </row>
    <row r="446" spans="1:7">
      <c r="A446" s="10"/>
      <c r="B446" s="94"/>
      <c r="C446" s="27"/>
      <c r="D446" s="125"/>
      <c r="E446" s="125"/>
      <c r="F446" s="26"/>
      <c r="G446" s="77"/>
    </row>
    <row r="447" spans="1:7">
      <c r="A447" s="10"/>
      <c r="B447" s="94"/>
      <c r="C447" s="27"/>
      <c r="D447" s="125"/>
      <c r="E447" s="125"/>
      <c r="F447" s="26"/>
      <c r="G447" s="77"/>
    </row>
    <row r="448" spans="1:7">
      <c r="A448" s="10"/>
      <c r="B448" s="94"/>
      <c r="C448" s="27"/>
      <c r="D448" s="125"/>
      <c r="E448" s="125"/>
      <c r="F448" s="26"/>
      <c r="G448" s="77"/>
    </row>
    <row r="449" spans="1:7">
      <c r="A449" s="10"/>
      <c r="B449" s="94"/>
      <c r="C449" s="27"/>
      <c r="D449" s="125"/>
      <c r="E449" s="125"/>
      <c r="F449" s="26"/>
      <c r="G449" s="77"/>
    </row>
    <row r="450" spans="1:7">
      <c r="A450" s="10"/>
      <c r="B450" s="94"/>
      <c r="C450" s="27"/>
      <c r="D450" s="125"/>
      <c r="E450" s="125"/>
      <c r="F450" s="26"/>
      <c r="G450" s="77"/>
    </row>
    <row r="451" spans="1:7">
      <c r="A451" s="10"/>
      <c r="B451" s="94"/>
      <c r="C451" s="27"/>
      <c r="D451" s="125"/>
      <c r="E451" s="125"/>
      <c r="F451" s="26"/>
      <c r="G451" s="77"/>
    </row>
    <row r="452" spans="1:7">
      <c r="A452" s="10"/>
      <c r="B452" s="94"/>
      <c r="C452" s="27"/>
      <c r="D452" s="125"/>
      <c r="E452" s="125"/>
      <c r="F452" s="26"/>
      <c r="G452" s="77"/>
    </row>
    <row r="453" spans="1:7">
      <c r="A453" s="10"/>
      <c r="B453" s="94"/>
      <c r="C453" s="27"/>
      <c r="D453" s="125"/>
      <c r="E453" s="125"/>
      <c r="F453" s="26"/>
      <c r="G453" s="77"/>
    </row>
    <row r="454" spans="1:7">
      <c r="A454" s="10"/>
      <c r="B454" s="94"/>
      <c r="C454" s="27"/>
      <c r="D454" s="125"/>
      <c r="E454" s="125"/>
      <c r="F454" s="26"/>
      <c r="G454" s="77"/>
    </row>
    <row r="455" spans="1:7">
      <c r="A455" s="10"/>
      <c r="B455" s="94"/>
      <c r="C455" s="27"/>
      <c r="D455" s="125"/>
      <c r="E455" s="125"/>
      <c r="F455" s="26"/>
      <c r="G455" s="77"/>
    </row>
    <row r="456" spans="1:7">
      <c r="A456" s="10"/>
      <c r="B456" s="94"/>
      <c r="C456" s="27"/>
      <c r="D456" s="125"/>
      <c r="E456" s="125"/>
      <c r="F456" s="26"/>
      <c r="G456" s="77"/>
    </row>
    <row r="457" spans="1:7">
      <c r="A457" s="10"/>
      <c r="B457" s="94"/>
      <c r="C457" s="27"/>
      <c r="D457" s="125"/>
      <c r="E457" s="125"/>
      <c r="F457" s="26"/>
      <c r="G457" s="77"/>
    </row>
    <row r="458" spans="1:7">
      <c r="A458" s="10"/>
      <c r="B458" s="94"/>
      <c r="C458" s="27"/>
      <c r="D458" s="125"/>
      <c r="E458" s="125"/>
      <c r="F458" s="26"/>
      <c r="G458" s="77"/>
    </row>
    <row r="459" spans="1:7">
      <c r="A459" s="10"/>
      <c r="B459" s="94"/>
      <c r="C459" s="27"/>
      <c r="D459" s="125"/>
      <c r="E459" s="125"/>
      <c r="F459" s="26"/>
      <c r="G459" s="77"/>
    </row>
    <row r="460" spans="1:7">
      <c r="A460" s="10"/>
      <c r="B460" s="94"/>
      <c r="C460" s="27"/>
      <c r="D460" s="125"/>
      <c r="E460" s="125"/>
      <c r="F460" s="26"/>
      <c r="G460" s="77"/>
    </row>
    <row r="461" spans="1:7">
      <c r="A461" s="10"/>
      <c r="B461" s="94"/>
      <c r="C461" s="27"/>
      <c r="D461" s="125"/>
      <c r="E461" s="125"/>
      <c r="F461" s="26"/>
      <c r="G461" s="77"/>
    </row>
    <row r="462" spans="1:7">
      <c r="A462" s="10"/>
      <c r="B462" s="94"/>
      <c r="C462" s="27"/>
      <c r="D462" s="125"/>
      <c r="E462" s="125"/>
      <c r="F462" s="26"/>
      <c r="G462" s="77"/>
    </row>
    <row r="463" spans="1:7">
      <c r="A463" s="10"/>
      <c r="B463" s="94"/>
      <c r="C463" s="27"/>
      <c r="D463" s="125"/>
      <c r="E463" s="125"/>
      <c r="F463" s="26"/>
      <c r="G463" s="77"/>
    </row>
    <row r="464" spans="1:7">
      <c r="A464" s="10"/>
      <c r="B464" s="94"/>
      <c r="C464" s="27"/>
      <c r="D464" s="125"/>
      <c r="E464" s="125"/>
      <c r="F464" s="26"/>
      <c r="G464" s="77"/>
    </row>
    <row r="465" spans="1:7">
      <c r="A465" s="10"/>
      <c r="B465" s="94"/>
      <c r="C465" s="27"/>
      <c r="D465" s="125"/>
      <c r="E465" s="125"/>
      <c r="F465" s="26"/>
      <c r="G465" s="77"/>
    </row>
    <row r="466" spans="1:7">
      <c r="A466" s="10"/>
      <c r="B466" s="94"/>
      <c r="C466" s="27"/>
      <c r="D466" s="125"/>
      <c r="E466" s="125"/>
      <c r="F466" s="26"/>
      <c r="G466" s="77"/>
    </row>
    <row r="467" spans="1:7">
      <c r="A467" s="10"/>
      <c r="B467" s="94"/>
      <c r="C467" s="27"/>
      <c r="D467" s="125"/>
      <c r="E467" s="125"/>
      <c r="F467" s="26"/>
      <c r="G467" s="77"/>
    </row>
    <row r="468" spans="1:7">
      <c r="A468" s="10"/>
      <c r="B468" s="94"/>
      <c r="C468" s="27"/>
      <c r="D468" s="125"/>
      <c r="E468" s="125"/>
      <c r="F468" s="26"/>
      <c r="G468" s="77"/>
    </row>
    <row r="469" spans="1:7">
      <c r="A469" s="10"/>
      <c r="B469" s="94"/>
      <c r="C469" s="27"/>
      <c r="D469" s="125"/>
      <c r="E469" s="125"/>
      <c r="F469" s="26"/>
      <c r="G469" s="77"/>
    </row>
    <row r="470" spans="1:7">
      <c r="A470" s="10"/>
      <c r="B470" s="94"/>
      <c r="C470" s="27"/>
      <c r="D470" s="125"/>
      <c r="E470" s="125"/>
      <c r="F470" s="26"/>
      <c r="G470" s="77"/>
    </row>
    <row r="471" spans="1:7">
      <c r="A471" s="10"/>
      <c r="B471" s="94"/>
      <c r="C471" s="27"/>
      <c r="D471" s="125"/>
      <c r="E471" s="125"/>
      <c r="F471" s="26"/>
      <c r="G471" s="77"/>
    </row>
    <row r="472" spans="1:7">
      <c r="A472" s="10"/>
      <c r="B472" s="94"/>
      <c r="C472" s="27"/>
      <c r="D472" s="125"/>
      <c r="E472" s="125"/>
      <c r="F472" s="26"/>
      <c r="G472" s="77"/>
    </row>
    <row r="473" spans="1:7">
      <c r="A473" s="10"/>
      <c r="B473" s="94"/>
      <c r="C473" s="27"/>
      <c r="D473" s="125"/>
      <c r="E473" s="125"/>
      <c r="F473" s="26"/>
      <c r="G473" s="77"/>
    </row>
    <row r="474" spans="1:7">
      <c r="A474" s="10"/>
      <c r="B474" s="94"/>
      <c r="C474" s="27"/>
      <c r="D474" s="125"/>
      <c r="E474" s="125"/>
      <c r="F474" s="26"/>
      <c r="G474" s="77"/>
    </row>
    <row r="475" spans="1:7">
      <c r="A475" s="10"/>
      <c r="B475" s="94"/>
      <c r="C475" s="27"/>
      <c r="D475" s="125"/>
      <c r="E475" s="125"/>
      <c r="F475" s="26"/>
      <c r="G475" s="77"/>
    </row>
    <row r="476" spans="1:7">
      <c r="A476" s="10"/>
      <c r="B476" s="94"/>
      <c r="C476" s="27"/>
      <c r="D476" s="125"/>
      <c r="E476" s="125"/>
      <c r="F476" s="26"/>
      <c r="G476" s="77"/>
    </row>
    <row r="477" spans="1:7">
      <c r="A477" s="10"/>
      <c r="B477" s="94"/>
      <c r="C477" s="27"/>
      <c r="D477" s="125"/>
      <c r="E477" s="125"/>
      <c r="F477" s="26"/>
      <c r="G477" s="77"/>
    </row>
    <row r="478" spans="1:7">
      <c r="A478" s="10"/>
      <c r="B478" s="94"/>
      <c r="C478" s="27"/>
      <c r="D478" s="125"/>
      <c r="E478" s="125"/>
      <c r="F478" s="26"/>
      <c r="G478" s="77"/>
    </row>
    <row r="479" spans="1:7">
      <c r="A479" s="10"/>
      <c r="B479" s="94"/>
      <c r="C479" s="27"/>
      <c r="D479" s="125"/>
      <c r="E479" s="125"/>
      <c r="F479" s="26"/>
      <c r="G479" s="77"/>
    </row>
    <row r="480" spans="1:7">
      <c r="A480" s="10"/>
      <c r="B480" s="94"/>
      <c r="C480" s="27"/>
      <c r="D480" s="125"/>
      <c r="E480" s="125"/>
      <c r="F480" s="26"/>
      <c r="G480" s="77"/>
    </row>
    <row r="481" spans="1:7">
      <c r="A481" s="10"/>
      <c r="B481" s="94"/>
      <c r="C481" s="27"/>
      <c r="D481" s="125"/>
      <c r="E481" s="125"/>
      <c r="F481" s="26"/>
      <c r="G481" s="77"/>
    </row>
    <row r="482" spans="1:7">
      <c r="A482" s="10"/>
      <c r="B482" s="94"/>
      <c r="C482" s="27"/>
      <c r="D482" s="125"/>
      <c r="E482" s="125"/>
      <c r="F482" s="26"/>
      <c r="G482" s="77"/>
    </row>
    <row r="483" spans="1:7">
      <c r="A483" s="10"/>
      <c r="B483" s="94"/>
      <c r="C483" s="27"/>
      <c r="D483" s="125"/>
      <c r="E483" s="125"/>
      <c r="F483" s="26"/>
      <c r="G483" s="77"/>
    </row>
    <row r="484" spans="1:7">
      <c r="A484" s="10"/>
      <c r="B484" s="94"/>
      <c r="C484" s="27"/>
      <c r="D484" s="125"/>
      <c r="E484" s="125"/>
      <c r="F484" s="26"/>
      <c r="G484" s="77"/>
    </row>
    <row r="485" spans="1:7">
      <c r="A485" s="10"/>
      <c r="B485" s="94"/>
      <c r="C485" s="27"/>
      <c r="D485" s="125"/>
      <c r="E485" s="125"/>
      <c r="F485" s="26"/>
      <c r="G485" s="77"/>
    </row>
    <row r="486" spans="1:7">
      <c r="A486" s="10"/>
      <c r="B486" s="94"/>
      <c r="C486" s="27"/>
      <c r="D486" s="125"/>
      <c r="E486" s="125"/>
      <c r="F486" s="26"/>
      <c r="G486" s="77"/>
    </row>
    <row r="487" spans="1:7">
      <c r="A487" s="10"/>
      <c r="B487" s="94"/>
      <c r="C487" s="27"/>
      <c r="D487" s="125"/>
      <c r="E487" s="125"/>
      <c r="F487" s="26"/>
      <c r="G487" s="77"/>
    </row>
    <row r="488" spans="1:7">
      <c r="A488" s="10"/>
      <c r="B488" s="94"/>
      <c r="C488" s="27"/>
      <c r="D488" s="125"/>
      <c r="E488" s="125"/>
      <c r="F488" s="26"/>
      <c r="G488" s="77"/>
    </row>
    <row r="489" spans="1:7">
      <c r="A489" s="10"/>
      <c r="B489" s="94"/>
      <c r="C489" s="27"/>
      <c r="D489" s="125"/>
      <c r="E489" s="125"/>
      <c r="F489" s="26"/>
      <c r="G489" s="77"/>
    </row>
    <row r="490" spans="1:7">
      <c r="A490" s="10"/>
      <c r="B490" s="94"/>
      <c r="C490" s="27"/>
      <c r="D490" s="125"/>
      <c r="E490" s="125"/>
      <c r="F490" s="26"/>
      <c r="G490" s="77"/>
    </row>
    <row r="491" spans="1:7">
      <c r="A491" s="10"/>
      <c r="B491" s="94"/>
      <c r="C491" s="27"/>
      <c r="D491" s="125"/>
      <c r="E491" s="125"/>
      <c r="F491" s="26"/>
      <c r="G491" s="77"/>
    </row>
    <row r="492" spans="1:7">
      <c r="A492" s="10"/>
      <c r="B492" s="94"/>
      <c r="C492" s="27"/>
      <c r="D492" s="125"/>
      <c r="E492" s="125"/>
      <c r="F492" s="26"/>
      <c r="G492" s="77"/>
    </row>
    <row r="493" spans="1:7">
      <c r="A493" s="10"/>
      <c r="B493" s="94"/>
      <c r="C493" s="27"/>
      <c r="D493" s="125"/>
      <c r="E493" s="125"/>
      <c r="F493" s="26"/>
      <c r="G493" s="77"/>
    </row>
    <row r="494" spans="1:7">
      <c r="A494" s="10"/>
      <c r="B494" s="94"/>
      <c r="C494" s="27"/>
      <c r="D494" s="125"/>
      <c r="E494" s="125"/>
      <c r="F494" s="26"/>
      <c r="G494" s="77"/>
    </row>
    <row r="495" spans="1:7">
      <c r="A495" s="10"/>
      <c r="B495" s="94"/>
      <c r="C495" s="27"/>
      <c r="D495" s="125"/>
      <c r="E495" s="125"/>
      <c r="F495" s="26"/>
      <c r="G495" s="77"/>
    </row>
    <row r="496" spans="1:7">
      <c r="A496" s="10"/>
      <c r="B496" s="94"/>
      <c r="C496" s="27"/>
      <c r="D496" s="125"/>
      <c r="E496" s="125"/>
      <c r="F496" s="26"/>
      <c r="G496" s="77"/>
    </row>
    <row r="497" spans="1:7">
      <c r="A497" s="10"/>
      <c r="B497" s="94"/>
      <c r="C497" s="27"/>
      <c r="D497" s="125"/>
      <c r="E497" s="125"/>
      <c r="F497" s="26"/>
      <c r="G497" s="77"/>
    </row>
    <row r="498" spans="1:7">
      <c r="A498" s="10"/>
      <c r="B498" s="94"/>
      <c r="C498" s="27"/>
      <c r="D498" s="125"/>
      <c r="E498" s="125"/>
      <c r="F498" s="26"/>
      <c r="G498" s="77"/>
    </row>
    <row r="499" spans="1:7">
      <c r="A499" s="10"/>
      <c r="B499" s="94"/>
      <c r="C499" s="27"/>
      <c r="D499" s="125"/>
      <c r="E499" s="125"/>
      <c r="F499" s="26"/>
      <c r="G499" s="77"/>
    </row>
    <row r="500" spans="1:7">
      <c r="A500" s="10"/>
      <c r="B500" s="94"/>
      <c r="C500" s="27"/>
      <c r="D500" s="125"/>
      <c r="E500" s="125"/>
      <c r="F500" s="26"/>
      <c r="G500" s="77"/>
    </row>
    <row r="501" spans="1:7">
      <c r="A501" s="10"/>
      <c r="B501" s="94"/>
      <c r="C501" s="27"/>
      <c r="D501" s="125"/>
      <c r="E501" s="125"/>
      <c r="F501" s="26"/>
      <c r="G501" s="77"/>
    </row>
    <row r="502" spans="1:7">
      <c r="A502" s="10"/>
      <c r="B502" s="94"/>
      <c r="C502" s="27"/>
      <c r="D502" s="125"/>
      <c r="E502" s="125"/>
      <c r="F502" s="26"/>
      <c r="G502" s="77"/>
    </row>
    <row r="503" spans="1:7">
      <c r="A503" s="10"/>
      <c r="B503" s="94"/>
      <c r="C503" s="27"/>
      <c r="D503" s="125"/>
      <c r="E503" s="125"/>
      <c r="F503" s="26"/>
      <c r="G503" s="77"/>
    </row>
    <row r="504" spans="1:7">
      <c r="A504" s="10"/>
      <c r="B504" s="94"/>
      <c r="C504" s="27"/>
      <c r="D504" s="125"/>
      <c r="E504" s="125"/>
      <c r="F504" s="26"/>
      <c r="G504" s="77"/>
    </row>
    <row r="505" spans="1:7">
      <c r="A505" s="10"/>
      <c r="B505" s="94"/>
      <c r="C505" s="27"/>
      <c r="D505" s="125"/>
      <c r="E505" s="125"/>
      <c r="F505" s="26"/>
      <c r="G505" s="77"/>
    </row>
    <row r="506" spans="1:7">
      <c r="A506" s="10"/>
      <c r="B506" s="94"/>
      <c r="C506" s="27"/>
      <c r="D506" s="125"/>
      <c r="E506" s="125"/>
      <c r="F506" s="26"/>
      <c r="G506" s="77"/>
    </row>
    <row r="507" spans="1:7">
      <c r="A507" s="10"/>
      <c r="B507" s="94"/>
      <c r="C507" s="27"/>
      <c r="D507" s="125"/>
      <c r="E507" s="125"/>
      <c r="F507" s="26"/>
      <c r="G507" s="77"/>
    </row>
    <row r="508" spans="1:7">
      <c r="A508" s="10"/>
      <c r="B508" s="94"/>
      <c r="C508" s="27"/>
      <c r="D508" s="125"/>
      <c r="E508" s="125"/>
      <c r="F508" s="26"/>
      <c r="G508" s="77"/>
    </row>
    <row r="509" spans="1:7">
      <c r="A509" s="10"/>
      <c r="B509" s="94"/>
      <c r="C509" s="27"/>
      <c r="D509" s="125"/>
      <c r="E509" s="125"/>
      <c r="F509" s="26"/>
      <c r="G509" s="77"/>
    </row>
    <row r="510" spans="1:7">
      <c r="A510" s="10"/>
      <c r="B510" s="94"/>
      <c r="C510" s="27"/>
      <c r="D510" s="125"/>
      <c r="E510" s="125"/>
      <c r="F510" s="26"/>
      <c r="G510" s="77"/>
    </row>
    <row r="511" spans="1:7">
      <c r="A511" s="10"/>
      <c r="B511" s="94"/>
      <c r="C511" s="27"/>
      <c r="D511" s="125"/>
      <c r="E511" s="125"/>
      <c r="F511" s="26"/>
      <c r="G511" s="77"/>
    </row>
    <row r="512" spans="1:7">
      <c r="A512" s="10"/>
      <c r="B512" s="94"/>
      <c r="C512" s="27"/>
      <c r="D512" s="125"/>
      <c r="E512" s="125"/>
      <c r="F512" s="26"/>
      <c r="G512" s="77"/>
    </row>
    <row r="513" spans="1:7">
      <c r="A513" s="10"/>
      <c r="B513" s="94"/>
      <c r="C513" s="27"/>
      <c r="D513" s="125"/>
      <c r="E513" s="125"/>
      <c r="F513" s="26"/>
      <c r="G513" s="77"/>
    </row>
    <row r="514" spans="1:7">
      <c r="A514" s="10"/>
      <c r="B514" s="94"/>
      <c r="C514" s="27"/>
      <c r="D514" s="125"/>
      <c r="E514" s="125"/>
      <c r="F514" s="26"/>
      <c r="G514" s="77"/>
    </row>
    <row r="515" spans="1:7">
      <c r="A515" s="10"/>
      <c r="B515" s="94"/>
      <c r="C515" s="27"/>
      <c r="D515" s="125"/>
      <c r="E515" s="125"/>
      <c r="F515" s="26"/>
      <c r="G515" s="77"/>
    </row>
    <row r="516" spans="1:7">
      <c r="A516" s="10"/>
      <c r="B516" s="94"/>
      <c r="C516" s="27"/>
      <c r="D516" s="125"/>
      <c r="E516" s="125"/>
      <c r="F516" s="26"/>
      <c r="G516" s="77"/>
    </row>
    <row r="517" spans="1:7">
      <c r="A517" s="10"/>
      <c r="B517" s="94"/>
      <c r="C517" s="27"/>
      <c r="D517" s="125"/>
      <c r="E517" s="125"/>
      <c r="F517" s="26"/>
      <c r="G517" s="77"/>
    </row>
    <row r="518" spans="1:7">
      <c r="A518" s="10"/>
      <c r="B518" s="94"/>
      <c r="C518" s="27"/>
      <c r="D518" s="125"/>
      <c r="E518" s="125"/>
      <c r="F518" s="26"/>
      <c r="G518" s="77"/>
    </row>
    <row r="519" spans="1:7">
      <c r="A519" s="10"/>
      <c r="B519" s="94"/>
      <c r="C519" s="27"/>
      <c r="D519" s="125"/>
      <c r="E519" s="125"/>
      <c r="F519" s="26"/>
      <c r="G519" s="77"/>
    </row>
    <row r="520" spans="1:7">
      <c r="A520" s="10"/>
      <c r="B520" s="94"/>
      <c r="C520" s="27"/>
      <c r="D520" s="125"/>
      <c r="E520" s="125"/>
      <c r="F520" s="26"/>
      <c r="G520" s="77"/>
    </row>
    <row r="521" spans="1:7">
      <c r="A521" s="10"/>
      <c r="B521" s="94"/>
      <c r="C521" s="27"/>
      <c r="D521" s="125"/>
      <c r="E521" s="125"/>
      <c r="F521" s="26"/>
      <c r="G521" s="77"/>
    </row>
    <row r="522" spans="1:7">
      <c r="A522" s="10"/>
      <c r="B522" s="94"/>
      <c r="C522" s="27"/>
      <c r="D522" s="125"/>
      <c r="E522" s="125"/>
      <c r="F522" s="26"/>
      <c r="G522" s="77"/>
    </row>
    <row r="523" spans="1:7">
      <c r="A523" s="10"/>
      <c r="B523" s="94"/>
      <c r="C523" s="27"/>
      <c r="D523" s="125"/>
      <c r="E523" s="125"/>
      <c r="F523" s="26"/>
      <c r="G523" s="77"/>
    </row>
    <row r="524" spans="1:7">
      <c r="A524" s="10"/>
      <c r="B524" s="94"/>
      <c r="C524" s="27"/>
      <c r="D524" s="125"/>
      <c r="E524" s="125"/>
      <c r="F524" s="26"/>
      <c r="G524" s="77"/>
    </row>
    <row r="525" spans="1:7">
      <c r="A525" s="10"/>
      <c r="B525" s="94"/>
      <c r="C525" s="27"/>
      <c r="D525" s="125"/>
      <c r="E525" s="125"/>
      <c r="F525" s="26"/>
      <c r="G525" s="77"/>
    </row>
    <row r="526" spans="1:7">
      <c r="A526" s="10"/>
      <c r="B526" s="94"/>
      <c r="C526" s="27"/>
      <c r="D526" s="125"/>
      <c r="E526" s="125"/>
      <c r="F526" s="26"/>
      <c r="G526" s="77"/>
    </row>
    <row r="527" spans="1:7">
      <c r="A527" s="10"/>
      <c r="B527" s="94"/>
      <c r="C527" s="27"/>
      <c r="D527" s="125"/>
      <c r="E527" s="125"/>
      <c r="F527" s="26"/>
      <c r="G527" s="77"/>
    </row>
    <row r="528" spans="1:7">
      <c r="A528" s="10"/>
      <c r="B528" s="94"/>
      <c r="C528" s="27"/>
      <c r="D528" s="125"/>
      <c r="E528" s="125"/>
      <c r="F528" s="26"/>
      <c r="G528" s="77"/>
    </row>
    <row r="529" spans="1:7">
      <c r="A529" s="10"/>
      <c r="B529" s="94"/>
      <c r="C529" s="27"/>
      <c r="D529" s="125"/>
      <c r="E529" s="125"/>
      <c r="F529" s="26"/>
      <c r="G529" s="77"/>
    </row>
    <row r="530" spans="1:7">
      <c r="A530" s="10"/>
      <c r="B530" s="94"/>
      <c r="C530" s="27"/>
      <c r="D530" s="125"/>
      <c r="E530" s="125"/>
      <c r="F530" s="26"/>
      <c r="G530" s="77"/>
    </row>
    <row r="531" spans="1:7">
      <c r="A531" s="10"/>
      <c r="B531" s="94"/>
      <c r="C531" s="27"/>
      <c r="D531" s="125"/>
      <c r="E531" s="125"/>
      <c r="F531" s="26"/>
      <c r="G531" s="77"/>
    </row>
    <row r="532" spans="1:7">
      <c r="A532" s="10"/>
      <c r="B532" s="94"/>
      <c r="C532" s="27"/>
      <c r="D532" s="125"/>
      <c r="E532" s="125"/>
      <c r="F532" s="26"/>
      <c r="G532" s="77"/>
    </row>
    <row r="533" spans="1:7">
      <c r="A533" s="10"/>
      <c r="B533" s="94"/>
      <c r="C533" s="27"/>
      <c r="D533" s="125"/>
      <c r="E533" s="125"/>
      <c r="F533" s="26"/>
      <c r="G533" s="77"/>
    </row>
    <row r="534" spans="1:7">
      <c r="A534" s="10"/>
      <c r="B534" s="94"/>
      <c r="C534" s="27"/>
      <c r="D534" s="125"/>
      <c r="E534" s="125"/>
      <c r="F534" s="26"/>
      <c r="G534" s="77"/>
    </row>
    <row r="535" spans="1:7">
      <c r="A535" s="10"/>
      <c r="B535" s="94"/>
      <c r="C535" s="27"/>
      <c r="D535" s="125"/>
      <c r="E535" s="125"/>
      <c r="F535" s="26"/>
      <c r="G535" s="77"/>
    </row>
    <row r="536" spans="1:7">
      <c r="A536" s="10"/>
      <c r="B536" s="94"/>
      <c r="C536" s="27"/>
      <c r="D536" s="125"/>
      <c r="E536" s="125"/>
      <c r="F536" s="26"/>
      <c r="G536" s="77"/>
    </row>
    <row r="537" spans="1:7">
      <c r="A537" s="10"/>
      <c r="B537" s="94"/>
      <c r="C537" s="27"/>
      <c r="D537" s="125"/>
      <c r="E537" s="125"/>
      <c r="F537" s="26"/>
      <c r="G537" s="77"/>
    </row>
    <row r="538" spans="1:7">
      <c r="A538" s="10"/>
      <c r="B538" s="94"/>
      <c r="C538" s="27"/>
      <c r="D538" s="125"/>
      <c r="E538" s="125"/>
      <c r="F538" s="26"/>
      <c r="G538" s="77"/>
    </row>
    <row r="539" spans="1:7">
      <c r="A539" s="10"/>
      <c r="B539" s="94"/>
      <c r="C539" s="27"/>
      <c r="D539" s="125"/>
      <c r="E539" s="125"/>
      <c r="F539" s="26"/>
      <c r="G539" s="77"/>
    </row>
    <row r="540" spans="1:7">
      <c r="A540" s="10"/>
      <c r="B540" s="94"/>
      <c r="C540" s="27"/>
      <c r="D540" s="125"/>
      <c r="E540" s="125"/>
      <c r="F540" s="26"/>
      <c r="G540" s="77"/>
    </row>
    <row r="541" spans="1:7">
      <c r="A541" s="10"/>
      <c r="B541" s="94"/>
      <c r="C541" s="27"/>
      <c r="D541" s="125"/>
      <c r="E541" s="125"/>
      <c r="F541" s="26"/>
      <c r="G541" s="77"/>
    </row>
    <row r="542" spans="1:7">
      <c r="A542" s="10"/>
      <c r="B542" s="94"/>
      <c r="C542" s="27"/>
      <c r="D542" s="125"/>
      <c r="E542" s="125"/>
      <c r="F542" s="26"/>
      <c r="G542" s="77"/>
    </row>
    <row r="543" spans="1:7">
      <c r="A543" s="10"/>
      <c r="B543" s="94"/>
      <c r="C543" s="27"/>
      <c r="D543" s="125"/>
      <c r="E543" s="125"/>
      <c r="F543" s="26"/>
      <c r="G543" s="77"/>
    </row>
    <row r="544" spans="1:7">
      <c r="A544" s="10"/>
      <c r="B544" s="94"/>
      <c r="C544" s="27"/>
      <c r="D544" s="125"/>
      <c r="E544" s="125"/>
      <c r="F544" s="26"/>
      <c r="G544" s="77"/>
    </row>
    <row r="545" spans="1:7">
      <c r="A545" s="10"/>
      <c r="B545" s="94"/>
      <c r="C545" s="27"/>
      <c r="D545" s="125"/>
      <c r="E545" s="125"/>
      <c r="F545" s="26"/>
      <c r="G545" s="77"/>
    </row>
    <row r="546" spans="1:7">
      <c r="A546" s="10"/>
      <c r="B546" s="94"/>
      <c r="C546" s="27"/>
      <c r="D546" s="125"/>
      <c r="E546" s="125"/>
      <c r="F546" s="26"/>
      <c r="G546" s="77"/>
    </row>
    <row r="547" spans="1:7">
      <c r="A547" s="10"/>
      <c r="B547" s="94"/>
      <c r="C547" s="27"/>
      <c r="D547" s="125"/>
      <c r="E547" s="125"/>
      <c r="F547" s="26"/>
      <c r="G547" s="77"/>
    </row>
    <row r="548" spans="1:7">
      <c r="A548" s="10"/>
      <c r="B548" s="94"/>
      <c r="C548" s="27"/>
      <c r="D548" s="125"/>
      <c r="E548" s="125"/>
      <c r="F548" s="26"/>
      <c r="G548" s="77"/>
    </row>
    <row r="549" spans="1:7">
      <c r="A549" s="10"/>
      <c r="B549" s="94"/>
      <c r="C549" s="27"/>
      <c r="D549" s="125"/>
      <c r="E549" s="125"/>
      <c r="F549" s="26"/>
      <c r="G549" s="77"/>
    </row>
    <row r="550" spans="1:7">
      <c r="A550" s="10"/>
      <c r="B550" s="94"/>
      <c r="C550" s="27"/>
      <c r="D550" s="125"/>
      <c r="E550" s="125"/>
      <c r="F550" s="26"/>
      <c r="G550" s="77"/>
    </row>
    <row r="551" spans="1:7">
      <c r="A551" s="10"/>
      <c r="B551" s="94"/>
      <c r="C551" s="27"/>
      <c r="D551" s="125"/>
      <c r="E551" s="125"/>
      <c r="F551" s="26"/>
      <c r="G551" s="77"/>
    </row>
    <row r="552" spans="1:7">
      <c r="A552" s="10"/>
      <c r="B552" s="94"/>
      <c r="C552" s="27"/>
      <c r="D552" s="125"/>
      <c r="E552" s="125"/>
      <c r="F552" s="26"/>
      <c r="G552" s="77"/>
    </row>
    <row r="553" spans="1:7">
      <c r="A553" s="10"/>
      <c r="B553" s="94"/>
      <c r="C553" s="27"/>
      <c r="D553" s="125"/>
      <c r="E553" s="125"/>
      <c r="F553" s="26"/>
      <c r="G553" s="77"/>
    </row>
    <row r="554" spans="1:7">
      <c r="A554" s="10"/>
      <c r="B554" s="94"/>
      <c r="C554" s="27"/>
      <c r="D554" s="125"/>
      <c r="E554" s="125"/>
      <c r="F554" s="26"/>
      <c r="G554" s="77"/>
    </row>
    <row r="555" spans="1:7">
      <c r="A555" s="10"/>
      <c r="B555" s="94"/>
      <c r="C555" s="27"/>
      <c r="D555" s="125"/>
      <c r="E555" s="125"/>
      <c r="F555" s="26"/>
      <c r="G555" s="77"/>
    </row>
    <row r="556" spans="1:7">
      <c r="A556" s="10"/>
      <c r="B556" s="94"/>
      <c r="C556" s="27"/>
      <c r="D556" s="125"/>
      <c r="E556" s="125"/>
      <c r="F556" s="26"/>
      <c r="G556" s="77"/>
    </row>
    <row r="557" spans="1:7">
      <c r="A557" s="10"/>
      <c r="B557" s="94"/>
      <c r="C557" s="27"/>
      <c r="D557" s="125"/>
      <c r="E557" s="125"/>
      <c r="F557" s="26"/>
      <c r="G557" s="77"/>
    </row>
    <row r="558" spans="1:7">
      <c r="A558" s="10"/>
      <c r="B558" s="94"/>
      <c r="C558" s="27"/>
      <c r="D558" s="125"/>
      <c r="E558" s="125"/>
      <c r="F558" s="26"/>
      <c r="G558" s="77"/>
    </row>
    <row r="559" spans="1:7">
      <c r="A559" s="10"/>
      <c r="B559" s="94"/>
      <c r="C559" s="27"/>
      <c r="D559" s="125"/>
      <c r="E559" s="125"/>
      <c r="F559" s="26"/>
      <c r="G559" s="77"/>
    </row>
    <row r="560" spans="1:7">
      <c r="A560" s="10"/>
      <c r="B560" s="94"/>
      <c r="C560" s="27"/>
      <c r="D560" s="125"/>
      <c r="E560" s="125"/>
      <c r="F560" s="26"/>
      <c r="G560" s="77"/>
    </row>
    <row r="561" spans="1:7">
      <c r="A561" s="10"/>
      <c r="B561" s="94"/>
      <c r="C561" s="27"/>
      <c r="D561" s="125"/>
      <c r="E561" s="125"/>
      <c r="F561" s="26"/>
      <c r="G561" s="77"/>
    </row>
    <row r="562" spans="1:7">
      <c r="A562" s="10"/>
      <c r="B562" s="94"/>
      <c r="C562" s="27"/>
      <c r="D562" s="125"/>
      <c r="E562" s="125"/>
      <c r="F562" s="26"/>
      <c r="G562" s="77"/>
    </row>
    <row r="563" spans="1:7">
      <c r="A563" s="10"/>
      <c r="B563" s="94"/>
      <c r="C563" s="27"/>
      <c r="D563" s="125"/>
      <c r="E563" s="125"/>
      <c r="F563" s="26"/>
      <c r="G563" s="77"/>
    </row>
    <row r="564" spans="1:7">
      <c r="A564" s="10"/>
      <c r="B564" s="94"/>
      <c r="C564" s="27"/>
      <c r="D564" s="125"/>
      <c r="E564" s="125"/>
      <c r="F564" s="26"/>
      <c r="G564" s="77"/>
    </row>
    <row r="565" spans="1:7">
      <c r="A565" s="10"/>
      <c r="B565" s="94"/>
      <c r="C565" s="27"/>
      <c r="D565" s="125"/>
      <c r="E565" s="125"/>
      <c r="F565" s="26"/>
      <c r="G565" s="77"/>
    </row>
    <row r="566" spans="1:7">
      <c r="A566" s="10"/>
      <c r="B566" s="94"/>
      <c r="C566" s="27"/>
      <c r="D566" s="125"/>
      <c r="E566" s="125"/>
      <c r="F566" s="26"/>
      <c r="G566" s="77"/>
    </row>
    <row r="567" spans="1:7">
      <c r="A567" s="10"/>
      <c r="B567" s="94"/>
      <c r="C567" s="27"/>
      <c r="D567" s="125"/>
      <c r="E567" s="125"/>
      <c r="F567" s="26"/>
      <c r="G567" s="77"/>
    </row>
    <row r="568" spans="1:7">
      <c r="A568" s="10"/>
      <c r="B568" s="94"/>
      <c r="C568" s="27"/>
      <c r="D568" s="125"/>
      <c r="E568" s="125"/>
      <c r="F568" s="26"/>
      <c r="G568" s="77"/>
    </row>
    <row r="569" spans="1:7">
      <c r="A569" s="10"/>
      <c r="B569" s="94"/>
      <c r="C569" s="27"/>
      <c r="D569" s="125"/>
      <c r="E569" s="125"/>
      <c r="F569" s="26"/>
      <c r="G569" s="77"/>
    </row>
    <row r="570" spans="1:7">
      <c r="A570" s="10"/>
      <c r="B570" s="94"/>
      <c r="C570" s="27"/>
      <c r="D570" s="125"/>
      <c r="E570" s="125"/>
      <c r="F570" s="26"/>
      <c r="G570" s="77"/>
    </row>
    <row r="571" spans="1:7">
      <c r="A571" s="10"/>
      <c r="B571" s="94"/>
      <c r="C571" s="27"/>
      <c r="D571" s="125"/>
      <c r="E571" s="125"/>
      <c r="F571" s="26"/>
      <c r="G571" s="77"/>
    </row>
    <row r="572" spans="1:7">
      <c r="A572" s="10"/>
      <c r="B572" s="94"/>
      <c r="C572" s="27"/>
      <c r="D572" s="125"/>
      <c r="E572" s="125"/>
      <c r="F572" s="26"/>
      <c r="G572" s="77"/>
    </row>
    <row r="573" spans="1:7">
      <c r="A573" s="10"/>
      <c r="B573" s="94"/>
      <c r="C573" s="27"/>
      <c r="D573" s="125"/>
      <c r="E573" s="125"/>
      <c r="F573" s="26"/>
      <c r="G573" s="77"/>
    </row>
    <row r="574" spans="1:7">
      <c r="A574" s="10"/>
      <c r="B574" s="94"/>
      <c r="C574" s="27"/>
      <c r="D574" s="125"/>
      <c r="E574" s="125"/>
      <c r="F574" s="26"/>
      <c r="G574" s="77"/>
    </row>
    <row r="575" spans="1:7">
      <c r="A575" s="10"/>
      <c r="B575" s="94"/>
      <c r="C575" s="27"/>
      <c r="D575" s="125"/>
      <c r="E575" s="125"/>
      <c r="F575" s="26"/>
      <c r="G575" s="77"/>
    </row>
    <row r="576" spans="1:7">
      <c r="A576" s="10"/>
      <c r="B576" s="94"/>
      <c r="C576" s="27"/>
      <c r="D576" s="125"/>
      <c r="E576" s="125"/>
      <c r="F576" s="26"/>
      <c r="G576" s="77"/>
    </row>
    <row r="577" spans="1:7">
      <c r="A577" s="10"/>
      <c r="B577" s="94"/>
      <c r="C577" s="27"/>
      <c r="D577" s="125"/>
      <c r="E577" s="125"/>
      <c r="F577" s="26"/>
      <c r="G577" s="77"/>
    </row>
    <row r="578" spans="1:7">
      <c r="B578" s="94"/>
      <c r="C578" s="27"/>
      <c r="D578" s="125"/>
      <c r="E578" s="125"/>
      <c r="F578" s="26"/>
      <c r="G578" s="77"/>
    </row>
    <row r="579" spans="1:7">
      <c r="B579" s="94"/>
      <c r="C579" s="27"/>
      <c r="D579" s="125"/>
      <c r="E579" s="125"/>
      <c r="F579" s="26"/>
      <c r="G579" s="77"/>
    </row>
    <row r="580" spans="1:7">
      <c r="B580" s="94"/>
      <c r="C580" s="27"/>
      <c r="D580" s="125"/>
      <c r="E580" s="125"/>
      <c r="F580" s="26"/>
      <c r="G580" s="77"/>
    </row>
    <row r="581" spans="1:7">
      <c r="B581" s="94"/>
      <c r="C581" s="27"/>
      <c r="D581" s="125"/>
      <c r="E581" s="125"/>
      <c r="F581" s="26"/>
      <c r="G581" s="77"/>
    </row>
    <row r="582" spans="1:7">
      <c r="B582" s="94"/>
      <c r="C582" s="27"/>
      <c r="D582" s="125"/>
      <c r="E582" s="125"/>
      <c r="F582" s="26"/>
      <c r="G582" s="77"/>
    </row>
    <row r="583" spans="1:7">
      <c r="B583" s="94"/>
      <c r="C583" s="27"/>
      <c r="D583" s="125"/>
      <c r="E583" s="125"/>
      <c r="F583" s="76"/>
      <c r="G583" s="77"/>
    </row>
    <row r="584" spans="1:7">
      <c r="B584" s="94"/>
      <c r="C584" s="27"/>
      <c r="D584" s="125"/>
      <c r="E584" s="125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4">
    <mergeCell ref="A1:F1"/>
    <mergeCell ref="H1:I1"/>
    <mergeCell ref="J1:K1"/>
    <mergeCell ref="M1:N1"/>
  </mergeCells>
  <phoneticPr fontId="17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5" activePane="bottomLeft" state="frozen"/>
      <selection pane="bottomLeft" activeCell="B2" sqref="B2:G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126" customWidth="1"/>
    <col min="5" max="5" width="10.125" style="126" customWidth="1"/>
    <col min="6" max="6" width="13" style="2" customWidth="1"/>
    <col min="7" max="7" width="14.625" style="49" customWidth="1"/>
    <col min="8" max="8" width="11.375" style="16" customWidth="1"/>
    <col min="9" max="9" width="15.375" style="16" customWidth="1"/>
    <col min="10" max="10" width="15.25" customWidth="1"/>
    <col min="11" max="11" width="11.375" customWidth="1"/>
    <col min="12" max="12" width="12.625" customWidth="1"/>
    <col min="13" max="14" width="13.875" customWidth="1"/>
  </cols>
  <sheetData>
    <row r="1" spans="1:14" ht="39.950000000000003" customHeight="1">
      <c r="A1" s="177" t="s">
        <v>56</v>
      </c>
      <c r="B1" s="178"/>
      <c r="C1" s="179"/>
      <c r="D1" s="179"/>
      <c r="E1" s="179"/>
      <c r="F1" s="179"/>
      <c r="G1" s="35"/>
      <c r="H1" s="180" t="s">
        <v>21</v>
      </c>
      <c r="I1" s="180"/>
      <c r="J1" s="181"/>
      <c r="K1" s="180"/>
      <c r="M1" s="175"/>
      <c r="N1" s="175"/>
    </row>
    <row r="2" spans="1:14" ht="45" customHeight="1">
      <c r="A2" s="3" t="s">
        <v>19</v>
      </c>
      <c r="B2" s="92">
        <f t="shared" ref="B2:G2" si="0">SUM(B4:B999)</f>
        <v>471.79000000000008</v>
      </c>
      <c r="C2" s="92">
        <f t="shared" si="0"/>
        <v>306</v>
      </c>
      <c r="D2" s="52">
        <f t="shared" si="0"/>
        <v>96.72</v>
      </c>
      <c r="E2" s="52">
        <f t="shared" si="0"/>
        <v>66</v>
      </c>
      <c r="F2" s="52">
        <f t="shared" si="0"/>
        <v>135.07000000000002</v>
      </c>
      <c r="G2" s="53">
        <f t="shared" si="0"/>
        <v>0</v>
      </c>
      <c r="H2" s="5" t="s">
        <v>57</v>
      </c>
      <c r="I2" s="20">
        <f>F2/C2</f>
        <v>0.44140522875817001</v>
      </c>
      <c r="J2" s="67"/>
      <c r="K2" s="20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120" t="s">
        <v>6</v>
      </c>
      <c r="E3" s="121" t="s">
        <v>7</v>
      </c>
      <c r="F3" s="7" t="s">
        <v>8</v>
      </c>
      <c r="G3" s="7" t="s">
        <v>11</v>
      </c>
      <c r="H3" s="5" t="s">
        <v>10</v>
      </c>
      <c r="I3" s="22">
        <f>COUNT(A:A)</f>
        <v>11</v>
      </c>
      <c r="J3" s="67"/>
      <c r="K3" s="22"/>
      <c r="M3" s="23"/>
      <c r="N3" s="1"/>
    </row>
    <row r="4" spans="1:14">
      <c r="A4" s="10">
        <v>45136</v>
      </c>
      <c r="B4" s="58">
        <v>117</v>
      </c>
      <c r="C4" s="26">
        <v>71</v>
      </c>
      <c r="D4" s="122"/>
      <c r="E4" s="122"/>
      <c r="F4" s="26">
        <f t="shared" ref="F4:F24" si="1">B4-C4-D4+E4-G4</f>
        <v>46</v>
      </c>
      <c r="G4" s="26"/>
      <c r="H4" s="36" t="s">
        <v>24</v>
      </c>
      <c r="I4" s="39">
        <f>0</f>
        <v>0</v>
      </c>
      <c r="J4" s="68"/>
      <c r="K4" s="39"/>
      <c r="M4" s="1"/>
      <c r="N4" s="1"/>
    </row>
    <row r="5" spans="1:14">
      <c r="A5" s="10">
        <v>45143</v>
      </c>
      <c r="B5" s="58">
        <v>29.6</v>
      </c>
      <c r="C5" s="11">
        <v>16.5</v>
      </c>
      <c r="D5" s="123"/>
      <c r="E5" s="123"/>
      <c r="F5" s="26">
        <f t="shared" si="1"/>
        <v>13.100000000000001</v>
      </c>
      <c r="G5" s="26"/>
      <c r="H5" s="34" t="s">
        <v>25</v>
      </c>
      <c r="I5" s="10"/>
      <c r="J5" s="69" t="s">
        <v>25</v>
      </c>
      <c r="K5" s="10"/>
      <c r="M5" s="1"/>
      <c r="N5" s="1"/>
    </row>
    <row r="6" spans="1:14">
      <c r="A6" s="10">
        <v>45144</v>
      </c>
      <c r="B6" s="58">
        <v>14.8</v>
      </c>
      <c r="C6" s="11">
        <v>10.5</v>
      </c>
      <c r="D6" s="123"/>
      <c r="E6" s="123"/>
      <c r="F6" s="26">
        <f t="shared" si="1"/>
        <v>4.3000000000000007</v>
      </c>
      <c r="G6" s="26"/>
      <c r="H6" s="34" t="s">
        <v>26</v>
      </c>
      <c r="I6" s="18"/>
      <c r="J6" s="69" t="s">
        <v>26</v>
      </c>
      <c r="K6" s="18"/>
      <c r="M6" s="1"/>
      <c r="N6" s="1"/>
    </row>
    <row r="7" spans="1:14">
      <c r="A7" s="10">
        <v>45146</v>
      </c>
      <c r="B7" s="58">
        <v>74</v>
      </c>
      <c r="C7" s="11">
        <v>32.5</v>
      </c>
      <c r="D7" s="123"/>
      <c r="E7" s="123"/>
      <c r="F7" s="26">
        <f t="shared" si="1"/>
        <v>41.5</v>
      </c>
      <c r="G7" s="26"/>
      <c r="H7" s="10"/>
      <c r="I7" s="18"/>
      <c r="J7" s="70"/>
      <c r="K7" s="18"/>
      <c r="M7" s="1"/>
      <c r="N7" s="1"/>
    </row>
    <row r="8" spans="1:14">
      <c r="A8" s="10">
        <v>45150</v>
      </c>
      <c r="B8" s="58">
        <v>13.39</v>
      </c>
      <c r="C8" s="26">
        <v>9.5</v>
      </c>
      <c r="D8" s="122"/>
      <c r="E8" s="122"/>
      <c r="F8" s="26">
        <f t="shared" si="1"/>
        <v>3.8900000000000006</v>
      </c>
      <c r="G8" s="26"/>
      <c r="H8" s="10"/>
      <c r="I8" s="18"/>
      <c r="J8" s="70"/>
      <c r="K8" s="18"/>
      <c r="M8" s="1"/>
      <c r="N8" s="1"/>
    </row>
    <row r="9" spans="1:14">
      <c r="A9" s="10">
        <v>45150</v>
      </c>
      <c r="B9" s="58">
        <v>28.72</v>
      </c>
      <c r="C9" s="11">
        <v>16.5</v>
      </c>
      <c r="D9" s="123"/>
      <c r="E9" s="123"/>
      <c r="F9" s="26">
        <f t="shared" si="1"/>
        <v>12.219999999999999</v>
      </c>
      <c r="G9" s="26"/>
      <c r="H9" s="10"/>
      <c r="I9" s="18"/>
      <c r="J9" s="70"/>
      <c r="K9" s="18"/>
      <c r="M9" s="1" t="s">
        <v>27</v>
      </c>
      <c r="N9" s="1"/>
    </row>
    <row r="10" spans="1:14">
      <c r="A10" s="10">
        <v>45155</v>
      </c>
      <c r="B10" s="60">
        <v>13.8</v>
      </c>
      <c r="C10" s="26">
        <v>11</v>
      </c>
      <c r="D10" s="122"/>
      <c r="E10" s="122"/>
      <c r="F10" s="26">
        <f t="shared" si="1"/>
        <v>2.8000000000000007</v>
      </c>
      <c r="G10" s="26"/>
      <c r="H10" s="10"/>
      <c r="I10" s="18"/>
      <c r="J10" s="70"/>
      <c r="K10" s="18"/>
      <c r="M10" s="1"/>
      <c r="N10" s="1"/>
    </row>
    <row r="11" spans="1:14">
      <c r="A11" s="10">
        <v>45156</v>
      </c>
      <c r="B11" s="58">
        <v>14.36</v>
      </c>
      <c r="C11" s="11">
        <v>10.5</v>
      </c>
      <c r="D11" s="122"/>
      <c r="E11" s="122"/>
      <c r="F11" s="26">
        <f t="shared" si="1"/>
        <v>3.8599999999999994</v>
      </c>
      <c r="G11" s="26"/>
      <c r="H11" s="10" t="s">
        <v>28</v>
      </c>
      <c r="I11" s="13"/>
      <c r="J11" s="70" t="s">
        <v>28</v>
      </c>
      <c r="K11" s="13"/>
      <c r="M11" s="1"/>
      <c r="N11" s="1"/>
    </row>
    <row r="12" spans="1:14">
      <c r="A12" s="10">
        <v>45161</v>
      </c>
      <c r="B12" s="58">
        <v>43.6</v>
      </c>
      <c r="C12" s="11">
        <v>33</v>
      </c>
      <c r="D12" s="123"/>
      <c r="E12" s="123"/>
      <c r="F12" s="26">
        <f t="shared" si="1"/>
        <v>10.600000000000001</v>
      </c>
      <c r="G12" s="26"/>
      <c r="H12" s="13"/>
      <c r="I12" s="13"/>
      <c r="J12" s="71"/>
      <c r="K12" s="13"/>
      <c r="M12" s="1"/>
      <c r="N12" s="1"/>
    </row>
    <row r="13" spans="1:14">
      <c r="A13" s="10">
        <v>45166</v>
      </c>
      <c r="B13" s="58">
        <v>25.8</v>
      </c>
      <c r="C13" s="11">
        <v>21.5</v>
      </c>
      <c r="D13" s="123"/>
      <c r="E13" s="123"/>
      <c r="F13" s="26">
        <f t="shared" si="1"/>
        <v>4.3000000000000007</v>
      </c>
      <c r="G13" s="26"/>
      <c r="H13" s="13"/>
      <c r="I13" s="13"/>
      <c r="J13" s="71"/>
      <c r="K13" s="13"/>
      <c r="M13" s="1"/>
      <c r="N13" s="1"/>
    </row>
    <row r="14" spans="1:14">
      <c r="A14" s="10">
        <v>45167</v>
      </c>
      <c r="B14" s="58">
        <v>96.72</v>
      </c>
      <c r="C14" s="26">
        <v>73.5</v>
      </c>
      <c r="D14" s="123">
        <v>96.72</v>
      </c>
      <c r="E14" s="123">
        <v>66</v>
      </c>
      <c r="F14" s="26">
        <f t="shared" si="1"/>
        <v>-7.5</v>
      </c>
      <c r="G14" s="26"/>
      <c r="H14" s="13"/>
      <c r="I14" s="13"/>
      <c r="J14" s="71"/>
      <c r="K14" s="13"/>
      <c r="M14" s="1"/>
      <c r="N14" s="1"/>
    </row>
    <row r="15" spans="1:14">
      <c r="A15" s="10"/>
      <c r="B15" s="60"/>
      <c r="C15" s="11"/>
      <c r="D15" s="123"/>
      <c r="E15" s="123"/>
      <c r="F15" s="26">
        <f t="shared" si="1"/>
        <v>0</v>
      </c>
      <c r="G15" s="26"/>
      <c r="H15" s="13"/>
      <c r="I15" s="13"/>
      <c r="J15" s="71"/>
      <c r="K15" s="13"/>
    </row>
    <row r="16" spans="1:14">
      <c r="A16" s="10"/>
      <c r="B16" s="58"/>
      <c r="C16" s="11"/>
      <c r="D16" s="123"/>
      <c r="E16" s="123"/>
      <c r="F16" s="26">
        <f t="shared" si="1"/>
        <v>0</v>
      </c>
      <c r="G16" s="26"/>
      <c r="H16" s="13"/>
      <c r="I16" s="13"/>
      <c r="J16" s="71"/>
      <c r="K16" s="13"/>
    </row>
    <row r="17" spans="1:11">
      <c r="A17" s="10"/>
      <c r="B17" s="58"/>
      <c r="C17" s="11"/>
      <c r="D17" s="123"/>
      <c r="E17" s="123"/>
      <c r="F17" s="26">
        <f t="shared" si="1"/>
        <v>0</v>
      </c>
      <c r="G17" s="26"/>
      <c r="H17" s="13"/>
      <c r="I17" s="13"/>
      <c r="J17" s="71"/>
      <c r="K17" s="13"/>
    </row>
    <row r="18" spans="1:11">
      <c r="A18" s="10"/>
      <c r="B18" s="58"/>
      <c r="C18" s="11"/>
      <c r="D18" s="123"/>
      <c r="E18" s="123"/>
      <c r="F18" s="26">
        <f t="shared" si="1"/>
        <v>0</v>
      </c>
      <c r="G18" s="26"/>
      <c r="H18" s="13"/>
      <c r="I18" s="13"/>
      <c r="J18" s="71"/>
      <c r="K18" s="13"/>
    </row>
    <row r="19" spans="1:11">
      <c r="A19" s="10"/>
      <c r="B19" s="58"/>
      <c r="C19" s="26"/>
      <c r="D19" s="122"/>
      <c r="E19" s="122"/>
      <c r="F19" s="26">
        <f t="shared" si="1"/>
        <v>0</v>
      </c>
      <c r="G19" s="26"/>
      <c r="H19" s="13"/>
      <c r="I19" s="13"/>
      <c r="J19" s="71"/>
      <c r="K19" s="13"/>
    </row>
    <row r="20" spans="1:11">
      <c r="A20" s="10"/>
      <c r="B20" s="58"/>
      <c r="C20" s="26"/>
      <c r="D20" s="122"/>
      <c r="E20" s="122"/>
      <c r="F20" s="26">
        <f t="shared" si="1"/>
        <v>0</v>
      </c>
      <c r="G20" s="26"/>
      <c r="H20" s="13"/>
      <c r="I20" s="13"/>
      <c r="J20" s="71"/>
      <c r="K20" s="13"/>
    </row>
    <row r="21" spans="1:11">
      <c r="A21" s="10"/>
      <c r="B21" s="58"/>
      <c r="C21" s="11"/>
      <c r="D21" s="122"/>
      <c r="E21" s="122"/>
      <c r="F21" s="26">
        <f t="shared" si="1"/>
        <v>0</v>
      </c>
      <c r="G21" s="26"/>
      <c r="H21" s="14"/>
      <c r="I21" s="14"/>
      <c r="J21" s="72"/>
      <c r="K21" s="14"/>
    </row>
    <row r="22" spans="1:11">
      <c r="A22" s="10"/>
      <c r="B22" s="60"/>
      <c r="C22" s="11"/>
      <c r="D22" s="123"/>
      <c r="E22" s="123"/>
      <c r="F22" s="26">
        <f t="shared" si="1"/>
        <v>0</v>
      </c>
      <c r="G22" s="26"/>
      <c r="H22" s="14"/>
      <c r="I22" s="14"/>
      <c r="J22" s="72"/>
      <c r="K22" s="14"/>
    </row>
    <row r="23" spans="1:11">
      <c r="A23" s="10"/>
      <c r="B23" s="58"/>
      <c r="C23" s="26"/>
      <c r="D23" s="123"/>
      <c r="E23" s="123"/>
      <c r="F23" s="26">
        <f t="shared" si="1"/>
        <v>0</v>
      </c>
      <c r="G23" s="26"/>
      <c r="H23" s="14"/>
      <c r="I23" s="14"/>
      <c r="J23" s="72"/>
      <c r="K23" s="14"/>
    </row>
    <row r="24" spans="1:11">
      <c r="A24" s="10"/>
      <c r="B24" s="60"/>
      <c r="C24" s="11"/>
      <c r="D24" s="122"/>
      <c r="E24" s="122"/>
      <c r="F24" s="26">
        <f t="shared" si="1"/>
        <v>0</v>
      </c>
      <c r="G24" s="26"/>
      <c r="H24" s="14"/>
      <c r="I24" s="14"/>
      <c r="J24" s="72"/>
      <c r="K24" s="14"/>
    </row>
    <row r="25" spans="1:11">
      <c r="A25" s="10"/>
      <c r="B25" s="60"/>
      <c r="C25" s="11"/>
      <c r="D25" s="123"/>
      <c r="E25" s="123"/>
      <c r="F25" s="26"/>
      <c r="G25" s="26"/>
      <c r="H25" s="14"/>
      <c r="I25" s="14"/>
      <c r="J25" s="72"/>
      <c r="K25" s="14"/>
    </row>
    <row r="26" spans="1:11">
      <c r="A26" s="10"/>
      <c r="B26" s="58"/>
      <c r="C26" s="11"/>
      <c r="D26" s="123"/>
      <c r="E26" s="123"/>
      <c r="F26" s="26"/>
      <c r="G26" s="26"/>
      <c r="H26" s="14"/>
      <c r="I26" s="14"/>
      <c r="J26" s="72"/>
      <c r="K26" s="14"/>
    </row>
    <row r="27" spans="1:11">
      <c r="A27" s="10"/>
      <c r="B27" s="60"/>
      <c r="C27" s="27"/>
      <c r="D27" s="123"/>
      <c r="E27" s="123"/>
      <c r="F27" s="26"/>
      <c r="G27" s="77"/>
      <c r="H27" s="30"/>
      <c r="I27" s="30"/>
      <c r="J27" s="72"/>
      <c r="K27" s="14"/>
    </row>
    <row r="28" spans="1:11">
      <c r="A28" s="10"/>
      <c r="B28" s="60"/>
      <c r="C28" s="27"/>
      <c r="D28" s="123"/>
      <c r="E28" s="123"/>
      <c r="F28" s="26"/>
      <c r="G28" s="77"/>
      <c r="H28" s="30"/>
      <c r="I28" s="30"/>
      <c r="J28" s="72"/>
      <c r="K28" s="14"/>
    </row>
    <row r="29" spans="1:11">
      <c r="A29" s="10"/>
      <c r="B29" s="60"/>
      <c r="C29" s="27"/>
      <c r="D29" s="123"/>
      <c r="E29" s="123"/>
      <c r="F29" s="26"/>
      <c r="G29" s="77"/>
      <c r="H29" s="30"/>
      <c r="I29" s="30"/>
      <c r="J29" s="72"/>
      <c r="K29" s="14"/>
    </row>
    <row r="30" spans="1:11">
      <c r="A30" s="10"/>
      <c r="B30" s="60"/>
      <c r="C30" s="27"/>
      <c r="D30" s="123"/>
      <c r="E30" s="123"/>
      <c r="F30" s="26"/>
      <c r="G30" s="77"/>
      <c r="H30" s="30"/>
      <c r="I30" s="30"/>
      <c r="J30" s="72"/>
      <c r="K30" s="14"/>
    </row>
    <row r="31" spans="1:11">
      <c r="A31" s="10"/>
      <c r="B31" s="60"/>
      <c r="C31" s="27"/>
      <c r="D31" s="123"/>
      <c r="E31" s="123"/>
      <c r="F31" s="26"/>
      <c r="G31" s="77"/>
      <c r="H31" s="30"/>
      <c r="I31" s="30"/>
      <c r="J31" s="72"/>
      <c r="K31" s="14"/>
    </row>
    <row r="32" spans="1:11">
      <c r="A32" s="10"/>
      <c r="B32" s="60"/>
      <c r="C32" s="27"/>
      <c r="D32" s="123"/>
      <c r="E32" s="123"/>
      <c r="F32" s="26"/>
      <c r="G32" s="77"/>
      <c r="H32" s="30"/>
      <c r="I32" s="30"/>
      <c r="J32" s="72"/>
      <c r="K32" s="14"/>
    </row>
    <row r="33" spans="1:11">
      <c r="A33" s="10"/>
      <c r="B33" s="60"/>
      <c r="C33" s="27"/>
      <c r="D33" s="123"/>
      <c r="E33" s="123"/>
      <c r="F33" s="26"/>
      <c r="G33" s="77"/>
      <c r="H33" s="30"/>
      <c r="I33" s="30"/>
      <c r="J33" s="72"/>
      <c r="K33" s="14"/>
    </row>
    <row r="34" spans="1:11">
      <c r="A34" s="10"/>
      <c r="B34" s="60"/>
      <c r="C34" s="27"/>
      <c r="D34" s="123"/>
      <c r="E34" s="123"/>
      <c r="F34" s="26"/>
      <c r="G34" s="77"/>
      <c r="H34" s="30"/>
      <c r="I34" s="30"/>
      <c r="J34" s="72"/>
      <c r="K34" s="14"/>
    </row>
    <row r="35" spans="1:11">
      <c r="A35" s="10"/>
      <c r="B35" s="60"/>
      <c r="C35" s="27"/>
      <c r="D35" s="123"/>
      <c r="E35" s="123"/>
      <c r="F35" s="26"/>
      <c r="G35" s="77"/>
      <c r="H35" s="30"/>
      <c r="I35" s="30"/>
      <c r="J35" s="72"/>
      <c r="K35" s="14"/>
    </row>
    <row r="36" spans="1:11">
      <c r="A36" s="10"/>
      <c r="B36" s="60"/>
      <c r="C36" s="27"/>
      <c r="D36" s="123"/>
      <c r="E36" s="123"/>
      <c r="F36" s="26"/>
      <c r="G36" s="77"/>
      <c r="H36" s="30"/>
      <c r="I36" s="30"/>
      <c r="J36" s="72"/>
      <c r="K36" s="14"/>
    </row>
    <row r="37" spans="1:11">
      <c r="A37" s="10"/>
      <c r="B37" s="60"/>
      <c r="C37" s="27"/>
      <c r="D37" s="122"/>
      <c r="E37" s="122"/>
      <c r="F37" s="26"/>
      <c r="G37" s="77"/>
      <c r="H37" s="30"/>
      <c r="I37" s="30"/>
      <c r="J37" s="72"/>
      <c r="K37" s="14"/>
    </row>
    <row r="38" spans="1:11" s="78" customFormat="1">
      <c r="A38" s="10"/>
      <c r="B38" s="60"/>
      <c r="C38" s="33"/>
      <c r="D38" s="122"/>
      <c r="E38" s="122"/>
      <c r="F38" s="26"/>
      <c r="G38" s="77"/>
      <c r="H38" s="30"/>
      <c r="I38" s="30"/>
      <c r="J38" s="80"/>
      <c r="K38" s="81"/>
    </row>
    <row r="39" spans="1:11">
      <c r="A39" s="10"/>
      <c r="B39" s="60"/>
      <c r="C39" s="27"/>
      <c r="D39" s="123"/>
      <c r="E39" s="123"/>
      <c r="F39" s="26"/>
      <c r="G39" s="77"/>
      <c r="H39" s="30"/>
      <c r="I39" s="30"/>
      <c r="J39" s="72"/>
      <c r="K39" s="14"/>
    </row>
    <row r="40" spans="1:11">
      <c r="A40" s="10"/>
      <c r="B40" s="60"/>
      <c r="C40" s="27"/>
      <c r="D40" s="123"/>
      <c r="E40" s="123"/>
      <c r="F40" s="26"/>
      <c r="G40" s="77"/>
      <c r="H40" s="30"/>
      <c r="I40" s="30"/>
      <c r="J40" s="72"/>
      <c r="K40" s="14"/>
    </row>
    <row r="41" spans="1:11">
      <c r="A41" s="10"/>
      <c r="B41" s="60"/>
      <c r="C41" s="27"/>
      <c r="D41" s="123"/>
      <c r="E41" s="123"/>
      <c r="F41" s="26"/>
      <c r="G41" s="77"/>
      <c r="H41" s="30"/>
      <c r="I41" s="30"/>
      <c r="J41" s="72"/>
      <c r="K41" s="14"/>
    </row>
    <row r="42" spans="1:11">
      <c r="A42" s="10"/>
      <c r="B42" s="60"/>
      <c r="C42" s="27"/>
      <c r="D42" s="123"/>
      <c r="E42" s="123"/>
      <c r="F42" s="26"/>
      <c r="G42" s="77"/>
      <c r="H42" s="30"/>
      <c r="I42" s="30"/>
      <c r="J42" s="72"/>
      <c r="K42" s="14"/>
    </row>
    <row r="43" spans="1:11">
      <c r="A43" s="10"/>
      <c r="B43" s="60"/>
      <c r="C43" s="27"/>
      <c r="D43" s="123"/>
      <c r="E43" s="123"/>
      <c r="F43" s="26"/>
      <c r="G43" s="77"/>
      <c r="H43" s="30"/>
      <c r="I43" s="30"/>
      <c r="J43" s="72"/>
      <c r="K43" s="14"/>
    </row>
    <row r="44" spans="1:11">
      <c r="A44" s="10"/>
      <c r="B44" s="60"/>
      <c r="C44" s="27"/>
      <c r="D44" s="123"/>
      <c r="E44" s="123"/>
      <c r="F44" s="26"/>
      <c r="G44" s="77"/>
      <c r="H44" s="30"/>
      <c r="I44" s="30"/>
      <c r="J44" s="72"/>
      <c r="K44" s="14"/>
    </row>
    <row r="45" spans="1:11">
      <c r="A45" s="10"/>
      <c r="B45" s="60"/>
      <c r="C45" s="33"/>
      <c r="D45" s="123"/>
      <c r="E45" s="123"/>
      <c r="F45" s="26"/>
      <c r="G45" s="77"/>
      <c r="H45" s="30"/>
      <c r="I45" s="30"/>
      <c r="J45" s="72"/>
      <c r="K45" s="14"/>
    </row>
    <row r="46" spans="1:11">
      <c r="A46" s="10"/>
      <c r="B46" s="60"/>
      <c r="C46" s="33"/>
      <c r="D46" s="123"/>
      <c r="E46" s="123"/>
      <c r="F46" s="26"/>
      <c r="G46" s="77"/>
      <c r="H46" s="30"/>
      <c r="I46" s="30"/>
      <c r="J46" s="72"/>
      <c r="K46" s="14"/>
    </row>
    <row r="47" spans="1:11">
      <c r="A47" s="10"/>
      <c r="B47" s="60"/>
      <c r="C47" s="27"/>
      <c r="D47" s="123"/>
      <c r="E47" s="123"/>
      <c r="F47" s="26"/>
      <c r="G47" s="77"/>
      <c r="H47" s="30"/>
      <c r="I47" s="30"/>
      <c r="J47" s="72"/>
      <c r="K47" s="14"/>
    </row>
    <row r="48" spans="1:11">
      <c r="A48" s="10"/>
      <c r="B48" s="60"/>
      <c r="C48" s="33"/>
      <c r="D48" s="123"/>
      <c r="E48" s="123"/>
      <c r="F48" s="26"/>
      <c r="G48" s="77"/>
      <c r="H48" s="30"/>
      <c r="I48" s="30"/>
      <c r="J48" s="72"/>
      <c r="K48" s="14"/>
    </row>
    <row r="49" spans="1:11">
      <c r="A49" s="10"/>
      <c r="B49" s="60"/>
      <c r="C49" s="33"/>
      <c r="D49" s="123"/>
      <c r="E49" s="123"/>
      <c r="F49" s="26"/>
      <c r="G49" s="77"/>
      <c r="H49" s="30"/>
      <c r="I49" s="30"/>
      <c r="J49" s="72"/>
      <c r="K49" s="14"/>
    </row>
    <row r="50" spans="1:11">
      <c r="A50" s="10"/>
      <c r="B50" s="60"/>
      <c r="C50" s="27"/>
      <c r="D50" s="123"/>
      <c r="E50" s="123"/>
      <c r="F50" s="26"/>
      <c r="G50" s="77"/>
      <c r="H50" s="30"/>
      <c r="I50" s="30"/>
      <c r="J50" s="72"/>
      <c r="K50" s="14"/>
    </row>
    <row r="51" spans="1:11">
      <c r="A51" s="10"/>
      <c r="B51" s="60"/>
      <c r="C51" s="27"/>
      <c r="D51" s="123"/>
      <c r="E51" s="123"/>
      <c r="F51" s="26"/>
      <c r="G51" s="77"/>
      <c r="H51" s="30"/>
      <c r="I51" s="30"/>
      <c r="J51" s="72"/>
      <c r="K51" s="14"/>
    </row>
    <row r="52" spans="1:11">
      <c r="A52" s="10"/>
      <c r="B52" s="60"/>
      <c r="C52" s="33"/>
      <c r="D52" s="123"/>
      <c r="E52" s="123"/>
      <c r="F52" s="26"/>
      <c r="G52" s="77"/>
      <c r="H52" s="30"/>
      <c r="I52" s="30"/>
      <c r="J52" s="72"/>
      <c r="K52" s="14"/>
    </row>
    <row r="53" spans="1:11">
      <c r="A53" s="10"/>
      <c r="B53" s="60"/>
      <c r="C53" s="33"/>
      <c r="D53" s="123"/>
      <c r="E53" s="123"/>
      <c r="F53" s="26"/>
      <c r="G53" s="77"/>
      <c r="H53" s="30"/>
      <c r="I53" s="30"/>
      <c r="J53" s="72"/>
      <c r="K53" s="14"/>
    </row>
    <row r="54" spans="1:11">
      <c r="A54" s="10"/>
      <c r="B54" s="95"/>
      <c r="C54" s="33"/>
      <c r="D54" s="123"/>
      <c r="E54" s="123"/>
      <c r="F54" s="26"/>
      <c r="G54" s="77"/>
      <c r="H54" s="30"/>
      <c r="I54" s="30"/>
      <c r="J54" s="72"/>
      <c r="K54" s="14"/>
    </row>
    <row r="55" spans="1:11">
      <c r="A55" s="10"/>
      <c r="B55" s="95"/>
      <c r="C55" s="33"/>
      <c r="D55" s="123"/>
      <c r="E55" s="123"/>
      <c r="F55" s="26"/>
      <c r="G55" s="77"/>
      <c r="H55" s="30"/>
      <c r="I55" s="30"/>
      <c r="J55" s="72"/>
      <c r="K55" s="14"/>
    </row>
    <row r="56" spans="1:11">
      <c r="A56" s="10"/>
      <c r="B56" s="95"/>
      <c r="C56" s="33"/>
      <c r="D56" s="123"/>
      <c r="E56" s="123"/>
      <c r="F56" s="26"/>
      <c r="G56" s="77"/>
      <c r="H56" s="30"/>
      <c r="I56" s="30"/>
      <c r="J56" s="72"/>
      <c r="K56" s="14"/>
    </row>
    <row r="57" spans="1:11">
      <c r="A57" s="10"/>
      <c r="B57" s="95"/>
      <c r="C57" s="33"/>
      <c r="D57" s="123"/>
      <c r="E57" s="123"/>
      <c r="F57" s="26"/>
      <c r="G57" s="77"/>
      <c r="H57" s="30"/>
      <c r="I57" s="30"/>
      <c r="J57" s="72"/>
      <c r="K57" s="14"/>
    </row>
    <row r="58" spans="1:11">
      <c r="A58" s="10"/>
      <c r="B58" s="95"/>
      <c r="C58" s="33"/>
      <c r="D58" s="123"/>
      <c r="E58" s="123"/>
      <c r="F58" s="26"/>
      <c r="G58" s="77"/>
      <c r="H58" s="30"/>
      <c r="I58" s="30"/>
      <c r="J58" s="72"/>
      <c r="K58" s="14"/>
    </row>
    <row r="59" spans="1:11">
      <c r="A59" s="10"/>
      <c r="B59" s="95"/>
      <c r="C59" s="33"/>
      <c r="D59" s="123"/>
      <c r="E59" s="123"/>
      <c r="F59" s="26"/>
      <c r="G59" s="77"/>
      <c r="H59" s="30"/>
      <c r="I59" s="30"/>
      <c r="J59" s="72"/>
      <c r="K59" s="14"/>
    </row>
    <row r="60" spans="1:11">
      <c r="A60" s="10"/>
      <c r="B60" s="95"/>
      <c r="C60" s="33"/>
      <c r="D60" s="123"/>
      <c r="E60" s="123"/>
      <c r="F60" s="26"/>
      <c r="G60" s="77"/>
      <c r="H60" s="30"/>
      <c r="I60" s="30"/>
      <c r="J60" s="72"/>
      <c r="K60" s="14"/>
    </row>
    <row r="61" spans="1:11">
      <c r="A61" s="10"/>
      <c r="B61" s="95"/>
      <c r="C61" s="33"/>
      <c r="D61" s="123"/>
      <c r="E61" s="123"/>
      <c r="F61" s="26"/>
      <c r="G61" s="77"/>
      <c r="H61" s="30"/>
      <c r="I61" s="30"/>
      <c r="J61" s="72"/>
      <c r="K61" s="14"/>
    </row>
    <row r="62" spans="1:11">
      <c r="A62" s="10"/>
      <c r="B62" s="95"/>
      <c r="C62" s="33"/>
      <c r="D62" s="123"/>
      <c r="E62" s="123"/>
      <c r="F62" s="26"/>
      <c r="G62" s="77"/>
      <c r="H62" s="30"/>
      <c r="I62" s="30"/>
      <c r="J62" s="72"/>
      <c r="K62" s="14"/>
    </row>
    <row r="63" spans="1:11">
      <c r="A63" s="10"/>
      <c r="B63" s="95"/>
      <c r="C63" s="33"/>
      <c r="D63" s="123"/>
      <c r="E63" s="123"/>
      <c r="F63" s="26"/>
      <c r="G63" s="77"/>
      <c r="H63" s="30"/>
      <c r="I63" s="30"/>
      <c r="J63" s="72"/>
      <c r="K63" s="14"/>
    </row>
    <row r="64" spans="1:11">
      <c r="A64" s="10"/>
      <c r="B64" s="95"/>
      <c r="C64" s="33"/>
      <c r="D64" s="123"/>
      <c r="E64" s="123"/>
      <c r="F64" s="26"/>
      <c r="G64" s="77"/>
      <c r="H64" s="30"/>
      <c r="I64" s="30"/>
      <c r="J64" s="72"/>
      <c r="K64" s="14"/>
    </row>
    <row r="65" spans="1:11">
      <c r="A65" s="10"/>
      <c r="B65" s="95"/>
      <c r="C65" s="33"/>
      <c r="D65" s="123"/>
      <c r="E65" s="123"/>
      <c r="F65" s="26"/>
      <c r="G65" s="77"/>
      <c r="H65" s="30"/>
      <c r="I65" s="30"/>
      <c r="J65" s="72"/>
      <c r="K65" s="14"/>
    </row>
    <row r="66" spans="1:11">
      <c r="A66" s="10"/>
      <c r="B66" s="95"/>
      <c r="C66" s="33"/>
      <c r="D66" s="123"/>
      <c r="E66" s="123"/>
      <c r="F66" s="26"/>
      <c r="G66" s="77"/>
      <c r="H66" s="30"/>
      <c r="I66" s="30"/>
      <c r="J66" s="72"/>
      <c r="K66" s="14"/>
    </row>
    <row r="67" spans="1:11">
      <c r="A67" s="10"/>
      <c r="B67" s="95"/>
      <c r="C67" s="33"/>
      <c r="D67" s="123"/>
      <c r="E67" s="123"/>
      <c r="F67" s="26"/>
      <c r="G67" s="77"/>
      <c r="H67" s="30"/>
      <c r="I67" s="30"/>
      <c r="J67" s="72"/>
      <c r="K67" s="14"/>
    </row>
    <row r="68" spans="1:11">
      <c r="A68" s="10"/>
      <c r="B68" s="95"/>
      <c r="C68" s="33"/>
      <c r="D68" s="123"/>
      <c r="E68" s="123"/>
      <c r="F68" s="26"/>
      <c r="G68" s="77"/>
      <c r="H68" s="30"/>
      <c r="I68" s="30"/>
      <c r="J68" s="72"/>
      <c r="K68" s="14"/>
    </row>
    <row r="69" spans="1:11">
      <c r="A69" s="10"/>
      <c r="B69" s="95"/>
      <c r="C69" s="33"/>
      <c r="D69" s="123"/>
      <c r="E69" s="123"/>
      <c r="F69" s="26"/>
      <c r="G69" s="77"/>
      <c r="H69" s="30"/>
      <c r="I69" s="30"/>
      <c r="J69" s="72"/>
      <c r="K69" s="14"/>
    </row>
    <row r="70" spans="1:11">
      <c r="A70" s="10"/>
      <c r="B70" s="95"/>
      <c r="C70" s="33"/>
      <c r="D70" s="123"/>
      <c r="E70" s="123"/>
      <c r="F70" s="26"/>
      <c r="G70" s="77"/>
      <c r="H70" s="30"/>
      <c r="I70" s="30"/>
      <c r="J70" s="72"/>
      <c r="K70" s="14"/>
    </row>
    <row r="71" spans="1:11">
      <c r="A71" s="10"/>
      <c r="B71" s="95"/>
      <c r="C71" s="33"/>
      <c r="D71" s="123"/>
      <c r="E71" s="123"/>
      <c r="F71" s="26"/>
      <c r="G71" s="77"/>
      <c r="H71" s="30"/>
      <c r="I71" s="30"/>
      <c r="J71" s="72"/>
      <c r="K71" s="14"/>
    </row>
    <row r="72" spans="1:11">
      <c r="A72" s="10"/>
      <c r="B72" s="95"/>
      <c r="C72" s="33"/>
      <c r="D72" s="123"/>
      <c r="E72" s="123"/>
      <c r="F72" s="26"/>
      <c r="G72" s="77"/>
      <c r="H72" s="30"/>
      <c r="I72" s="30"/>
      <c r="J72" s="72"/>
      <c r="K72" s="14"/>
    </row>
    <row r="73" spans="1:11">
      <c r="A73" s="10"/>
      <c r="B73" s="95"/>
      <c r="C73" s="33"/>
      <c r="D73" s="123"/>
      <c r="E73" s="123"/>
      <c r="F73" s="26"/>
      <c r="G73" s="77"/>
      <c r="H73" s="30"/>
      <c r="I73" s="30"/>
      <c r="J73" s="72"/>
      <c r="K73" s="14"/>
    </row>
    <row r="74" spans="1:11">
      <c r="A74" s="10"/>
      <c r="B74" s="95"/>
      <c r="C74" s="33"/>
      <c r="D74" s="123"/>
      <c r="E74" s="123"/>
      <c r="F74" s="26"/>
      <c r="G74" s="77"/>
      <c r="H74" s="30"/>
      <c r="I74" s="30"/>
      <c r="J74" s="72"/>
      <c r="K74" s="14"/>
    </row>
    <row r="75" spans="1:11">
      <c r="A75" s="10"/>
      <c r="B75" s="95"/>
      <c r="C75" s="33"/>
      <c r="D75" s="123"/>
      <c r="E75" s="123"/>
      <c r="F75" s="26"/>
      <c r="G75" s="77"/>
      <c r="H75" s="30"/>
      <c r="I75" s="30"/>
      <c r="J75" s="72"/>
      <c r="K75" s="14"/>
    </row>
    <row r="76" spans="1:11">
      <c r="A76" s="10"/>
      <c r="B76" s="95"/>
      <c r="C76" s="33"/>
      <c r="D76" s="123"/>
      <c r="E76" s="123"/>
      <c r="F76" s="26"/>
      <c r="G76" s="77"/>
      <c r="H76" s="30"/>
      <c r="I76" s="30"/>
      <c r="J76" s="72"/>
      <c r="K76" s="14"/>
    </row>
    <row r="77" spans="1:11">
      <c r="A77" s="10"/>
      <c r="B77" s="95"/>
      <c r="C77" s="33"/>
      <c r="D77" s="123"/>
      <c r="E77" s="123"/>
      <c r="F77" s="26"/>
      <c r="G77" s="77"/>
      <c r="H77" s="30"/>
      <c r="I77" s="30"/>
      <c r="J77" s="72"/>
      <c r="K77" s="14"/>
    </row>
    <row r="78" spans="1:11">
      <c r="A78" s="10"/>
      <c r="B78" s="95"/>
      <c r="C78" s="33"/>
      <c r="D78" s="123"/>
      <c r="E78" s="123"/>
      <c r="F78" s="26"/>
      <c r="G78" s="77"/>
      <c r="H78" s="30"/>
      <c r="I78" s="30"/>
      <c r="J78" s="72"/>
      <c r="K78" s="14"/>
    </row>
    <row r="79" spans="1:11">
      <c r="A79" s="10"/>
      <c r="B79" s="95"/>
      <c r="C79" s="33"/>
      <c r="D79" s="123"/>
      <c r="E79" s="123"/>
      <c r="F79" s="26"/>
      <c r="G79" s="77"/>
      <c r="H79" s="30"/>
      <c r="I79" s="30"/>
      <c r="J79" s="72"/>
      <c r="K79" s="14"/>
    </row>
    <row r="80" spans="1:11">
      <c r="A80" s="10"/>
      <c r="B80" s="95"/>
      <c r="C80" s="33"/>
      <c r="D80" s="123"/>
      <c r="E80" s="123"/>
      <c r="F80" s="26"/>
      <c r="G80" s="77"/>
      <c r="H80" s="30"/>
      <c r="I80" s="30"/>
      <c r="J80" s="72"/>
      <c r="K80" s="14"/>
    </row>
    <row r="81" spans="1:11">
      <c r="A81" s="10"/>
      <c r="B81" s="95"/>
      <c r="C81" s="33"/>
      <c r="D81" s="123"/>
      <c r="E81" s="123"/>
      <c r="F81" s="26"/>
      <c r="G81" s="77"/>
      <c r="H81" s="30"/>
      <c r="I81" s="30"/>
      <c r="J81" s="72"/>
      <c r="K81" s="14"/>
    </row>
    <row r="82" spans="1:11">
      <c r="A82" s="10"/>
      <c r="B82" s="95"/>
      <c r="C82" s="33"/>
      <c r="D82" s="123"/>
      <c r="E82" s="123"/>
      <c r="F82" s="26"/>
      <c r="G82" s="77"/>
      <c r="H82" s="30"/>
      <c r="I82" s="30"/>
      <c r="J82" s="72"/>
      <c r="K82" s="14"/>
    </row>
    <row r="83" spans="1:11">
      <c r="A83" s="10"/>
      <c r="B83" s="95"/>
      <c r="C83" s="33"/>
      <c r="D83" s="123"/>
      <c r="E83" s="123"/>
      <c r="F83" s="26"/>
      <c r="G83" s="77"/>
      <c r="H83" s="30"/>
      <c r="I83" s="30"/>
      <c r="J83" s="72"/>
      <c r="K83" s="14"/>
    </row>
    <row r="84" spans="1:11">
      <c r="A84" s="10"/>
      <c r="B84" s="95"/>
      <c r="C84" s="33"/>
      <c r="D84" s="123"/>
      <c r="E84" s="123"/>
      <c r="F84" s="26"/>
      <c r="G84" s="77"/>
      <c r="H84" s="30"/>
      <c r="I84" s="30"/>
      <c r="J84" s="72"/>
      <c r="K84" s="14"/>
    </row>
    <row r="85" spans="1:11">
      <c r="A85" s="10"/>
      <c r="B85" s="95"/>
      <c r="C85" s="33"/>
      <c r="D85" s="122"/>
      <c r="E85" s="123"/>
      <c r="F85" s="26"/>
      <c r="G85" s="77"/>
      <c r="H85" s="30"/>
      <c r="I85" s="30"/>
      <c r="J85" s="72"/>
      <c r="K85" s="14"/>
    </row>
    <row r="86" spans="1:11">
      <c r="A86" s="10"/>
      <c r="B86" s="95"/>
      <c r="C86" s="33"/>
      <c r="D86" s="123"/>
      <c r="E86" s="123"/>
      <c r="F86" s="26"/>
      <c r="G86" s="77"/>
      <c r="H86" s="30"/>
      <c r="I86" s="30"/>
      <c r="J86" s="72"/>
      <c r="K86" s="14"/>
    </row>
    <row r="87" spans="1:11">
      <c r="A87" s="10"/>
      <c r="B87" s="95"/>
      <c r="C87" s="33"/>
      <c r="D87" s="123"/>
      <c r="E87" s="123"/>
      <c r="F87" s="26"/>
      <c r="G87" s="77"/>
      <c r="H87" s="30"/>
      <c r="I87" s="30"/>
      <c r="J87" s="72"/>
      <c r="K87" s="14"/>
    </row>
    <row r="88" spans="1:11">
      <c r="A88" s="10"/>
      <c r="B88" s="95"/>
      <c r="C88" s="33"/>
      <c r="D88" s="123"/>
      <c r="E88" s="123"/>
      <c r="F88" s="26"/>
      <c r="G88" s="77"/>
      <c r="H88" s="30"/>
      <c r="I88" s="30"/>
      <c r="J88" s="72"/>
      <c r="K88" s="14"/>
    </row>
    <row r="89" spans="1:11">
      <c r="A89" s="10"/>
      <c r="B89" s="95"/>
      <c r="C89" s="33"/>
      <c r="D89" s="123"/>
      <c r="E89" s="123"/>
      <c r="F89" s="26"/>
      <c r="G89" s="77"/>
      <c r="H89" s="30"/>
      <c r="I89" s="30"/>
      <c r="J89" s="72"/>
      <c r="K89" s="14"/>
    </row>
    <row r="90" spans="1:11">
      <c r="A90" s="10"/>
      <c r="B90" s="95"/>
      <c r="C90" s="33"/>
      <c r="D90" s="123"/>
      <c r="E90" s="123"/>
      <c r="F90" s="26"/>
      <c r="G90" s="77"/>
      <c r="H90" s="30"/>
      <c r="I90" s="30"/>
      <c r="J90" s="72"/>
      <c r="K90" s="14"/>
    </row>
    <row r="91" spans="1:11">
      <c r="A91" s="10"/>
      <c r="B91" s="95"/>
      <c r="C91" s="33"/>
      <c r="D91" s="123"/>
      <c r="E91" s="123"/>
      <c r="F91" s="26"/>
      <c r="G91" s="77"/>
      <c r="H91" s="30"/>
      <c r="I91" s="30"/>
      <c r="J91" s="72"/>
      <c r="K91" s="14"/>
    </row>
    <row r="92" spans="1:11">
      <c r="A92" s="10"/>
      <c r="B92" s="95"/>
      <c r="C92" s="33"/>
      <c r="D92" s="123"/>
      <c r="E92" s="123"/>
      <c r="F92" s="26"/>
      <c r="G92" s="77"/>
      <c r="H92" s="30"/>
      <c r="I92" s="30"/>
      <c r="J92" s="72"/>
      <c r="K92" s="14"/>
    </row>
    <row r="93" spans="1:11">
      <c r="A93" s="10"/>
      <c r="B93" s="95"/>
      <c r="C93" s="33"/>
      <c r="D93" s="123"/>
      <c r="E93" s="123"/>
      <c r="F93" s="26"/>
      <c r="G93" s="77"/>
      <c r="H93" s="30"/>
      <c r="I93" s="30"/>
      <c r="J93" s="72"/>
      <c r="K93" s="14"/>
    </row>
    <row r="94" spans="1:11">
      <c r="A94" s="10"/>
      <c r="B94" s="95"/>
      <c r="C94" s="33"/>
      <c r="D94" s="123"/>
      <c r="E94" s="123"/>
      <c r="F94" s="26"/>
      <c r="G94" s="77"/>
      <c r="H94" s="30"/>
      <c r="I94" s="30"/>
      <c r="J94" s="72"/>
      <c r="K94" s="14"/>
    </row>
    <row r="95" spans="1:11">
      <c r="A95" s="10"/>
      <c r="B95" s="95"/>
      <c r="C95" s="33"/>
      <c r="D95" s="123"/>
      <c r="E95" s="123"/>
      <c r="F95" s="26"/>
      <c r="G95" s="77"/>
      <c r="H95" s="30"/>
      <c r="I95" s="30"/>
      <c r="J95" s="72"/>
      <c r="K95" s="14"/>
    </row>
    <row r="96" spans="1:11">
      <c r="A96" s="10"/>
      <c r="B96" s="95"/>
      <c r="C96" s="33"/>
      <c r="D96" s="123"/>
      <c r="E96" s="123"/>
      <c r="F96" s="26"/>
      <c r="G96" s="77"/>
      <c r="H96" s="30"/>
      <c r="I96" s="30"/>
      <c r="J96" s="72"/>
      <c r="K96" s="14"/>
    </row>
    <row r="97" spans="1:11">
      <c r="A97" s="10"/>
      <c r="B97" s="95"/>
      <c r="C97" s="33"/>
      <c r="D97" s="123"/>
      <c r="E97" s="123"/>
      <c r="F97" s="26"/>
      <c r="G97" s="77"/>
      <c r="H97" s="30"/>
      <c r="I97" s="30"/>
      <c r="J97" s="72"/>
      <c r="K97" s="14"/>
    </row>
    <row r="98" spans="1:11">
      <c r="A98" s="10"/>
      <c r="B98" s="95"/>
      <c r="C98" s="33"/>
      <c r="D98" s="123"/>
      <c r="E98" s="123"/>
      <c r="F98" s="26"/>
      <c r="G98" s="77"/>
      <c r="H98" s="30"/>
      <c r="I98" s="30"/>
      <c r="J98" s="72"/>
      <c r="K98" s="14"/>
    </row>
    <row r="99" spans="1:11">
      <c r="A99" s="10"/>
      <c r="B99" s="95"/>
      <c r="C99" s="33"/>
      <c r="D99" s="122"/>
      <c r="E99" s="122"/>
      <c r="F99" s="26"/>
      <c r="G99" s="77"/>
      <c r="H99" s="30"/>
      <c r="I99" s="30"/>
      <c r="J99" s="69"/>
      <c r="K99" s="14"/>
    </row>
    <row r="100" spans="1:11">
      <c r="A100" s="10"/>
      <c r="B100" s="95"/>
      <c r="C100" s="33"/>
      <c r="D100" s="123"/>
      <c r="E100" s="123"/>
      <c r="F100" s="26"/>
      <c r="G100" s="77"/>
      <c r="H100" s="30"/>
      <c r="I100" s="30"/>
      <c r="J100" s="72"/>
      <c r="K100" s="14"/>
    </row>
    <row r="101" spans="1:11">
      <c r="A101" s="10"/>
      <c r="B101" s="95"/>
      <c r="C101" s="33"/>
      <c r="D101" s="123"/>
      <c r="E101" s="123"/>
      <c r="F101" s="26"/>
      <c r="G101" s="77"/>
      <c r="H101" s="30"/>
      <c r="I101" s="30"/>
      <c r="J101" s="72"/>
      <c r="K101" s="14"/>
    </row>
    <row r="102" spans="1:11">
      <c r="A102" s="10"/>
      <c r="B102" s="95"/>
      <c r="C102" s="33"/>
      <c r="D102" s="123"/>
      <c r="E102" s="123"/>
      <c r="F102" s="26"/>
      <c r="G102" s="77"/>
      <c r="H102" s="30"/>
      <c r="I102" s="30"/>
      <c r="J102" s="72"/>
      <c r="K102" s="14"/>
    </row>
    <row r="103" spans="1:11">
      <c r="A103" s="10"/>
      <c r="B103" s="95"/>
      <c r="C103" s="33"/>
      <c r="D103" s="123"/>
      <c r="E103" s="123"/>
      <c r="F103" s="26"/>
      <c r="G103" s="77"/>
      <c r="H103" s="30"/>
      <c r="I103" s="30"/>
      <c r="J103" s="72"/>
      <c r="K103" s="14"/>
    </row>
    <row r="104" spans="1:11">
      <c r="A104" s="10"/>
      <c r="B104" s="95"/>
      <c r="C104" s="33"/>
      <c r="D104" s="123"/>
      <c r="E104" s="123"/>
      <c r="F104" s="26"/>
      <c r="G104" s="77"/>
      <c r="H104" s="30"/>
      <c r="I104" s="30"/>
      <c r="J104" s="72"/>
      <c r="K104" s="14"/>
    </row>
    <row r="105" spans="1:11">
      <c r="A105" s="10"/>
      <c r="B105" s="95"/>
      <c r="C105" s="33"/>
      <c r="D105" s="123"/>
      <c r="E105" s="123"/>
      <c r="F105" s="26"/>
      <c r="G105" s="77"/>
      <c r="H105" s="30"/>
      <c r="I105" s="30"/>
      <c r="J105" s="72"/>
      <c r="K105" s="14"/>
    </row>
    <row r="106" spans="1:11">
      <c r="A106" s="10"/>
      <c r="B106" s="95"/>
      <c r="C106" s="33"/>
      <c r="D106" s="123"/>
      <c r="E106" s="123"/>
      <c r="F106" s="26"/>
      <c r="G106" s="77"/>
      <c r="H106" s="30"/>
      <c r="I106" s="30"/>
      <c r="J106" s="72"/>
      <c r="K106" s="14"/>
    </row>
    <row r="107" spans="1:11">
      <c r="A107" s="10"/>
      <c r="B107" s="95"/>
      <c r="C107" s="33"/>
      <c r="D107" s="123"/>
      <c r="E107" s="123"/>
      <c r="F107" s="26"/>
      <c r="G107" s="77"/>
      <c r="H107" s="30"/>
      <c r="I107" s="30"/>
      <c r="J107" s="72"/>
      <c r="K107" s="14"/>
    </row>
    <row r="108" spans="1:11">
      <c r="A108" s="10"/>
      <c r="B108" s="95"/>
      <c r="C108" s="33"/>
      <c r="D108" s="123"/>
      <c r="E108" s="123"/>
      <c r="F108" s="26"/>
      <c r="G108" s="77"/>
      <c r="H108" s="30"/>
      <c r="I108" s="30"/>
      <c r="J108" s="72"/>
      <c r="K108" s="14"/>
    </row>
    <row r="109" spans="1:11">
      <c r="A109" s="10"/>
      <c r="B109" s="95"/>
      <c r="C109" s="33"/>
      <c r="D109" s="123"/>
      <c r="E109" s="123"/>
      <c r="F109" s="26"/>
      <c r="G109" s="77"/>
      <c r="H109" s="30"/>
      <c r="I109" s="30"/>
      <c r="J109" s="72"/>
      <c r="K109" s="14"/>
    </row>
    <row r="110" spans="1:11">
      <c r="A110" s="10"/>
      <c r="B110" s="95"/>
      <c r="C110" s="33"/>
      <c r="D110" s="122"/>
      <c r="E110" s="122"/>
      <c r="F110" s="26"/>
      <c r="G110" s="77"/>
      <c r="H110" s="30"/>
      <c r="I110" s="30"/>
      <c r="J110" s="72"/>
      <c r="K110" s="14"/>
    </row>
    <row r="111" spans="1:11">
      <c r="A111" s="10"/>
      <c r="B111" s="95"/>
      <c r="C111" s="27"/>
      <c r="D111" s="123"/>
      <c r="E111" s="123"/>
      <c r="F111" s="26"/>
      <c r="G111" s="77"/>
      <c r="H111" s="30"/>
      <c r="I111" s="30"/>
      <c r="J111" s="72"/>
      <c r="K111" s="14"/>
    </row>
    <row r="112" spans="1:11" ht="21.95" customHeight="1">
      <c r="A112" s="10"/>
      <c r="B112" s="95"/>
      <c r="C112" s="33"/>
      <c r="D112" s="123"/>
      <c r="E112" s="123"/>
      <c r="F112" s="26"/>
      <c r="G112" s="77"/>
      <c r="H112" s="30"/>
      <c r="I112" s="30"/>
      <c r="J112" s="72"/>
      <c r="K112" s="14"/>
    </row>
    <row r="113" spans="1:11">
      <c r="A113" s="10"/>
      <c r="B113" s="95"/>
      <c r="C113" s="33"/>
      <c r="D113" s="123"/>
      <c r="E113" s="123"/>
      <c r="F113" s="26"/>
      <c r="G113" s="77"/>
      <c r="H113" s="30"/>
      <c r="I113" s="30"/>
      <c r="J113" s="72"/>
      <c r="K113" s="14"/>
    </row>
    <row r="114" spans="1:11">
      <c r="A114" s="10"/>
      <c r="B114" s="95"/>
      <c r="C114" s="27"/>
      <c r="D114" s="123"/>
      <c r="E114" s="123"/>
      <c r="F114" s="26"/>
      <c r="G114" s="77"/>
      <c r="H114" s="30"/>
      <c r="I114" s="30"/>
      <c r="J114" s="72"/>
      <c r="K114" s="14"/>
    </row>
    <row r="115" spans="1:11">
      <c r="A115" s="10"/>
      <c r="B115" s="95"/>
      <c r="C115" s="27"/>
      <c r="D115" s="123"/>
      <c r="E115" s="123"/>
      <c r="F115" s="26"/>
      <c r="G115" s="77"/>
      <c r="H115" s="30"/>
      <c r="I115" s="30"/>
    </row>
    <row r="116" spans="1:11">
      <c r="A116" s="10"/>
      <c r="B116" s="95"/>
      <c r="C116" s="27"/>
      <c r="D116" s="123"/>
      <c r="E116" s="123"/>
      <c r="F116" s="26"/>
      <c r="G116" s="77"/>
      <c r="H116" s="30"/>
      <c r="I116" s="30"/>
    </row>
    <row r="117" spans="1:11">
      <c r="A117" s="10"/>
      <c r="B117" s="95"/>
      <c r="C117" s="33"/>
      <c r="D117" s="123"/>
      <c r="E117" s="123"/>
      <c r="F117" s="26"/>
      <c r="G117" s="77"/>
      <c r="H117" s="30"/>
      <c r="I117" s="30"/>
    </row>
    <row r="118" spans="1:11">
      <c r="A118" s="10"/>
      <c r="B118" s="95"/>
      <c r="C118" s="27"/>
      <c r="D118" s="123"/>
      <c r="E118" s="123"/>
      <c r="F118" s="26"/>
      <c r="G118" s="77"/>
      <c r="H118" s="30"/>
      <c r="I118" s="30"/>
    </row>
    <row r="119" spans="1:11">
      <c r="A119" s="10"/>
      <c r="B119" s="95"/>
      <c r="C119" s="27"/>
      <c r="D119" s="123"/>
      <c r="E119" s="123"/>
      <c r="F119" s="26"/>
      <c r="G119" s="77"/>
      <c r="H119" s="30"/>
      <c r="I119" s="30"/>
    </row>
    <row r="120" spans="1:11">
      <c r="A120" s="10"/>
      <c r="B120" s="95"/>
      <c r="C120" s="27"/>
      <c r="D120" s="123"/>
      <c r="E120" s="123"/>
      <c r="F120" s="26"/>
      <c r="G120" s="77"/>
      <c r="H120" s="30"/>
      <c r="I120" s="30"/>
    </row>
    <row r="121" spans="1:11">
      <c r="A121" s="10"/>
      <c r="B121" s="95"/>
      <c r="C121" s="27"/>
      <c r="D121" s="123"/>
      <c r="E121" s="123"/>
      <c r="F121" s="26"/>
      <c r="G121" s="77"/>
      <c r="H121" s="30"/>
      <c r="I121" s="30"/>
    </row>
    <row r="122" spans="1:11">
      <c r="A122" s="10"/>
      <c r="B122" s="95"/>
      <c r="C122" s="27"/>
      <c r="D122" s="123"/>
      <c r="E122" s="123"/>
      <c r="F122" s="26"/>
      <c r="G122" s="77"/>
      <c r="H122" s="30"/>
      <c r="I122" s="30"/>
    </row>
    <row r="123" spans="1:11">
      <c r="A123" s="10"/>
      <c r="B123" s="95"/>
      <c r="C123" s="27"/>
      <c r="D123" s="123"/>
      <c r="E123" s="123"/>
      <c r="F123" s="26"/>
      <c r="G123" s="77"/>
      <c r="H123" s="30"/>
      <c r="I123" s="30"/>
    </row>
    <row r="124" spans="1:11">
      <c r="A124" s="10"/>
      <c r="B124" s="95"/>
      <c r="C124" s="33"/>
      <c r="D124" s="123"/>
      <c r="E124" s="123"/>
      <c r="F124" s="26"/>
      <c r="G124" s="77"/>
      <c r="H124" s="30"/>
      <c r="I124" s="30"/>
    </row>
    <row r="125" spans="1:11">
      <c r="A125" s="10"/>
      <c r="B125" s="95"/>
      <c r="C125" s="33"/>
      <c r="D125" s="123"/>
      <c r="E125" s="123"/>
      <c r="F125" s="26"/>
      <c r="G125" s="77"/>
      <c r="H125" s="30"/>
      <c r="I125" s="30"/>
    </row>
    <row r="126" spans="1:11">
      <c r="A126" s="10"/>
      <c r="B126" s="95"/>
      <c r="C126" s="27"/>
      <c r="D126" s="123"/>
      <c r="E126" s="123"/>
      <c r="F126" s="26"/>
      <c r="G126" s="77"/>
      <c r="H126" s="30"/>
      <c r="I126" s="30"/>
    </row>
    <row r="127" spans="1:11">
      <c r="A127" s="10"/>
      <c r="B127" s="95"/>
      <c r="C127" s="27"/>
      <c r="D127" s="123"/>
      <c r="E127" s="123"/>
      <c r="F127" s="26"/>
      <c r="G127" s="77"/>
      <c r="H127" s="30"/>
      <c r="I127" s="30"/>
    </row>
    <row r="128" spans="1:11">
      <c r="A128" s="10"/>
      <c r="B128" s="95"/>
      <c r="C128" s="27"/>
      <c r="D128" s="123"/>
      <c r="E128" s="123"/>
      <c r="F128" s="26"/>
      <c r="G128" s="77"/>
      <c r="H128" s="30"/>
      <c r="I128" s="30"/>
    </row>
    <row r="129" spans="1:9">
      <c r="A129" s="10"/>
      <c r="B129" s="95"/>
      <c r="C129" s="33"/>
      <c r="D129" s="123"/>
      <c r="E129" s="123"/>
      <c r="F129" s="26"/>
      <c r="G129" s="77"/>
      <c r="H129" s="30"/>
      <c r="I129" s="30"/>
    </row>
    <row r="130" spans="1:9">
      <c r="A130" s="10"/>
      <c r="B130" s="95"/>
      <c r="C130" s="33"/>
      <c r="D130" s="123"/>
      <c r="E130" s="123"/>
      <c r="F130" s="26"/>
      <c r="G130" s="77"/>
      <c r="H130" s="30"/>
      <c r="I130" s="30"/>
    </row>
    <row r="131" spans="1:9">
      <c r="A131" s="10"/>
      <c r="B131" s="95"/>
      <c r="C131" s="27"/>
      <c r="D131" s="123"/>
      <c r="E131" s="123"/>
      <c r="F131" s="26"/>
      <c r="G131" s="77"/>
      <c r="H131" s="30"/>
      <c r="I131" s="30"/>
    </row>
    <row r="132" spans="1:9">
      <c r="A132" s="10"/>
      <c r="B132" s="95"/>
      <c r="C132" s="27"/>
      <c r="D132" s="123"/>
      <c r="E132" s="123"/>
      <c r="F132" s="26"/>
      <c r="G132" s="77"/>
      <c r="H132" s="30"/>
      <c r="I132" s="30"/>
    </row>
    <row r="133" spans="1:9">
      <c r="A133" s="10"/>
      <c r="B133" s="95"/>
      <c r="C133" s="27"/>
      <c r="D133" s="123"/>
      <c r="E133" s="123"/>
      <c r="F133" s="26"/>
      <c r="G133" s="77"/>
      <c r="H133" s="30"/>
      <c r="I133" s="30"/>
    </row>
    <row r="134" spans="1:9">
      <c r="A134" s="10"/>
      <c r="B134" s="95"/>
      <c r="C134" s="27"/>
      <c r="D134" s="123"/>
      <c r="E134" s="123"/>
      <c r="F134" s="26"/>
      <c r="G134" s="77"/>
      <c r="H134" s="30"/>
      <c r="I134" s="30"/>
    </row>
    <row r="135" spans="1:9">
      <c r="A135" s="10"/>
      <c r="B135" s="95"/>
      <c r="C135" s="27"/>
      <c r="D135" s="123"/>
      <c r="E135" s="123"/>
      <c r="F135" s="26"/>
      <c r="G135" s="77"/>
      <c r="H135" s="30"/>
      <c r="I135" s="30"/>
    </row>
    <row r="136" spans="1:9">
      <c r="A136" s="10"/>
      <c r="B136" s="95"/>
      <c r="C136" s="27"/>
      <c r="D136" s="123"/>
      <c r="E136" s="123"/>
      <c r="F136" s="26"/>
      <c r="G136" s="77"/>
      <c r="H136" s="30"/>
      <c r="I136" s="30"/>
    </row>
    <row r="137" spans="1:9">
      <c r="A137" s="10"/>
      <c r="B137" s="95"/>
      <c r="C137" s="27"/>
      <c r="D137" s="123"/>
      <c r="E137" s="123"/>
      <c r="F137" s="26"/>
      <c r="G137" s="77"/>
      <c r="H137" s="30"/>
      <c r="I137" s="30"/>
    </row>
    <row r="138" spans="1:9">
      <c r="A138" s="10"/>
      <c r="B138" s="95"/>
      <c r="C138" s="27"/>
      <c r="D138" s="123"/>
      <c r="E138" s="123"/>
      <c r="F138" s="26"/>
      <c r="G138" s="77"/>
      <c r="H138" s="30"/>
      <c r="I138" s="30"/>
    </row>
    <row r="139" spans="1:9">
      <c r="A139" s="10"/>
      <c r="B139" s="95"/>
      <c r="C139" s="27"/>
      <c r="D139" s="123"/>
      <c r="E139" s="123"/>
      <c r="F139" s="26"/>
      <c r="G139" s="77"/>
      <c r="H139" s="30"/>
      <c r="I139" s="30"/>
    </row>
    <row r="140" spans="1:9">
      <c r="A140" s="10"/>
      <c r="B140" s="95"/>
      <c r="C140" s="27"/>
      <c r="D140" s="123"/>
      <c r="E140" s="123"/>
      <c r="F140" s="26"/>
      <c r="G140" s="77"/>
      <c r="H140" s="30"/>
      <c r="I140" s="30"/>
    </row>
    <row r="141" spans="1:9">
      <c r="A141" s="10"/>
      <c r="B141" s="95"/>
      <c r="C141" s="33"/>
      <c r="D141" s="123"/>
      <c r="E141" s="123"/>
      <c r="F141" s="26"/>
      <c r="G141" s="77"/>
      <c r="H141" s="30"/>
      <c r="I141" s="30"/>
    </row>
    <row r="142" spans="1:9">
      <c r="A142" s="10"/>
      <c r="B142" s="95"/>
      <c r="C142" s="27"/>
      <c r="D142" s="123"/>
      <c r="E142" s="123"/>
      <c r="F142" s="26"/>
      <c r="G142" s="77"/>
      <c r="H142" s="30"/>
      <c r="I142" s="30"/>
    </row>
    <row r="143" spans="1:9">
      <c r="A143" s="10"/>
      <c r="B143" s="95"/>
      <c r="C143" s="27"/>
      <c r="D143" s="123"/>
      <c r="E143" s="123"/>
      <c r="F143" s="26"/>
      <c r="G143" s="77"/>
      <c r="H143" s="30"/>
      <c r="I143" s="30"/>
    </row>
    <row r="144" spans="1:9">
      <c r="A144" s="10"/>
      <c r="B144" s="95"/>
      <c r="C144" s="27"/>
      <c r="D144" s="123"/>
      <c r="E144" s="123"/>
      <c r="F144" s="26"/>
      <c r="G144" s="77"/>
      <c r="H144" s="30"/>
      <c r="I144" s="30"/>
    </row>
    <row r="145" spans="1:9">
      <c r="A145" s="10"/>
      <c r="B145" s="95"/>
      <c r="C145" s="27"/>
      <c r="D145" s="123"/>
      <c r="E145" s="123"/>
      <c r="F145" s="26"/>
      <c r="G145" s="77"/>
      <c r="H145" s="30"/>
      <c r="I145" s="30"/>
    </row>
    <row r="146" spans="1:9">
      <c r="A146" s="10"/>
      <c r="B146" s="95"/>
      <c r="C146" s="27"/>
      <c r="D146" s="123"/>
      <c r="E146" s="123"/>
      <c r="F146" s="26"/>
      <c r="G146" s="77"/>
      <c r="H146" s="30"/>
      <c r="I146" s="30"/>
    </row>
    <row r="147" spans="1:9">
      <c r="A147" s="10"/>
      <c r="B147" s="95"/>
      <c r="C147" s="27"/>
      <c r="D147" s="123"/>
      <c r="E147" s="123"/>
      <c r="F147" s="26"/>
      <c r="G147" s="77"/>
      <c r="H147" s="30"/>
      <c r="I147" s="30"/>
    </row>
    <row r="148" spans="1:9">
      <c r="A148" s="10"/>
      <c r="B148" s="95"/>
      <c r="C148" s="27"/>
      <c r="D148" s="123"/>
      <c r="E148" s="123"/>
      <c r="F148" s="26"/>
      <c r="G148" s="77"/>
      <c r="H148" s="30"/>
      <c r="I148" s="30"/>
    </row>
    <row r="149" spans="1:9">
      <c r="A149" s="10"/>
      <c r="B149" s="95"/>
      <c r="C149" s="27"/>
      <c r="D149" s="123"/>
      <c r="E149" s="123"/>
      <c r="F149" s="26"/>
      <c r="G149" s="77"/>
      <c r="H149" s="30"/>
      <c r="I149" s="30"/>
    </row>
    <row r="150" spans="1:9">
      <c r="A150" s="10"/>
      <c r="B150" s="95"/>
      <c r="C150" s="27"/>
      <c r="D150" s="123"/>
      <c r="E150" s="123"/>
      <c r="F150" s="26"/>
      <c r="G150" s="77"/>
      <c r="H150" s="30"/>
      <c r="I150" s="30"/>
    </row>
    <row r="151" spans="1:9">
      <c r="A151" s="10"/>
      <c r="B151" s="95"/>
      <c r="C151" s="27"/>
      <c r="D151" s="123"/>
      <c r="E151" s="123"/>
      <c r="F151" s="26"/>
      <c r="G151" s="77"/>
      <c r="H151" s="30"/>
      <c r="I151" s="30"/>
    </row>
    <row r="152" spans="1:9">
      <c r="A152" s="10"/>
      <c r="B152" s="95"/>
      <c r="C152" s="27"/>
      <c r="D152" s="123"/>
      <c r="E152" s="123"/>
      <c r="F152" s="26"/>
      <c r="G152" s="77"/>
      <c r="H152" s="30"/>
      <c r="I152" s="30"/>
    </row>
    <row r="153" spans="1:9">
      <c r="A153" s="10"/>
      <c r="B153" s="95"/>
      <c r="C153" s="27"/>
      <c r="D153" s="123"/>
      <c r="E153" s="123"/>
      <c r="F153" s="26"/>
      <c r="G153" s="77"/>
      <c r="H153" s="30"/>
      <c r="I153" s="30"/>
    </row>
    <row r="154" spans="1:9">
      <c r="A154" s="10"/>
      <c r="B154" s="95"/>
      <c r="C154" s="27"/>
      <c r="D154" s="123"/>
      <c r="E154" s="123"/>
      <c r="F154" s="26"/>
      <c r="G154" s="77"/>
      <c r="H154" s="30"/>
      <c r="I154" s="30"/>
    </row>
    <row r="155" spans="1:9">
      <c r="A155" s="10"/>
      <c r="B155" s="95"/>
      <c r="C155" s="27"/>
      <c r="D155" s="123"/>
      <c r="E155" s="123"/>
      <c r="F155" s="26"/>
      <c r="G155" s="77"/>
      <c r="H155" s="30"/>
      <c r="I155" s="30"/>
    </row>
    <row r="156" spans="1:9">
      <c r="A156" s="10"/>
      <c r="B156" s="95"/>
      <c r="C156" s="27"/>
      <c r="D156" s="123"/>
      <c r="E156" s="123"/>
      <c r="F156" s="26"/>
      <c r="G156" s="77"/>
      <c r="H156" s="30"/>
      <c r="I156" s="30"/>
    </row>
    <row r="157" spans="1:9">
      <c r="A157" s="10"/>
      <c r="B157" s="95"/>
      <c r="C157" s="27"/>
      <c r="D157" s="123"/>
      <c r="E157" s="123"/>
      <c r="F157" s="26"/>
      <c r="G157" s="77"/>
      <c r="H157" s="30"/>
      <c r="I157" s="30"/>
    </row>
    <row r="158" spans="1:9">
      <c r="A158" s="10"/>
      <c r="B158" s="95"/>
      <c r="C158" s="27"/>
      <c r="D158" s="123"/>
      <c r="E158" s="123"/>
      <c r="F158" s="26"/>
      <c r="G158" s="77"/>
      <c r="H158" s="30"/>
      <c r="I158" s="30"/>
    </row>
    <row r="159" spans="1:9">
      <c r="A159" s="10"/>
      <c r="B159" s="95"/>
      <c r="C159" s="27"/>
      <c r="D159" s="123"/>
      <c r="E159" s="123"/>
      <c r="F159" s="26"/>
      <c r="G159" s="77"/>
      <c r="H159" s="30"/>
      <c r="I159" s="30"/>
    </row>
    <row r="160" spans="1:9">
      <c r="A160" s="10"/>
      <c r="B160" s="95"/>
      <c r="C160" s="27"/>
      <c r="D160" s="123"/>
      <c r="E160" s="123"/>
      <c r="F160" s="26"/>
      <c r="G160" s="77"/>
      <c r="H160" s="30"/>
      <c r="I160" s="30"/>
    </row>
    <row r="161" spans="1:9">
      <c r="A161" s="10"/>
      <c r="B161" s="95"/>
      <c r="C161" s="27"/>
      <c r="D161" s="123"/>
      <c r="E161" s="123"/>
      <c r="F161" s="26"/>
      <c r="G161" s="77"/>
      <c r="H161" s="30"/>
      <c r="I161" s="30"/>
    </row>
    <row r="162" spans="1:9">
      <c r="A162" s="10"/>
      <c r="B162" s="95"/>
      <c r="C162" s="27"/>
      <c r="D162" s="123"/>
      <c r="E162" s="123"/>
      <c r="F162" s="26"/>
      <c r="G162" s="77"/>
      <c r="H162" s="30"/>
      <c r="I162" s="30"/>
    </row>
    <row r="163" spans="1:9">
      <c r="A163" s="10"/>
      <c r="B163" s="95"/>
      <c r="C163" s="27"/>
      <c r="D163" s="123"/>
      <c r="E163" s="123"/>
      <c r="F163" s="26"/>
      <c r="G163" s="77"/>
      <c r="H163" s="30"/>
      <c r="I163" s="30"/>
    </row>
    <row r="164" spans="1:9">
      <c r="A164" s="10"/>
      <c r="B164" s="95"/>
      <c r="C164" s="27"/>
      <c r="D164" s="123"/>
      <c r="E164" s="123"/>
      <c r="F164" s="26"/>
      <c r="G164" s="77"/>
      <c r="H164" s="30"/>
      <c r="I164" s="30"/>
    </row>
    <row r="165" spans="1:9">
      <c r="A165" s="10"/>
      <c r="B165" s="95"/>
      <c r="C165" s="27"/>
      <c r="D165" s="123"/>
      <c r="E165" s="123"/>
      <c r="F165" s="26"/>
      <c r="G165" s="77"/>
      <c r="H165" s="30"/>
      <c r="I165" s="30"/>
    </row>
    <row r="166" spans="1:9">
      <c r="A166" s="10"/>
      <c r="B166" s="95"/>
      <c r="C166" s="27"/>
      <c r="D166" s="123"/>
      <c r="E166" s="123"/>
      <c r="F166" s="26"/>
      <c r="G166" s="77"/>
      <c r="H166" s="30"/>
      <c r="I166" s="30"/>
    </row>
    <row r="167" spans="1:9">
      <c r="A167" s="10"/>
      <c r="B167" s="95"/>
      <c r="C167" s="27"/>
      <c r="D167" s="123"/>
      <c r="E167" s="123"/>
      <c r="F167" s="26"/>
      <c r="G167" s="77"/>
      <c r="H167" s="30"/>
      <c r="I167" s="30"/>
    </row>
    <row r="168" spans="1:9">
      <c r="A168" s="10"/>
      <c r="B168" s="95"/>
      <c r="C168" s="27"/>
      <c r="D168" s="123"/>
      <c r="E168" s="123"/>
      <c r="F168" s="26"/>
      <c r="G168" s="77"/>
      <c r="H168" s="30"/>
      <c r="I168" s="30"/>
    </row>
    <row r="169" spans="1:9" s="78" customFormat="1">
      <c r="A169" s="10"/>
      <c r="B169" s="60"/>
      <c r="C169" s="33"/>
      <c r="D169" s="122"/>
      <c r="E169" s="122"/>
      <c r="F169" s="26"/>
      <c r="G169" s="77"/>
      <c r="H169" s="30"/>
      <c r="I169" s="30"/>
    </row>
    <row r="170" spans="1:9">
      <c r="A170" s="10"/>
      <c r="B170" s="95"/>
      <c r="C170" s="27"/>
      <c r="D170" s="123"/>
      <c r="E170" s="123"/>
      <c r="F170" s="26"/>
      <c r="G170" s="77"/>
      <c r="H170" s="30"/>
      <c r="I170" s="30"/>
    </row>
    <row r="171" spans="1:9">
      <c r="A171" s="10"/>
      <c r="B171" s="95"/>
      <c r="C171" s="27"/>
      <c r="D171" s="123"/>
      <c r="E171" s="123"/>
      <c r="F171" s="26"/>
      <c r="G171" s="77"/>
      <c r="H171" s="30"/>
      <c r="I171" s="30"/>
    </row>
    <row r="172" spans="1:9">
      <c r="A172" s="10"/>
      <c r="B172" s="95"/>
      <c r="C172" s="27"/>
      <c r="D172" s="123"/>
      <c r="E172" s="123"/>
      <c r="F172" s="26"/>
      <c r="G172" s="77"/>
      <c r="H172" s="30"/>
      <c r="I172" s="30"/>
    </row>
    <row r="173" spans="1:9">
      <c r="A173" s="10"/>
      <c r="B173" s="95"/>
      <c r="C173" s="27"/>
      <c r="D173" s="123"/>
      <c r="E173" s="123"/>
      <c r="F173" s="26"/>
      <c r="G173" s="77"/>
      <c r="H173" s="30"/>
      <c r="I173" s="30"/>
    </row>
    <row r="174" spans="1:9">
      <c r="A174" s="10"/>
      <c r="B174" s="95"/>
      <c r="C174" s="27"/>
      <c r="D174" s="123"/>
      <c r="E174" s="123"/>
      <c r="F174" s="26"/>
      <c r="G174" s="77"/>
      <c r="H174" s="30"/>
      <c r="I174" s="30"/>
    </row>
    <row r="175" spans="1:9">
      <c r="A175" s="10"/>
      <c r="B175" s="95"/>
      <c r="C175" s="27"/>
      <c r="D175" s="123"/>
      <c r="E175" s="123"/>
      <c r="F175" s="26"/>
      <c r="G175" s="77"/>
      <c r="H175" s="30"/>
      <c r="I175" s="30"/>
    </row>
    <row r="176" spans="1:9">
      <c r="A176" s="10"/>
      <c r="B176" s="95"/>
      <c r="C176" s="27"/>
      <c r="D176" s="123"/>
      <c r="E176" s="123"/>
      <c r="F176" s="26"/>
      <c r="G176" s="77"/>
      <c r="H176" s="30"/>
      <c r="I176" s="30"/>
    </row>
    <row r="177" spans="1:10">
      <c r="A177" s="10"/>
      <c r="B177" s="95"/>
      <c r="C177" s="27"/>
      <c r="D177" s="123"/>
      <c r="E177" s="123"/>
      <c r="F177" s="26"/>
      <c r="G177" s="77"/>
      <c r="H177" s="30"/>
      <c r="I177" s="30"/>
    </row>
    <row r="178" spans="1:10">
      <c r="A178" s="10"/>
      <c r="B178" s="95"/>
      <c r="C178" s="27"/>
      <c r="D178" s="123"/>
      <c r="E178" s="123"/>
      <c r="F178" s="26"/>
      <c r="G178" s="77"/>
      <c r="H178" s="30"/>
      <c r="I178" s="30"/>
    </row>
    <row r="179" spans="1:10">
      <c r="A179" s="10"/>
      <c r="B179" s="95"/>
      <c r="C179" s="27"/>
      <c r="D179" s="123"/>
      <c r="E179" s="123"/>
      <c r="F179" s="26"/>
      <c r="G179" s="77"/>
      <c r="H179" s="30"/>
      <c r="I179" s="30"/>
    </row>
    <row r="180" spans="1:10">
      <c r="A180" s="10"/>
      <c r="B180" s="95"/>
      <c r="C180" s="27"/>
      <c r="D180" s="123"/>
      <c r="E180" s="123"/>
      <c r="F180" s="26"/>
      <c r="G180" s="77"/>
      <c r="H180" s="30"/>
      <c r="I180" s="30"/>
    </row>
    <row r="181" spans="1:10">
      <c r="A181" s="10"/>
      <c r="B181" s="60"/>
      <c r="C181" s="33"/>
      <c r="D181" s="122"/>
      <c r="E181" s="122"/>
      <c r="F181" s="26"/>
      <c r="G181" s="77"/>
      <c r="H181" s="30"/>
      <c r="I181" s="30"/>
      <c r="J181" s="78"/>
    </row>
    <row r="182" spans="1:10">
      <c r="A182" s="10"/>
      <c r="B182" s="60"/>
      <c r="C182" s="33"/>
      <c r="D182" s="122"/>
      <c r="E182" s="122"/>
      <c r="F182" s="26"/>
      <c r="G182" s="77"/>
      <c r="H182" s="30"/>
      <c r="I182" s="30"/>
      <c r="J182" s="78"/>
    </row>
    <row r="183" spans="1:10">
      <c r="A183" s="10"/>
      <c r="B183" s="60"/>
      <c r="C183" s="33"/>
      <c r="D183" s="122"/>
      <c r="E183" s="122"/>
      <c r="F183" s="26"/>
      <c r="G183" s="77"/>
      <c r="H183" s="30"/>
      <c r="I183" s="30"/>
      <c r="J183" s="78"/>
    </row>
    <row r="184" spans="1:10">
      <c r="A184" s="10"/>
      <c r="B184" s="60"/>
      <c r="C184" s="33"/>
      <c r="D184" s="123"/>
      <c r="E184" s="123"/>
      <c r="F184" s="26"/>
      <c r="G184" s="77"/>
      <c r="H184" s="30"/>
      <c r="I184" s="30"/>
    </row>
    <row r="185" spans="1:10">
      <c r="A185" s="10"/>
      <c r="B185" s="95"/>
      <c r="C185" s="27"/>
      <c r="D185" s="123"/>
      <c r="E185" s="123"/>
      <c r="F185" s="26"/>
      <c r="G185" s="77"/>
      <c r="H185" s="30"/>
      <c r="I185" s="30"/>
    </row>
    <row r="186" spans="1:10">
      <c r="A186" s="10"/>
      <c r="B186" s="95"/>
      <c r="C186" s="27"/>
      <c r="D186" s="123"/>
      <c r="E186" s="123"/>
      <c r="F186" s="26"/>
      <c r="G186" s="77"/>
      <c r="H186" s="30"/>
      <c r="I186" s="30"/>
    </row>
    <row r="187" spans="1:10">
      <c r="A187" s="10"/>
      <c r="B187" s="95"/>
      <c r="C187" s="27"/>
      <c r="D187" s="123"/>
      <c r="E187" s="123"/>
      <c r="F187" s="26"/>
      <c r="G187" s="77"/>
      <c r="H187" s="30"/>
      <c r="I187" s="30"/>
    </row>
    <row r="188" spans="1:10">
      <c r="A188" s="10"/>
      <c r="B188" s="95"/>
      <c r="C188" s="27"/>
      <c r="D188" s="123"/>
      <c r="E188" s="123"/>
      <c r="F188" s="26"/>
      <c r="G188" s="77"/>
      <c r="H188" s="30"/>
      <c r="I188" s="30"/>
    </row>
    <row r="189" spans="1:10">
      <c r="A189" s="10"/>
      <c r="B189" s="95"/>
      <c r="C189" s="27"/>
      <c r="D189" s="123"/>
      <c r="E189" s="123"/>
      <c r="F189" s="26"/>
      <c r="G189" s="77"/>
      <c r="H189" s="30"/>
      <c r="I189" s="30"/>
    </row>
    <row r="190" spans="1:10">
      <c r="A190" s="10"/>
      <c r="B190" s="95"/>
      <c r="C190" s="27"/>
      <c r="D190" s="123"/>
      <c r="E190" s="123"/>
      <c r="F190" s="26"/>
      <c r="G190" s="77"/>
      <c r="H190" s="30"/>
      <c r="I190" s="30"/>
    </row>
    <row r="191" spans="1:10">
      <c r="A191" s="10"/>
      <c r="B191" s="95"/>
      <c r="C191" s="27"/>
      <c r="D191" s="123"/>
      <c r="E191" s="123"/>
      <c r="F191" s="26"/>
      <c r="G191" s="77"/>
      <c r="H191" s="30"/>
      <c r="I191" s="30"/>
    </row>
    <row r="192" spans="1:10">
      <c r="A192" s="10"/>
      <c r="B192" s="95"/>
      <c r="C192" s="27"/>
      <c r="D192" s="123"/>
      <c r="E192" s="123"/>
      <c r="F192" s="26"/>
      <c r="G192" s="77"/>
      <c r="H192" s="30"/>
      <c r="I192" s="30"/>
    </row>
    <row r="193" spans="1:9">
      <c r="A193" s="10"/>
      <c r="B193" s="95"/>
      <c r="C193" s="27"/>
      <c r="D193" s="123"/>
      <c r="E193" s="123"/>
      <c r="F193" s="26"/>
      <c r="G193" s="77"/>
      <c r="H193" s="30"/>
      <c r="I193" s="30"/>
    </row>
    <row r="194" spans="1:9">
      <c r="A194" s="10"/>
      <c r="B194" s="95"/>
      <c r="C194" s="27"/>
      <c r="D194" s="123"/>
      <c r="E194" s="123"/>
      <c r="F194" s="26"/>
      <c r="G194" s="77"/>
      <c r="H194" s="30"/>
      <c r="I194" s="30"/>
    </row>
    <row r="195" spans="1:9">
      <c r="A195" s="10"/>
      <c r="B195" s="95"/>
      <c r="C195" s="27"/>
      <c r="D195" s="123"/>
      <c r="E195" s="123"/>
      <c r="F195" s="26"/>
      <c r="G195" s="77"/>
      <c r="H195" s="30"/>
      <c r="I195" s="30"/>
    </row>
    <row r="196" spans="1:9">
      <c r="A196" s="10"/>
      <c r="B196" s="95"/>
      <c r="C196" s="27"/>
      <c r="D196" s="123"/>
      <c r="E196" s="123"/>
      <c r="F196" s="26"/>
      <c r="G196" s="77"/>
      <c r="H196" s="30"/>
      <c r="I196" s="30"/>
    </row>
    <row r="197" spans="1:9">
      <c r="A197" s="10"/>
      <c r="B197" s="95"/>
      <c r="C197" s="27"/>
      <c r="D197" s="123"/>
      <c r="E197" s="123"/>
      <c r="F197" s="26"/>
      <c r="G197" s="77"/>
      <c r="H197" s="30"/>
      <c r="I197" s="30"/>
    </row>
    <row r="198" spans="1:9">
      <c r="A198" s="10"/>
      <c r="B198" s="95"/>
      <c r="C198" s="27"/>
      <c r="D198" s="123"/>
      <c r="E198" s="123"/>
      <c r="F198" s="26"/>
      <c r="G198" s="77"/>
      <c r="H198" s="30"/>
      <c r="I198" s="30"/>
    </row>
    <row r="199" spans="1:9">
      <c r="A199" s="10"/>
      <c r="B199" s="95"/>
      <c r="C199" s="27"/>
      <c r="D199" s="123"/>
      <c r="E199" s="123"/>
      <c r="F199" s="26"/>
      <c r="G199" s="77"/>
      <c r="H199" s="30"/>
      <c r="I199" s="30"/>
    </row>
    <row r="200" spans="1:9">
      <c r="A200" s="10"/>
      <c r="B200" s="95"/>
      <c r="C200" s="27"/>
      <c r="D200" s="123"/>
      <c r="E200" s="123"/>
      <c r="F200" s="26"/>
      <c r="G200" s="77"/>
      <c r="H200" s="30"/>
      <c r="I200" s="30"/>
    </row>
    <row r="201" spans="1:9">
      <c r="A201" s="10"/>
      <c r="B201" s="95"/>
      <c r="C201" s="27"/>
      <c r="D201" s="123"/>
      <c r="E201" s="123"/>
      <c r="F201" s="26"/>
      <c r="G201" s="77"/>
      <c r="H201" s="30"/>
      <c r="I201" s="30"/>
    </row>
    <row r="202" spans="1:9">
      <c r="A202" s="10"/>
      <c r="B202" s="95"/>
      <c r="C202" s="27"/>
      <c r="D202" s="123"/>
      <c r="E202" s="123"/>
      <c r="F202" s="26"/>
      <c r="G202" s="77"/>
      <c r="H202" s="30"/>
      <c r="I202" s="30"/>
    </row>
    <row r="203" spans="1:9">
      <c r="A203" s="10"/>
      <c r="B203" s="95"/>
      <c r="C203" s="27"/>
      <c r="D203" s="123"/>
      <c r="E203" s="123"/>
      <c r="F203" s="26"/>
      <c r="G203" s="77"/>
      <c r="H203" s="30"/>
      <c r="I203" s="30"/>
    </row>
    <row r="204" spans="1:9">
      <c r="A204" s="10"/>
      <c r="B204" s="95"/>
      <c r="C204" s="27"/>
      <c r="D204" s="123"/>
      <c r="E204" s="123"/>
      <c r="F204" s="26"/>
      <c r="G204" s="77"/>
      <c r="H204" s="30"/>
      <c r="I204" s="30"/>
    </row>
    <row r="205" spans="1:9">
      <c r="A205" s="10"/>
      <c r="B205" s="95"/>
      <c r="C205" s="27"/>
      <c r="D205" s="123"/>
      <c r="E205" s="123"/>
      <c r="F205" s="26"/>
      <c r="G205" s="77"/>
      <c r="H205" s="30"/>
      <c r="I205" s="30"/>
    </row>
    <row r="206" spans="1:9">
      <c r="A206" s="10"/>
      <c r="B206" s="95"/>
      <c r="C206" s="27"/>
      <c r="D206" s="123"/>
      <c r="E206" s="123"/>
      <c r="F206" s="26"/>
      <c r="G206" s="77"/>
      <c r="H206" s="30"/>
      <c r="I206" s="30"/>
    </row>
    <row r="207" spans="1:9">
      <c r="A207" s="10"/>
      <c r="B207" s="95"/>
      <c r="C207" s="27"/>
      <c r="D207" s="123"/>
      <c r="E207" s="123"/>
      <c r="F207" s="26"/>
      <c r="G207" s="77"/>
      <c r="H207" s="30"/>
      <c r="I207" s="30"/>
    </row>
    <row r="208" spans="1:9">
      <c r="A208" s="10"/>
      <c r="B208" s="95"/>
      <c r="C208" s="27"/>
      <c r="D208" s="123"/>
      <c r="E208" s="123"/>
      <c r="F208" s="26"/>
      <c r="G208" s="77"/>
      <c r="H208" s="30"/>
      <c r="I208" s="30"/>
    </row>
    <row r="209" spans="1:9">
      <c r="A209" s="10"/>
      <c r="B209" s="95"/>
      <c r="C209" s="27"/>
      <c r="D209" s="123"/>
      <c r="E209" s="123"/>
      <c r="F209" s="26"/>
      <c r="G209" s="77"/>
      <c r="H209" s="30"/>
      <c r="I209" s="30"/>
    </row>
    <row r="210" spans="1:9">
      <c r="A210" s="10"/>
      <c r="B210" s="95"/>
      <c r="C210" s="27"/>
      <c r="D210" s="123"/>
      <c r="E210" s="123"/>
      <c r="F210" s="26"/>
      <c r="G210" s="77"/>
      <c r="H210" s="30"/>
      <c r="I210" s="30"/>
    </row>
    <row r="211" spans="1:9">
      <c r="A211" s="10"/>
      <c r="B211" s="95"/>
      <c r="C211" s="27"/>
      <c r="D211" s="123"/>
      <c r="E211" s="123"/>
      <c r="F211" s="26"/>
      <c r="G211" s="77"/>
      <c r="H211" s="30"/>
      <c r="I211" s="30"/>
    </row>
    <row r="212" spans="1:9">
      <c r="A212" s="10"/>
      <c r="B212" s="95"/>
      <c r="C212" s="27"/>
      <c r="D212" s="123"/>
      <c r="E212" s="123"/>
      <c r="F212" s="26"/>
      <c r="G212" s="77"/>
      <c r="H212" s="30"/>
      <c r="I212" s="30"/>
    </row>
    <row r="213" spans="1:9">
      <c r="A213" s="10"/>
      <c r="B213" s="95"/>
      <c r="C213" s="27"/>
      <c r="D213" s="123"/>
      <c r="E213" s="123"/>
      <c r="F213" s="26"/>
      <c r="G213" s="77"/>
      <c r="H213" s="30"/>
      <c r="I213" s="30"/>
    </row>
    <row r="214" spans="1:9">
      <c r="A214" s="10"/>
      <c r="B214" s="95"/>
      <c r="C214" s="27"/>
      <c r="D214" s="123"/>
      <c r="E214" s="123"/>
      <c r="F214" s="26"/>
      <c r="G214" s="77"/>
      <c r="H214" s="30"/>
      <c r="I214" s="30"/>
    </row>
    <row r="215" spans="1:9">
      <c r="A215" s="10"/>
      <c r="B215" s="95"/>
      <c r="C215" s="27"/>
      <c r="D215" s="123"/>
      <c r="E215" s="123"/>
      <c r="F215" s="26"/>
      <c r="G215" s="77"/>
      <c r="H215" s="30"/>
      <c r="I215" s="30"/>
    </row>
    <row r="216" spans="1:9">
      <c r="A216" s="10"/>
      <c r="B216" s="95"/>
      <c r="C216" s="27"/>
      <c r="D216" s="123"/>
      <c r="E216" s="123"/>
      <c r="F216" s="26"/>
      <c r="G216" s="77"/>
      <c r="H216" s="30"/>
      <c r="I216" s="30"/>
    </row>
    <row r="217" spans="1:9">
      <c r="A217" s="10"/>
      <c r="B217" s="95"/>
      <c r="C217" s="27"/>
      <c r="D217" s="123"/>
      <c r="E217" s="123"/>
      <c r="F217" s="26"/>
      <c r="G217" s="77"/>
      <c r="H217" s="30"/>
      <c r="I217" s="30"/>
    </row>
    <row r="218" spans="1:9">
      <c r="A218" s="10"/>
      <c r="B218" s="95"/>
      <c r="C218" s="27"/>
      <c r="D218" s="123"/>
      <c r="E218" s="123"/>
      <c r="F218" s="26"/>
      <c r="G218" s="77"/>
      <c r="H218" s="30"/>
      <c r="I218" s="30"/>
    </row>
    <row r="219" spans="1:9">
      <c r="A219" s="10"/>
      <c r="B219" s="95"/>
      <c r="C219" s="27"/>
      <c r="D219" s="123"/>
      <c r="E219" s="123"/>
      <c r="F219" s="26"/>
      <c r="G219" s="77"/>
      <c r="H219" s="30"/>
      <c r="I219" s="30"/>
    </row>
    <row r="220" spans="1:9">
      <c r="A220" s="10"/>
      <c r="B220" s="95"/>
      <c r="C220" s="27"/>
      <c r="D220" s="123"/>
      <c r="E220" s="123"/>
      <c r="F220" s="26"/>
      <c r="G220" s="77"/>
      <c r="H220" s="30"/>
      <c r="I220" s="30"/>
    </row>
    <row r="221" spans="1:9">
      <c r="A221" s="10"/>
      <c r="B221" s="95"/>
      <c r="C221" s="27"/>
      <c r="D221" s="123"/>
      <c r="E221" s="123"/>
      <c r="F221" s="26"/>
      <c r="G221" s="77"/>
      <c r="H221" s="30"/>
      <c r="I221" s="30"/>
    </row>
    <row r="222" spans="1:9">
      <c r="A222" s="10"/>
      <c r="B222" s="95"/>
      <c r="C222" s="27"/>
      <c r="D222" s="123"/>
      <c r="E222" s="123"/>
      <c r="F222" s="26"/>
      <c r="G222" s="77"/>
      <c r="H222" s="30"/>
      <c r="I222" s="30"/>
    </row>
    <row r="223" spans="1:9">
      <c r="A223" s="10"/>
      <c r="B223" s="95"/>
      <c r="C223" s="27"/>
      <c r="D223" s="123"/>
      <c r="E223" s="123"/>
      <c r="F223" s="26"/>
      <c r="G223" s="77"/>
      <c r="H223" s="30"/>
      <c r="I223" s="30"/>
    </row>
    <row r="224" spans="1:9">
      <c r="A224" s="10"/>
      <c r="B224" s="95"/>
      <c r="C224" s="27"/>
      <c r="D224" s="123"/>
      <c r="E224" s="123"/>
      <c r="F224" s="26"/>
      <c r="G224" s="77"/>
      <c r="H224" s="30"/>
      <c r="I224" s="30"/>
    </row>
    <row r="225" spans="1:9">
      <c r="A225" s="10"/>
      <c r="B225" s="95"/>
      <c r="C225" s="27"/>
      <c r="D225" s="123"/>
      <c r="E225" s="123"/>
      <c r="F225" s="26"/>
      <c r="G225" s="77"/>
      <c r="H225" s="30"/>
      <c r="I225" s="30"/>
    </row>
    <row r="226" spans="1:9">
      <c r="A226" s="10"/>
      <c r="B226" s="95"/>
      <c r="C226" s="27"/>
      <c r="D226" s="123"/>
      <c r="E226" s="123"/>
      <c r="F226" s="26"/>
      <c r="G226" s="77"/>
      <c r="H226" s="30"/>
      <c r="I226" s="30"/>
    </row>
    <row r="227" spans="1:9">
      <c r="A227" s="10"/>
      <c r="B227" s="95"/>
      <c r="C227" s="27"/>
      <c r="D227" s="123"/>
      <c r="E227" s="123"/>
      <c r="F227" s="26"/>
      <c r="G227" s="77"/>
      <c r="H227" s="30"/>
      <c r="I227" s="30"/>
    </row>
    <row r="228" spans="1:9">
      <c r="A228" s="10"/>
      <c r="B228" s="95"/>
      <c r="C228" s="27"/>
      <c r="D228" s="123"/>
      <c r="E228" s="123"/>
      <c r="F228" s="26"/>
      <c r="G228" s="77"/>
      <c r="H228" s="30"/>
      <c r="I228" s="30"/>
    </row>
    <row r="229" spans="1:9">
      <c r="A229" s="10"/>
      <c r="B229" s="95"/>
      <c r="C229" s="27"/>
      <c r="D229" s="123"/>
      <c r="E229" s="123"/>
      <c r="F229" s="26"/>
      <c r="G229" s="77"/>
      <c r="H229" s="30"/>
      <c r="I229" s="30"/>
    </row>
    <row r="230" spans="1:9">
      <c r="A230" s="10"/>
      <c r="B230" s="95"/>
      <c r="C230" s="27"/>
      <c r="D230" s="123"/>
      <c r="E230" s="123"/>
      <c r="F230" s="26"/>
      <c r="G230" s="77"/>
      <c r="H230" s="30"/>
      <c r="I230" s="30"/>
    </row>
    <row r="231" spans="1:9">
      <c r="A231" s="10"/>
      <c r="B231" s="95"/>
      <c r="C231" s="27"/>
      <c r="D231" s="123"/>
      <c r="E231" s="123"/>
      <c r="F231" s="26"/>
      <c r="G231" s="77"/>
      <c r="H231" s="30"/>
      <c r="I231" s="30"/>
    </row>
    <row r="232" spans="1:9">
      <c r="A232" s="10"/>
      <c r="B232" s="95"/>
      <c r="C232" s="27"/>
      <c r="D232" s="123"/>
      <c r="E232" s="123"/>
      <c r="F232" s="26"/>
      <c r="G232" s="77"/>
      <c r="H232" s="30"/>
      <c r="I232" s="30"/>
    </row>
    <row r="233" spans="1:9">
      <c r="A233" s="10"/>
      <c r="B233" s="96"/>
      <c r="C233" s="27"/>
      <c r="D233" s="123"/>
      <c r="E233" s="123"/>
      <c r="F233" s="26"/>
      <c r="G233" s="77"/>
      <c r="H233" s="30"/>
      <c r="I233" s="30"/>
    </row>
    <row r="234" spans="1:9">
      <c r="A234" s="10"/>
      <c r="B234" s="95"/>
      <c r="C234" s="27"/>
      <c r="D234" s="123"/>
      <c r="E234" s="123"/>
      <c r="F234" s="26"/>
      <c r="G234" s="77"/>
      <c r="H234" s="30"/>
      <c r="I234" s="30"/>
    </row>
    <row r="235" spans="1:9">
      <c r="A235" s="10"/>
      <c r="B235" s="95"/>
      <c r="C235" s="27"/>
      <c r="D235" s="123"/>
      <c r="E235" s="123"/>
      <c r="F235" s="26"/>
      <c r="G235" s="77"/>
      <c r="H235" s="30"/>
      <c r="I235" s="30"/>
    </row>
    <row r="236" spans="1:9">
      <c r="A236" s="10"/>
      <c r="B236" s="95"/>
      <c r="C236" s="27"/>
      <c r="D236" s="123"/>
      <c r="E236" s="123"/>
      <c r="F236" s="26"/>
      <c r="G236" s="77"/>
      <c r="H236" s="30"/>
      <c r="I236" s="30"/>
    </row>
    <row r="237" spans="1:9">
      <c r="A237" s="10"/>
      <c r="B237" s="95"/>
      <c r="C237" s="27"/>
      <c r="D237" s="123"/>
      <c r="E237" s="123"/>
      <c r="F237" s="26"/>
      <c r="G237" s="77"/>
      <c r="H237" s="30"/>
      <c r="I237" s="30"/>
    </row>
    <row r="238" spans="1:9">
      <c r="A238" s="10"/>
      <c r="B238" s="95"/>
      <c r="C238" s="27"/>
      <c r="D238" s="123"/>
      <c r="E238" s="123"/>
      <c r="F238" s="26"/>
      <c r="G238" s="77"/>
      <c r="H238" s="30"/>
      <c r="I238" s="30"/>
    </row>
    <row r="239" spans="1:9">
      <c r="A239" s="10"/>
      <c r="B239" s="95"/>
      <c r="C239" s="27"/>
      <c r="D239" s="123"/>
      <c r="E239" s="123"/>
      <c r="F239" s="26"/>
      <c r="G239" s="77"/>
      <c r="H239" s="30"/>
      <c r="I239" s="30"/>
    </row>
    <row r="240" spans="1:9">
      <c r="A240" s="10"/>
      <c r="B240" s="95"/>
      <c r="C240" s="27"/>
      <c r="D240" s="123"/>
      <c r="E240" s="123"/>
      <c r="F240" s="26"/>
      <c r="G240" s="77"/>
      <c r="H240" s="30"/>
      <c r="I240" s="30"/>
    </row>
    <row r="241" spans="1:9">
      <c r="A241" s="10"/>
      <c r="B241" s="95"/>
      <c r="C241" s="27"/>
      <c r="D241" s="123"/>
      <c r="E241" s="123"/>
      <c r="F241" s="26"/>
      <c r="G241" s="77"/>
      <c r="H241" s="30"/>
      <c r="I241" s="30"/>
    </row>
    <row r="242" spans="1:9">
      <c r="A242" s="10"/>
      <c r="B242" s="95"/>
      <c r="C242" s="27"/>
      <c r="D242" s="123"/>
      <c r="E242" s="123"/>
      <c r="F242" s="26"/>
      <c r="G242" s="77"/>
      <c r="H242" s="30"/>
      <c r="I242" s="30"/>
    </row>
    <row r="243" spans="1:9">
      <c r="A243" s="10"/>
      <c r="B243" s="95"/>
      <c r="C243" s="27"/>
      <c r="D243" s="123"/>
      <c r="E243" s="123"/>
      <c r="F243" s="26"/>
      <c r="G243" s="77"/>
      <c r="H243" s="30"/>
      <c r="I243" s="30"/>
    </row>
    <row r="244" spans="1:9">
      <c r="A244" s="10"/>
      <c r="B244" s="95"/>
      <c r="C244" s="27"/>
      <c r="D244" s="123"/>
      <c r="E244" s="123"/>
      <c r="F244" s="26"/>
      <c r="G244" s="77"/>
      <c r="H244" s="30"/>
      <c r="I244" s="30"/>
    </row>
    <row r="245" spans="1:9">
      <c r="A245" s="10"/>
      <c r="B245" s="95"/>
      <c r="C245" s="27"/>
      <c r="D245" s="123"/>
      <c r="E245" s="123"/>
      <c r="F245" s="26"/>
      <c r="G245" s="77"/>
      <c r="H245" s="30"/>
      <c r="I245" s="30"/>
    </row>
    <row r="246" spans="1:9">
      <c r="A246" s="10"/>
      <c r="B246" s="95"/>
      <c r="C246" s="27"/>
      <c r="D246" s="123"/>
      <c r="E246" s="123"/>
      <c r="F246" s="26"/>
      <c r="G246" s="77"/>
      <c r="H246" s="30"/>
      <c r="I246" s="30"/>
    </row>
    <row r="247" spans="1:9">
      <c r="A247" s="10"/>
      <c r="B247" s="95"/>
      <c r="C247" s="27"/>
      <c r="D247" s="123"/>
      <c r="E247" s="123"/>
      <c r="F247" s="26"/>
      <c r="G247" s="77"/>
      <c r="H247" s="30"/>
      <c r="I247" s="30"/>
    </row>
    <row r="248" spans="1:9">
      <c r="A248" s="10"/>
      <c r="B248" s="95"/>
      <c r="C248" s="27"/>
      <c r="D248" s="123"/>
      <c r="E248" s="123"/>
      <c r="F248" s="26"/>
      <c r="G248" s="77"/>
      <c r="H248" s="30"/>
      <c r="I248" s="30"/>
    </row>
    <row r="249" spans="1:9">
      <c r="A249" s="10"/>
      <c r="B249" s="95"/>
      <c r="C249" s="27"/>
      <c r="D249" s="123"/>
      <c r="E249" s="123"/>
      <c r="F249" s="26"/>
      <c r="G249" s="77"/>
      <c r="H249" s="30"/>
      <c r="I249" s="30"/>
    </row>
    <row r="250" spans="1:9">
      <c r="A250" s="10"/>
      <c r="B250" s="95"/>
      <c r="C250" s="27"/>
      <c r="D250" s="123"/>
      <c r="E250" s="123"/>
      <c r="F250" s="26"/>
      <c r="G250" s="77"/>
      <c r="H250" s="30"/>
      <c r="I250" s="30"/>
    </row>
    <row r="251" spans="1:9">
      <c r="A251" s="10"/>
      <c r="B251" s="95"/>
      <c r="C251" s="27"/>
      <c r="D251" s="123"/>
      <c r="E251" s="123"/>
      <c r="F251" s="26"/>
      <c r="G251" s="77"/>
      <c r="H251" s="30"/>
      <c r="I251" s="30"/>
    </row>
    <row r="252" spans="1:9">
      <c r="A252" s="10"/>
      <c r="B252" s="95"/>
      <c r="C252" s="27"/>
      <c r="D252" s="123"/>
      <c r="E252" s="123"/>
      <c r="F252" s="26"/>
      <c r="G252" s="77"/>
      <c r="H252" s="30"/>
      <c r="I252" s="30"/>
    </row>
    <row r="253" spans="1:9">
      <c r="A253" s="10"/>
      <c r="B253" s="95"/>
      <c r="C253" s="27"/>
      <c r="D253" s="123"/>
      <c r="E253" s="123"/>
      <c r="F253" s="26"/>
      <c r="G253" s="77"/>
      <c r="H253" s="30"/>
      <c r="I253" s="30"/>
    </row>
    <row r="254" spans="1:9">
      <c r="A254" s="10"/>
      <c r="B254" s="95"/>
      <c r="C254" s="27"/>
      <c r="D254" s="123"/>
      <c r="E254" s="123"/>
      <c r="F254" s="26"/>
      <c r="G254" s="77"/>
      <c r="H254" s="30"/>
      <c r="I254" s="30"/>
    </row>
    <row r="255" spans="1:9">
      <c r="A255" s="10"/>
      <c r="B255" s="95"/>
      <c r="C255" s="27"/>
      <c r="D255" s="123"/>
      <c r="E255" s="123"/>
      <c r="F255" s="26"/>
      <c r="G255" s="77"/>
      <c r="H255" s="30"/>
      <c r="I255" s="30"/>
    </row>
    <row r="256" spans="1:9">
      <c r="A256" s="10"/>
      <c r="B256" s="95"/>
      <c r="C256" s="27"/>
      <c r="D256" s="123"/>
      <c r="E256" s="123"/>
      <c r="F256" s="26"/>
      <c r="G256" s="77"/>
      <c r="H256" s="30"/>
      <c r="I256" s="30"/>
    </row>
    <row r="257" spans="1:9">
      <c r="A257" s="10"/>
      <c r="B257" s="97"/>
      <c r="C257" s="63"/>
      <c r="D257" s="124"/>
      <c r="E257" s="124"/>
      <c r="F257" s="26"/>
      <c r="G257" s="77"/>
      <c r="H257" s="65"/>
      <c r="I257" s="65"/>
    </row>
    <row r="258" spans="1:9">
      <c r="A258" s="10"/>
      <c r="B258" s="95"/>
      <c r="C258" s="27"/>
      <c r="D258" s="123"/>
      <c r="E258" s="123"/>
      <c r="F258" s="26"/>
      <c r="G258" s="77"/>
      <c r="H258" s="30"/>
      <c r="I258" s="30"/>
    </row>
    <row r="259" spans="1:9">
      <c r="A259" s="10"/>
      <c r="B259" s="95"/>
      <c r="C259" s="27"/>
      <c r="D259" s="123"/>
      <c r="E259" s="123"/>
      <c r="F259" s="26"/>
      <c r="G259" s="77"/>
      <c r="H259" s="30"/>
      <c r="I259" s="30"/>
    </row>
    <row r="260" spans="1:9">
      <c r="A260" s="10"/>
      <c r="B260" s="95"/>
      <c r="C260" s="27"/>
      <c r="D260" s="123"/>
      <c r="E260" s="123"/>
      <c r="F260" s="26"/>
      <c r="G260" s="77"/>
      <c r="H260" s="30"/>
      <c r="I260" s="30"/>
    </row>
    <row r="261" spans="1:9">
      <c r="A261" s="10"/>
      <c r="B261" s="95"/>
      <c r="C261" s="27"/>
      <c r="D261" s="123"/>
      <c r="E261" s="123"/>
      <c r="F261" s="26"/>
      <c r="G261" s="77"/>
      <c r="H261" s="30"/>
      <c r="I261" s="30"/>
    </row>
    <row r="262" spans="1:9">
      <c r="A262" s="10"/>
      <c r="B262" s="95"/>
      <c r="C262" s="27"/>
      <c r="D262" s="123"/>
      <c r="E262" s="123"/>
      <c r="F262" s="26"/>
      <c r="G262" s="77"/>
      <c r="H262" s="30"/>
      <c r="I262" s="30"/>
    </row>
    <row r="263" spans="1:9">
      <c r="A263" s="10"/>
      <c r="B263" s="95"/>
      <c r="C263" s="27"/>
      <c r="D263" s="123"/>
      <c r="E263" s="123"/>
      <c r="F263" s="26"/>
      <c r="G263" s="77"/>
      <c r="H263" s="30"/>
      <c r="I263" s="30"/>
    </row>
    <row r="264" spans="1:9">
      <c r="A264" s="10"/>
      <c r="B264" s="95"/>
      <c r="C264" s="27"/>
      <c r="D264" s="123"/>
      <c r="E264" s="123"/>
      <c r="F264" s="26"/>
      <c r="G264" s="77"/>
      <c r="H264" s="30"/>
      <c r="I264" s="30"/>
    </row>
    <row r="265" spans="1:9">
      <c r="A265" s="10"/>
      <c r="B265" s="95"/>
      <c r="C265" s="27"/>
      <c r="D265" s="123"/>
      <c r="E265" s="123"/>
      <c r="F265" s="26"/>
      <c r="G265" s="77"/>
      <c r="H265" s="30"/>
      <c r="I265" s="30"/>
    </row>
    <row r="266" spans="1:9">
      <c r="A266" s="10"/>
      <c r="B266" s="95"/>
      <c r="C266" s="27"/>
      <c r="D266" s="123"/>
      <c r="E266" s="123"/>
      <c r="F266" s="26"/>
      <c r="G266" s="77"/>
      <c r="H266" s="30"/>
      <c r="I266" s="30"/>
    </row>
    <row r="267" spans="1:9">
      <c r="A267" s="10"/>
      <c r="B267" s="95"/>
      <c r="C267" s="27"/>
      <c r="D267" s="123"/>
      <c r="E267" s="123"/>
      <c r="F267" s="26"/>
      <c r="G267" s="77"/>
      <c r="H267" s="30"/>
      <c r="I267" s="30"/>
    </row>
    <row r="268" spans="1:9">
      <c r="A268" s="10"/>
      <c r="B268" s="95"/>
      <c r="C268" s="27"/>
      <c r="D268" s="123"/>
      <c r="E268" s="123"/>
      <c r="F268" s="26"/>
      <c r="G268" s="77"/>
      <c r="H268" s="30"/>
      <c r="I268" s="30"/>
    </row>
    <row r="269" spans="1:9">
      <c r="A269" s="10"/>
      <c r="B269" s="95"/>
      <c r="C269" s="27"/>
      <c r="D269" s="123"/>
      <c r="E269" s="123"/>
      <c r="F269" s="26"/>
      <c r="G269" s="77"/>
      <c r="H269" s="30"/>
      <c r="I269" s="30"/>
    </row>
    <row r="270" spans="1:9">
      <c r="A270" s="10"/>
      <c r="B270" s="95"/>
      <c r="C270" s="27"/>
      <c r="D270" s="123"/>
      <c r="E270" s="123"/>
      <c r="F270" s="26"/>
      <c r="G270" s="77"/>
      <c r="H270" s="30"/>
      <c r="I270" s="30"/>
    </row>
    <row r="271" spans="1:9">
      <c r="A271" s="10"/>
      <c r="B271" s="95"/>
      <c r="C271" s="27"/>
      <c r="D271" s="123"/>
      <c r="E271" s="123"/>
      <c r="F271" s="26"/>
      <c r="G271" s="77"/>
      <c r="H271" s="30"/>
      <c r="I271" s="30"/>
    </row>
    <row r="272" spans="1:9">
      <c r="A272" s="10"/>
      <c r="B272" s="95"/>
      <c r="C272" s="27"/>
      <c r="D272" s="123"/>
      <c r="E272" s="123"/>
      <c r="F272" s="26"/>
      <c r="G272" s="77"/>
      <c r="H272" s="30"/>
      <c r="I272" s="30"/>
    </row>
    <row r="273" spans="1:9">
      <c r="A273" s="10"/>
      <c r="B273" s="95"/>
      <c r="C273" s="27"/>
      <c r="D273" s="123"/>
      <c r="E273" s="123"/>
      <c r="F273" s="26"/>
      <c r="G273" s="77"/>
      <c r="H273" s="30"/>
      <c r="I273" s="30"/>
    </row>
    <row r="274" spans="1:9">
      <c r="A274" s="10"/>
      <c r="B274" s="95"/>
      <c r="C274" s="27"/>
      <c r="D274" s="123"/>
      <c r="E274" s="123"/>
      <c r="F274" s="26"/>
      <c r="G274" s="77"/>
      <c r="H274" s="30"/>
      <c r="I274" s="30"/>
    </row>
    <row r="275" spans="1:9">
      <c r="A275" s="10"/>
      <c r="B275" s="95"/>
      <c r="C275" s="27"/>
      <c r="D275" s="123"/>
      <c r="E275" s="123"/>
      <c r="F275" s="26"/>
      <c r="G275" s="77"/>
      <c r="H275" s="30"/>
      <c r="I275" s="30"/>
    </row>
    <row r="276" spans="1:9">
      <c r="A276" s="10"/>
      <c r="B276" s="95"/>
      <c r="C276" s="27"/>
      <c r="D276" s="123"/>
      <c r="E276" s="123"/>
      <c r="F276" s="26"/>
      <c r="G276" s="77"/>
      <c r="H276" s="30"/>
      <c r="I276" s="30"/>
    </row>
    <row r="277" spans="1:9">
      <c r="A277" s="10"/>
      <c r="B277" s="95"/>
      <c r="C277" s="27"/>
      <c r="D277" s="123"/>
      <c r="E277" s="123"/>
      <c r="F277" s="26"/>
      <c r="G277" s="77"/>
      <c r="H277" s="30"/>
      <c r="I277" s="30"/>
    </row>
    <row r="278" spans="1:9">
      <c r="A278" s="10"/>
      <c r="B278" s="95"/>
      <c r="C278" s="27"/>
      <c r="D278" s="123"/>
      <c r="E278" s="123"/>
      <c r="F278" s="26"/>
      <c r="G278" s="77"/>
      <c r="H278" s="30"/>
      <c r="I278" s="30"/>
    </row>
    <row r="279" spans="1:9">
      <c r="A279" s="10"/>
      <c r="B279" s="95"/>
      <c r="C279" s="27"/>
      <c r="D279" s="123"/>
      <c r="E279" s="123"/>
      <c r="F279" s="26"/>
      <c r="G279" s="77"/>
      <c r="H279" s="30"/>
      <c r="I279" s="30"/>
    </row>
    <row r="280" spans="1:9">
      <c r="A280" s="10"/>
      <c r="B280" s="95"/>
      <c r="C280" s="27"/>
      <c r="D280" s="123"/>
      <c r="E280" s="123"/>
      <c r="F280" s="26"/>
      <c r="G280" s="77"/>
      <c r="H280" s="30"/>
      <c r="I280" s="30"/>
    </row>
    <row r="281" spans="1:9">
      <c r="A281" s="10"/>
      <c r="B281" s="95"/>
      <c r="C281" s="27"/>
      <c r="D281" s="123"/>
      <c r="E281" s="123"/>
      <c r="F281" s="26"/>
      <c r="G281" s="77"/>
      <c r="H281" s="30"/>
      <c r="I281" s="30"/>
    </row>
    <row r="282" spans="1:9">
      <c r="A282" s="10"/>
      <c r="B282" s="95"/>
      <c r="C282" s="27"/>
      <c r="D282" s="123"/>
      <c r="E282" s="123"/>
      <c r="F282" s="26"/>
      <c r="G282" s="77"/>
      <c r="H282" s="30"/>
      <c r="I282" s="30"/>
    </row>
    <row r="283" spans="1:9">
      <c r="A283" s="10"/>
      <c r="B283" s="95"/>
      <c r="C283" s="27"/>
      <c r="D283" s="123"/>
      <c r="E283" s="123"/>
      <c r="F283" s="26"/>
      <c r="G283" s="77"/>
      <c r="H283" s="30"/>
      <c r="I283" s="30"/>
    </row>
    <row r="284" spans="1:9">
      <c r="A284" s="10"/>
      <c r="B284" s="95"/>
      <c r="C284" s="27"/>
      <c r="D284" s="123"/>
      <c r="E284" s="123"/>
      <c r="F284" s="26"/>
      <c r="G284" s="77"/>
      <c r="H284" s="30"/>
      <c r="I284" s="30"/>
    </row>
    <row r="285" spans="1:9">
      <c r="A285" s="10"/>
      <c r="B285" s="95"/>
      <c r="C285" s="27"/>
      <c r="D285" s="123"/>
      <c r="E285" s="123"/>
      <c r="F285" s="26"/>
      <c r="G285" s="77"/>
      <c r="H285" s="30"/>
      <c r="I285" s="30"/>
    </row>
    <row r="286" spans="1:9">
      <c r="A286" s="10"/>
      <c r="B286" s="95"/>
      <c r="C286" s="27"/>
      <c r="D286" s="123"/>
      <c r="E286" s="123"/>
      <c r="F286" s="26"/>
      <c r="G286" s="77"/>
      <c r="H286" s="30"/>
      <c r="I286" s="30"/>
    </row>
    <row r="287" spans="1:9">
      <c r="A287" s="10"/>
      <c r="B287" s="95"/>
      <c r="C287" s="27"/>
      <c r="D287" s="123"/>
      <c r="E287" s="123"/>
      <c r="F287" s="26"/>
      <c r="G287" s="77"/>
      <c r="H287" s="30"/>
      <c r="I287" s="30"/>
    </row>
    <row r="288" spans="1:9">
      <c r="A288" s="10"/>
      <c r="B288" s="95"/>
      <c r="C288" s="27"/>
      <c r="D288" s="123"/>
      <c r="E288" s="123"/>
      <c r="F288" s="26"/>
      <c r="G288" s="77"/>
      <c r="H288" s="30"/>
      <c r="I288" s="30"/>
    </row>
    <row r="289" spans="1:9">
      <c r="A289" s="10"/>
      <c r="B289" s="95"/>
      <c r="C289" s="27"/>
      <c r="D289" s="123"/>
      <c r="E289" s="123"/>
      <c r="F289" s="26"/>
      <c r="G289" s="77"/>
      <c r="H289" s="30"/>
      <c r="I289" s="30"/>
    </row>
    <row r="290" spans="1:9">
      <c r="A290" s="10"/>
      <c r="B290" s="95"/>
      <c r="C290" s="27"/>
      <c r="D290" s="123"/>
      <c r="E290" s="123"/>
      <c r="F290" s="26"/>
      <c r="G290" s="77"/>
      <c r="H290" s="30"/>
      <c r="I290" s="30"/>
    </row>
    <row r="291" spans="1:9">
      <c r="A291" s="10"/>
      <c r="B291" s="95"/>
      <c r="C291" s="27"/>
      <c r="D291" s="123"/>
      <c r="E291" s="123"/>
      <c r="F291" s="26"/>
      <c r="G291" s="77"/>
      <c r="H291" s="30"/>
      <c r="I291" s="30"/>
    </row>
    <row r="292" spans="1:9">
      <c r="A292" s="10"/>
      <c r="B292" s="95"/>
      <c r="C292" s="27"/>
      <c r="D292" s="123"/>
      <c r="E292" s="123"/>
      <c r="F292" s="26"/>
      <c r="G292" s="77"/>
      <c r="H292" s="30"/>
      <c r="I292" s="30"/>
    </row>
    <row r="293" spans="1:9">
      <c r="A293" s="10"/>
      <c r="B293" s="95"/>
      <c r="C293" s="27"/>
      <c r="D293" s="123"/>
      <c r="E293" s="123"/>
      <c r="F293" s="26"/>
      <c r="G293" s="77"/>
      <c r="H293" s="30"/>
      <c r="I293" s="30"/>
    </row>
    <row r="294" spans="1:9">
      <c r="A294" s="10"/>
      <c r="B294" s="95"/>
      <c r="C294" s="27"/>
      <c r="D294" s="123"/>
      <c r="E294" s="123"/>
      <c r="F294" s="26"/>
      <c r="G294" s="77"/>
      <c r="H294" s="30"/>
      <c r="I294" s="30"/>
    </row>
    <row r="295" spans="1:9">
      <c r="A295" s="10"/>
      <c r="B295" s="95"/>
      <c r="C295" s="27"/>
      <c r="D295" s="123"/>
      <c r="E295" s="123"/>
      <c r="F295" s="26"/>
      <c r="G295" s="77"/>
      <c r="H295" s="30"/>
      <c r="I295" s="30"/>
    </row>
    <row r="296" spans="1:9">
      <c r="A296" s="10"/>
      <c r="B296" s="95"/>
      <c r="C296" s="27"/>
      <c r="D296" s="123"/>
      <c r="E296" s="123"/>
      <c r="F296" s="26"/>
      <c r="G296" s="77"/>
      <c r="H296" s="30"/>
      <c r="I296" s="30"/>
    </row>
    <row r="297" spans="1:9">
      <c r="A297" s="10"/>
      <c r="B297" s="95"/>
      <c r="C297" s="27"/>
      <c r="D297" s="123"/>
      <c r="E297" s="123"/>
      <c r="F297" s="26"/>
      <c r="G297" s="77"/>
      <c r="H297" s="30"/>
      <c r="I297" s="30"/>
    </row>
    <row r="298" spans="1:9">
      <c r="A298" s="10"/>
      <c r="B298" s="95"/>
      <c r="C298" s="27"/>
      <c r="D298" s="123"/>
      <c r="E298" s="123"/>
      <c r="F298" s="26"/>
      <c r="G298" s="77"/>
      <c r="H298" s="30"/>
      <c r="I298" s="30"/>
    </row>
    <row r="299" spans="1:9">
      <c r="A299" s="10"/>
      <c r="B299" s="95"/>
      <c r="C299" s="27"/>
      <c r="D299" s="123"/>
      <c r="E299" s="123"/>
      <c r="F299" s="26"/>
      <c r="G299" s="77"/>
      <c r="H299" s="30"/>
      <c r="I299" s="30"/>
    </row>
    <row r="300" spans="1:9">
      <c r="A300" s="10"/>
      <c r="B300" s="95"/>
      <c r="C300" s="27"/>
      <c r="D300" s="123"/>
      <c r="E300" s="123"/>
      <c r="F300" s="26"/>
      <c r="G300" s="77"/>
      <c r="H300" s="30"/>
      <c r="I300" s="30"/>
    </row>
    <row r="301" spans="1:9">
      <c r="A301" s="10"/>
      <c r="B301" s="95"/>
      <c r="C301" s="27"/>
      <c r="D301" s="123"/>
      <c r="E301" s="123"/>
      <c r="F301" s="26"/>
      <c r="G301" s="77"/>
      <c r="H301" s="30"/>
      <c r="I301" s="30"/>
    </row>
    <row r="302" spans="1:9">
      <c r="A302" s="10"/>
      <c r="B302" s="95"/>
      <c r="C302" s="27"/>
      <c r="D302" s="123"/>
      <c r="E302" s="123"/>
      <c r="F302" s="26"/>
      <c r="G302" s="77"/>
      <c r="H302" s="30"/>
      <c r="I302" s="30"/>
    </row>
    <row r="303" spans="1:9">
      <c r="A303" s="10"/>
      <c r="B303" s="95"/>
      <c r="C303" s="27"/>
      <c r="D303" s="123"/>
      <c r="E303" s="123"/>
      <c r="F303" s="26"/>
      <c r="G303" s="77"/>
      <c r="H303" s="30"/>
      <c r="I303" s="30"/>
    </row>
    <row r="304" spans="1:9">
      <c r="A304" s="10"/>
      <c r="B304" s="95"/>
      <c r="C304" s="27"/>
      <c r="D304" s="123"/>
      <c r="E304" s="123"/>
      <c r="F304" s="26"/>
      <c r="G304" s="77"/>
      <c r="H304" s="30"/>
      <c r="I304" s="30"/>
    </row>
    <row r="305" spans="1:9">
      <c r="A305" s="10"/>
      <c r="B305" s="95"/>
      <c r="C305" s="27"/>
      <c r="D305" s="123"/>
      <c r="E305" s="123"/>
      <c r="F305" s="26"/>
      <c r="G305" s="77"/>
      <c r="H305" s="30"/>
      <c r="I305" s="30"/>
    </row>
    <row r="306" spans="1:9">
      <c r="A306" s="10"/>
      <c r="B306" s="95"/>
      <c r="C306" s="27"/>
      <c r="D306" s="123"/>
      <c r="E306" s="123"/>
      <c r="F306" s="26"/>
      <c r="G306" s="77"/>
      <c r="H306" s="30"/>
      <c r="I306" s="30"/>
    </row>
    <row r="307" spans="1:9">
      <c r="A307" s="10"/>
      <c r="B307" s="95"/>
      <c r="C307" s="27"/>
      <c r="D307" s="123"/>
      <c r="E307" s="123"/>
      <c r="F307" s="26"/>
      <c r="G307" s="77"/>
      <c r="H307" s="30"/>
      <c r="I307" s="30"/>
    </row>
    <row r="308" spans="1:9">
      <c r="A308" s="10"/>
      <c r="B308" s="95"/>
      <c r="C308" s="27"/>
      <c r="D308" s="123"/>
      <c r="E308" s="123"/>
      <c r="F308" s="26"/>
      <c r="G308" s="77"/>
      <c r="H308" s="30"/>
      <c r="I308" s="30"/>
    </row>
    <row r="309" spans="1:9">
      <c r="A309" s="10"/>
      <c r="B309" s="95"/>
      <c r="C309" s="27"/>
      <c r="D309" s="123"/>
      <c r="E309" s="123"/>
      <c r="F309" s="26"/>
      <c r="G309" s="77"/>
      <c r="H309" s="30"/>
      <c r="I309" s="30"/>
    </row>
    <row r="310" spans="1:9">
      <c r="A310" s="10"/>
      <c r="B310" s="95"/>
      <c r="C310" s="27"/>
      <c r="D310" s="123"/>
      <c r="E310" s="123"/>
      <c r="F310" s="26"/>
      <c r="G310" s="77"/>
      <c r="H310" s="30"/>
      <c r="I310" s="30"/>
    </row>
    <row r="311" spans="1:9">
      <c r="A311" s="10"/>
      <c r="B311" s="95"/>
      <c r="C311" s="27"/>
      <c r="D311" s="123"/>
      <c r="E311" s="123"/>
      <c r="F311" s="26"/>
      <c r="G311" s="77"/>
      <c r="H311" s="30"/>
      <c r="I311" s="30"/>
    </row>
    <row r="312" spans="1:9">
      <c r="A312" s="10"/>
      <c r="B312" s="95"/>
      <c r="C312" s="27"/>
      <c r="D312" s="123"/>
      <c r="E312" s="123"/>
      <c r="F312" s="26"/>
      <c r="G312" s="77"/>
      <c r="H312" s="30"/>
      <c r="I312" s="30"/>
    </row>
    <row r="313" spans="1:9">
      <c r="A313" s="10"/>
      <c r="B313" s="95"/>
      <c r="C313" s="27"/>
      <c r="D313" s="123"/>
      <c r="E313" s="123"/>
      <c r="F313" s="26"/>
      <c r="G313" s="77"/>
      <c r="H313" s="30"/>
      <c r="I313" s="30"/>
    </row>
    <row r="314" spans="1:9">
      <c r="A314" s="10"/>
      <c r="B314" s="95"/>
      <c r="C314" s="27"/>
      <c r="D314" s="123"/>
      <c r="E314" s="123"/>
      <c r="F314" s="26"/>
      <c r="G314" s="77"/>
      <c r="H314" s="30"/>
      <c r="I314" s="30"/>
    </row>
    <row r="315" spans="1:9">
      <c r="A315" s="10"/>
      <c r="B315" s="95"/>
      <c r="C315" s="27"/>
      <c r="D315" s="123"/>
      <c r="E315" s="123"/>
      <c r="F315" s="26"/>
      <c r="G315" s="77"/>
      <c r="H315" s="30"/>
      <c r="I315" s="30"/>
    </row>
    <row r="316" spans="1:9">
      <c r="A316" s="10"/>
      <c r="B316" s="95"/>
      <c r="C316" s="27"/>
      <c r="D316" s="123"/>
      <c r="E316" s="123"/>
      <c r="F316" s="26"/>
      <c r="G316" s="77"/>
      <c r="H316" s="30"/>
      <c r="I316" s="30"/>
    </row>
    <row r="317" spans="1:9">
      <c r="A317" s="10"/>
      <c r="B317" s="95"/>
      <c r="C317" s="27"/>
      <c r="D317" s="123"/>
      <c r="E317" s="123"/>
      <c r="F317" s="26"/>
      <c r="G317" s="77"/>
      <c r="H317" s="30"/>
      <c r="I317" s="30"/>
    </row>
    <row r="318" spans="1:9">
      <c r="A318" s="10"/>
      <c r="B318" s="95"/>
      <c r="C318" s="27"/>
      <c r="D318" s="123"/>
      <c r="E318" s="123"/>
      <c r="F318" s="26"/>
      <c r="G318" s="77"/>
      <c r="H318" s="30"/>
      <c r="I318" s="30"/>
    </row>
    <row r="319" spans="1:9">
      <c r="A319" s="10"/>
      <c r="B319" s="95"/>
      <c r="C319" s="27"/>
      <c r="D319" s="123"/>
      <c r="E319" s="123"/>
      <c r="F319" s="26"/>
      <c r="G319" s="77"/>
      <c r="H319" s="30"/>
      <c r="I319" s="30"/>
    </row>
    <row r="320" spans="1:9">
      <c r="A320" s="10"/>
      <c r="B320" s="95"/>
      <c r="C320" s="27"/>
      <c r="D320" s="123"/>
      <c r="E320" s="123"/>
      <c r="F320" s="26"/>
      <c r="G320" s="77"/>
      <c r="H320" s="30"/>
      <c r="I320" s="30"/>
    </row>
    <row r="321" spans="1:9">
      <c r="A321" s="10"/>
      <c r="B321" s="95"/>
      <c r="C321" s="27"/>
      <c r="D321" s="123"/>
      <c r="E321" s="123"/>
      <c r="F321" s="26"/>
      <c r="G321" s="77"/>
      <c r="H321" s="30"/>
      <c r="I321" s="30"/>
    </row>
    <row r="322" spans="1:9">
      <c r="A322" s="10"/>
      <c r="B322" s="95"/>
      <c r="C322" s="27"/>
      <c r="D322" s="123"/>
      <c r="E322" s="123"/>
      <c r="F322" s="26"/>
      <c r="G322" s="77"/>
      <c r="H322" s="30"/>
      <c r="I322" s="30"/>
    </row>
    <row r="323" spans="1:9">
      <c r="A323" s="10"/>
      <c r="B323" s="95"/>
      <c r="C323" s="27"/>
      <c r="D323" s="123"/>
      <c r="E323" s="123"/>
      <c r="F323" s="26"/>
      <c r="G323" s="77"/>
      <c r="H323" s="30"/>
      <c r="I323" s="30"/>
    </row>
    <row r="324" spans="1:9">
      <c r="A324" s="10"/>
      <c r="B324" s="95"/>
      <c r="C324" s="27"/>
      <c r="D324" s="123"/>
      <c r="E324" s="123"/>
      <c r="F324" s="26"/>
      <c r="G324" s="77"/>
      <c r="H324" s="30"/>
      <c r="I324" s="30"/>
    </row>
    <row r="325" spans="1:9">
      <c r="A325" s="10"/>
      <c r="B325" s="95"/>
      <c r="C325" s="27"/>
      <c r="D325" s="123"/>
      <c r="E325" s="123"/>
      <c r="F325" s="26"/>
      <c r="G325" s="77"/>
      <c r="H325" s="30"/>
      <c r="I325" s="30"/>
    </row>
    <row r="326" spans="1:9">
      <c r="A326" s="10"/>
      <c r="B326" s="95"/>
      <c r="C326" s="27"/>
      <c r="D326" s="123"/>
      <c r="E326" s="123"/>
      <c r="F326" s="26"/>
      <c r="G326" s="77"/>
      <c r="H326" s="30"/>
      <c r="I326" s="30"/>
    </row>
    <row r="327" spans="1:9">
      <c r="A327" s="10"/>
      <c r="B327" s="95"/>
      <c r="C327" s="27"/>
      <c r="D327" s="123"/>
      <c r="E327" s="123"/>
      <c r="F327" s="26"/>
      <c r="G327" s="77"/>
      <c r="H327" s="30"/>
      <c r="I327" s="30"/>
    </row>
    <row r="328" spans="1:9">
      <c r="A328" s="10"/>
      <c r="B328" s="95"/>
      <c r="C328" s="27"/>
      <c r="D328" s="123"/>
      <c r="E328" s="123"/>
      <c r="F328" s="26"/>
      <c r="G328" s="77"/>
      <c r="H328" s="30"/>
      <c r="I328" s="30"/>
    </row>
    <row r="329" spans="1:9">
      <c r="A329" s="10"/>
      <c r="B329" s="95"/>
      <c r="C329" s="27"/>
      <c r="D329" s="123"/>
      <c r="E329" s="123"/>
      <c r="F329" s="26"/>
      <c r="G329" s="77"/>
      <c r="H329" s="30"/>
      <c r="I329" s="30"/>
    </row>
    <row r="330" spans="1:9">
      <c r="A330" s="10"/>
      <c r="B330" s="95"/>
      <c r="C330" s="27"/>
      <c r="D330" s="123"/>
      <c r="E330" s="123"/>
      <c r="F330" s="26"/>
      <c r="G330" s="77"/>
      <c r="H330" s="30"/>
      <c r="I330" s="30"/>
    </row>
    <row r="331" spans="1:9">
      <c r="A331" s="10"/>
      <c r="B331" s="95"/>
      <c r="C331" s="27"/>
      <c r="D331" s="123"/>
      <c r="E331" s="123"/>
      <c r="F331" s="26"/>
      <c r="G331" s="77"/>
      <c r="H331" s="30"/>
      <c r="I331" s="30"/>
    </row>
    <row r="332" spans="1:9">
      <c r="A332" s="10"/>
      <c r="B332" s="95"/>
      <c r="C332" s="27"/>
      <c r="D332" s="123"/>
      <c r="E332" s="123"/>
      <c r="F332" s="26"/>
      <c r="G332" s="77"/>
      <c r="H332" s="30"/>
      <c r="I332" s="30"/>
    </row>
    <row r="333" spans="1:9">
      <c r="A333" s="10"/>
      <c r="B333" s="95"/>
      <c r="C333" s="27"/>
      <c r="D333" s="123"/>
      <c r="E333" s="123"/>
      <c r="F333" s="26"/>
      <c r="G333" s="77"/>
      <c r="H333" s="30"/>
      <c r="I333" s="30"/>
    </row>
    <row r="334" spans="1:9">
      <c r="A334" s="10"/>
      <c r="B334" s="95"/>
      <c r="C334" s="27"/>
      <c r="D334" s="123"/>
      <c r="E334" s="123"/>
      <c r="F334" s="26"/>
      <c r="G334" s="77"/>
      <c r="H334" s="30"/>
      <c r="I334" s="30"/>
    </row>
    <row r="335" spans="1:9">
      <c r="A335" s="10"/>
      <c r="B335" s="95"/>
      <c r="C335" s="27"/>
      <c r="D335" s="123"/>
      <c r="E335" s="123"/>
      <c r="F335" s="26"/>
      <c r="G335" s="77"/>
      <c r="H335" s="30"/>
      <c r="I335" s="30"/>
    </row>
    <row r="336" spans="1:9">
      <c r="A336" s="10"/>
      <c r="B336" s="95"/>
      <c r="C336" s="27"/>
      <c r="D336" s="123"/>
      <c r="E336" s="123"/>
      <c r="F336" s="26"/>
      <c r="G336" s="77"/>
      <c r="H336" s="30"/>
      <c r="I336" s="30"/>
    </row>
    <row r="337" spans="1:9">
      <c r="A337" s="10"/>
      <c r="B337" s="95"/>
      <c r="C337" s="27"/>
      <c r="D337" s="123"/>
      <c r="E337" s="123"/>
      <c r="F337" s="26"/>
      <c r="G337" s="77"/>
      <c r="H337" s="30"/>
      <c r="I337" s="30"/>
    </row>
    <row r="338" spans="1:9">
      <c r="A338" s="10"/>
      <c r="B338" s="95"/>
      <c r="C338" s="27"/>
      <c r="D338" s="123"/>
      <c r="E338" s="123"/>
      <c r="F338" s="26"/>
      <c r="G338" s="77"/>
      <c r="H338" s="30"/>
      <c r="I338" s="30"/>
    </row>
    <row r="339" spans="1:9">
      <c r="A339" s="10"/>
      <c r="B339" s="95"/>
      <c r="C339" s="27"/>
      <c r="D339" s="123"/>
      <c r="E339" s="123"/>
      <c r="F339" s="26"/>
      <c r="G339" s="77"/>
      <c r="H339" s="30"/>
      <c r="I339" s="30"/>
    </row>
    <row r="340" spans="1:9">
      <c r="A340" s="10"/>
      <c r="B340" s="95"/>
      <c r="C340" s="27"/>
      <c r="D340" s="123"/>
      <c r="E340" s="123"/>
      <c r="F340" s="26"/>
      <c r="G340" s="77"/>
      <c r="H340" s="30"/>
      <c r="I340" s="30"/>
    </row>
    <row r="341" spans="1:9">
      <c r="A341" s="10"/>
      <c r="B341" s="95"/>
      <c r="C341" s="27"/>
      <c r="D341" s="123"/>
      <c r="E341" s="123"/>
      <c r="F341" s="26"/>
      <c r="G341" s="77"/>
      <c r="H341" s="30"/>
      <c r="I341" s="30"/>
    </row>
    <row r="342" spans="1:9">
      <c r="A342" s="10"/>
      <c r="B342" s="95"/>
      <c r="C342" s="27"/>
      <c r="D342" s="123"/>
      <c r="E342" s="123"/>
      <c r="F342" s="26"/>
      <c r="G342" s="77"/>
      <c r="H342" s="30"/>
      <c r="I342" s="30"/>
    </row>
    <row r="343" spans="1:9">
      <c r="A343" s="10"/>
      <c r="B343" s="95"/>
      <c r="C343" s="27"/>
      <c r="D343" s="123"/>
      <c r="E343" s="123"/>
      <c r="F343" s="26"/>
      <c r="G343" s="77"/>
      <c r="H343" s="30"/>
      <c r="I343" s="30"/>
    </row>
    <row r="344" spans="1:9">
      <c r="A344" s="10"/>
      <c r="B344" s="95"/>
      <c r="C344" s="27"/>
      <c r="D344" s="123"/>
      <c r="E344" s="123"/>
      <c r="F344" s="26"/>
      <c r="G344" s="77"/>
      <c r="H344" s="30"/>
      <c r="I344" s="30"/>
    </row>
    <row r="345" spans="1:9">
      <c r="A345" s="10"/>
      <c r="B345" s="95"/>
      <c r="C345" s="27"/>
      <c r="D345" s="123"/>
      <c r="E345" s="123"/>
      <c r="F345" s="26"/>
      <c r="G345" s="77"/>
      <c r="H345" s="30"/>
      <c r="I345" s="30"/>
    </row>
    <row r="346" spans="1:9">
      <c r="A346" s="10"/>
      <c r="B346" s="95"/>
      <c r="C346" s="27"/>
      <c r="D346" s="123"/>
      <c r="E346" s="123"/>
      <c r="F346" s="26"/>
      <c r="G346" s="77"/>
      <c r="H346" s="30"/>
      <c r="I346" s="30"/>
    </row>
    <row r="347" spans="1:9">
      <c r="A347" s="10"/>
      <c r="B347" s="95"/>
      <c r="C347" s="27"/>
      <c r="D347" s="123"/>
      <c r="E347" s="123"/>
      <c r="F347" s="26"/>
      <c r="G347" s="77"/>
      <c r="H347" s="30"/>
      <c r="I347" s="30"/>
    </row>
    <row r="348" spans="1:9">
      <c r="A348" s="10"/>
      <c r="B348" s="95"/>
      <c r="C348" s="27"/>
      <c r="D348" s="123"/>
      <c r="E348" s="123"/>
      <c r="F348" s="26"/>
      <c r="G348" s="77"/>
      <c r="H348" s="30"/>
      <c r="I348" s="30"/>
    </row>
    <row r="349" spans="1:9">
      <c r="A349" s="10"/>
      <c r="B349" s="95"/>
      <c r="C349" s="27"/>
      <c r="D349" s="123"/>
      <c r="E349" s="123"/>
      <c r="F349" s="26"/>
      <c r="G349" s="77"/>
      <c r="H349" s="30"/>
      <c r="I349" s="30"/>
    </row>
    <row r="350" spans="1:9">
      <c r="A350" s="10"/>
      <c r="B350" s="95"/>
      <c r="C350" s="27"/>
      <c r="D350" s="123"/>
      <c r="E350" s="123"/>
      <c r="F350" s="26"/>
      <c r="G350" s="77"/>
      <c r="H350" s="30"/>
      <c r="I350" s="30"/>
    </row>
    <row r="351" spans="1:9">
      <c r="A351" s="10"/>
      <c r="B351" s="95"/>
      <c r="C351" s="27"/>
      <c r="D351" s="123"/>
      <c r="E351" s="123"/>
      <c r="F351" s="26"/>
      <c r="G351" s="77"/>
      <c r="H351" s="30"/>
      <c r="I351" s="30"/>
    </row>
    <row r="352" spans="1:9">
      <c r="A352" s="10"/>
      <c r="B352" s="95"/>
      <c r="C352" s="27"/>
      <c r="D352" s="123"/>
      <c r="E352" s="123"/>
      <c r="F352" s="26"/>
      <c r="G352" s="77"/>
      <c r="H352" s="30"/>
      <c r="I352" s="30"/>
    </row>
    <row r="353" spans="1:9">
      <c r="A353" s="10"/>
      <c r="B353" s="95"/>
      <c r="C353" s="27"/>
      <c r="D353" s="123"/>
      <c r="E353" s="123"/>
      <c r="F353" s="26"/>
      <c r="G353" s="77"/>
      <c r="H353" s="30"/>
      <c r="I353" s="30"/>
    </row>
    <row r="354" spans="1:9">
      <c r="A354" s="10"/>
      <c r="B354" s="95"/>
      <c r="C354" s="27"/>
      <c r="D354" s="123"/>
      <c r="E354" s="123"/>
      <c r="F354" s="26"/>
      <c r="G354" s="77"/>
      <c r="H354" s="30"/>
      <c r="I354" s="30"/>
    </row>
    <row r="355" spans="1:9">
      <c r="A355" s="10"/>
      <c r="B355" s="95"/>
      <c r="C355" s="27"/>
      <c r="D355" s="123"/>
      <c r="E355" s="123"/>
      <c r="F355" s="26"/>
      <c r="G355" s="77"/>
      <c r="H355" s="30"/>
      <c r="I355" s="30"/>
    </row>
    <row r="356" spans="1:9">
      <c r="A356" s="10"/>
      <c r="B356" s="95"/>
      <c r="C356" s="27"/>
      <c r="D356" s="123"/>
      <c r="E356" s="123"/>
      <c r="F356" s="26"/>
      <c r="G356" s="77"/>
      <c r="H356" s="30"/>
      <c r="I356" s="30"/>
    </row>
    <row r="357" spans="1:9">
      <c r="A357" s="10"/>
      <c r="B357" s="95"/>
      <c r="C357" s="27"/>
      <c r="D357" s="123"/>
      <c r="E357" s="123"/>
      <c r="F357" s="26"/>
      <c r="G357" s="77"/>
      <c r="H357" s="30"/>
      <c r="I357" s="30"/>
    </row>
    <row r="358" spans="1:9">
      <c r="A358" s="10"/>
      <c r="B358" s="95"/>
      <c r="C358" s="27"/>
      <c r="D358" s="123"/>
      <c r="E358" s="123"/>
      <c r="F358" s="26"/>
      <c r="G358" s="77"/>
      <c r="H358" s="30"/>
      <c r="I358" s="30"/>
    </row>
    <row r="359" spans="1:9">
      <c r="A359" s="10"/>
      <c r="B359" s="95"/>
      <c r="C359" s="27"/>
      <c r="D359" s="123"/>
      <c r="E359" s="123"/>
      <c r="F359" s="26"/>
      <c r="G359" s="77"/>
      <c r="H359" s="30"/>
      <c r="I359" s="30"/>
    </row>
    <row r="360" spans="1:9">
      <c r="A360" s="10"/>
      <c r="B360" s="95"/>
      <c r="C360" s="27"/>
      <c r="D360" s="123"/>
      <c r="E360" s="123"/>
      <c r="F360" s="26"/>
      <c r="G360" s="77"/>
      <c r="H360" s="30"/>
      <c r="I360" s="30"/>
    </row>
    <row r="361" spans="1:9">
      <c r="A361" s="10"/>
      <c r="B361" s="94"/>
      <c r="C361" s="27"/>
      <c r="D361" s="125"/>
      <c r="E361" s="125"/>
      <c r="F361" s="26"/>
      <c r="G361" s="77"/>
      <c r="H361" s="30"/>
      <c r="I361" s="30"/>
    </row>
    <row r="362" spans="1:9">
      <c r="A362" s="10"/>
      <c r="B362" s="94"/>
      <c r="C362" s="27"/>
      <c r="D362" s="125"/>
      <c r="E362" s="125"/>
      <c r="F362" s="26"/>
      <c r="G362" s="77"/>
      <c r="H362" s="30"/>
      <c r="I362" s="30"/>
    </row>
    <row r="363" spans="1:9">
      <c r="A363" s="10"/>
      <c r="B363" s="94"/>
      <c r="C363" s="27"/>
      <c r="D363" s="125"/>
      <c r="E363" s="125"/>
      <c r="F363" s="26"/>
      <c r="G363" s="77"/>
    </row>
    <row r="364" spans="1:9">
      <c r="A364" s="10"/>
      <c r="B364" s="94"/>
      <c r="C364" s="27"/>
      <c r="D364" s="125"/>
      <c r="E364" s="125"/>
      <c r="F364" s="26"/>
      <c r="G364" s="77"/>
    </row>
    <row r="365" spans="1:9">
      <c r="A365" s="10"/>
      <c r="B365" s="94"/>
      <c r="C365" s="27"/>
      <c r="D365" s="125"/>
      <c r="E365" s="125"/>
      <c r="F365" s="26"/>
      <c r="G365" s="77"/>
    </row>
    <row r="366" spans="1:9">
      <c r="A366" s="10"/>
      <c r="B366" s="94"/>
      <c r="C366" s="27"/>
      <c r="D366" s="125"/>
      <c r="E366" s="125"/>
      <c r="F366" s="26"/>
      <c r="G366" s="77"/>
    </row>
    <row r="367" spans="1:9">
      <c r="A367" s="10"/>
      <c r="B367" s="94"/>
      <c r="C367" s="27"/>
      <c r="D367" s="125"/>
      <c r="E367" s="125"/>
      <c r="F367" s="26"/>
      <c r="G367" s="77"/>
    </row>
    <row r="368" spans="1:9">
      <c r="A368" s="10"/>
      <c r="B368" s="94"/>
      <c r="C368" s="27"/>
      <c r="D368" s="125"/>
      <c r="E368" s="125"/>
      <c r="F368" s="26"/>
      <c r="G368" s="77"/>
    </row>
    <row r="369" spans="1:9">
      <c r="A369" s="10"/>
      <c r="B369" s="94"/>
      <c r="C369" s="27"/>
      <c r="D369" s="125"/>
      <c r="E369" s="125"/>
      <c r="F369" s="26"/>
      <c r="G369" s="77"/>
    </row>
    <row r="370" spans="1:9">
      <c r="A370" s="10"/>
      <c r="B370" s="94"/>
      <c r="C370" s="27"/>
      <c r="D370" s="125"/>
      <c r="E370" s="125"/>
      <c r="F370" s="26"/>
      <c r="G370" s="77"/>
    </row>
    <row r="371" spans="1:9">
      <c r="A371" s="10"/>
      <c r="B371" s="94"/>
      <c r="C371" s="27"/>
      <c r="D371" s="125"/>
      <c r="E371" s="125"/>
      <c r="F371" s="26"/>
      <c r="G371" s="77"/>
    </row>
    <row r="372" spans="1:9">
      <c r="A372" s="10"/>
      <c r="B372" s="94"/>
      <c r="C372" s="27"/>
      <c r="D372" s="125"/>
      <c r="E372" s="125"/>
      <c r="F372" s="26"/>
      <c r="G372" s="77"/>
    </row>
    <row r="373" spans="1:9">
      <c r="A373" s="10"/>
      <c r="B373" s="94"/>
      <c r="C373" s="27"/>
      <c r="D373" s="125"/>
      <c r="E373" s="125"/>
      <c r="F373" s="26"/>
      <c r="G373" s="77"/>
    </row>
    <row r="374" spans="1:9">
      <c r="A374" s="10"/>
      <c r="B374" s="94"/>
      <c r="C374" s="27"/>
      <c r="D374" s="125"/>
      <c r="E374" s="125"/>
      <c r="F374" s="26"/>
      <c r="G374" s="77"/>
    </row>
    <row r="375" spans="1:9">
      <c r="A375" s="10"/>
      <c r="B375" s="94"/>
      <c r="C375" s="27"/>
      <c r="D375" s="125"/>
      <c r="E375" s="125"/>
      <c r="F375" s="26"/>
      <c r="G375" s="77"/>
    </row>
    <row r="376" spans="1:9" s="79" customFormat="1">
      <c r="A376" s="10"/>
      <c r="B376" s="94"/>
      <c r="C376" s="27"/>
      <c r="D376" s="125"/>
      <c r="E376" s="125"/>
      <c r="F376" s="26"/>
      <c r="G376" s="77"/>
      <c r="H376" s="88"/>
      <c r="I376" s="88"/>
    </row>
    <row r="377" spans="1:9">
      <c r="A377" s="10"/>
      <c r="B377" s="94"/>
      <c r="C377" s="27"/>
      <c r="D377" s="125"/>
      <c r="E377" s="125"/>
      <c r="F377" s="26"/>
      <c r="G377" s="77"/>
    </row>
    <row r="378" spans="1:9">
      <c r="A378" s="10"/>
      <c r="B378" s="94"/>
      <c r="C378" s="27"/>
      <c r="D378" s="125"/>
      <c r="E378" s="125"/>
      <c r="F378" s="26"/>
      <c r="G378" s="77"/>
      <c r="H378" s="30"/>
      <c r="I378" s="30"/>
    </row>
    <row r="379" spans="1:9" s="79" customFormat="1">
      <c r="A379" s="10"/>
      <c r="B379" s="94"/>
      <c r="C379" s="27"/>
      <c r="D379" s="125"/>
      <c r="E379" s="125"/>
      <c r="F379" s="26"/>
      <c r="G379" s="77"/>
      <c r="H379" s="88"/>
      <c r="I379" s="88"/>
    </row>
    <row r="380" spans="1:9">
      <c r="A380" s="10"/>
      <c r="B380" s="94"/>
      <c r="C380" s="27"/>
      <c r="D380" s="125"/>
      <c r="E380" s="125"/>
      <c r="F380" s="26"/>
      <c r="G380" s="77"/>
    </row>
    <row r="381" spans="1:9">
      <c r="A381" s="10"/>
      <c r="B381" s="94"/>
      <c r="C381" s="27"/>
      <c r="D381" s="125"/>
      <c r="E381" s="125"/>
      <c r="F381" s="26"/>
      <c r="G381" s="77"/>
    </row>
    <row r="382" spans="1:9">
      <c r="A382" s="10"/>
      <c r="B382" s="94"/>
      <c r="C382" s="27"/>
      <c r="D382" s="125"/>
      <c r="E382" s="125"/>
      <c r="F382" s="26"/>
      <c r="G382" s="77"/>
    </row>
    <row r="383" spans="1:9">
      <c r="A383" s="10"/>
      <c r="B383" s="94"/>
      <c r="C383" s="27"/>
      <c r="D383" s="125"/>
      <c r="E383" s="125"/>
      <c r="F383" s="26"/>
      <c r="G383" s="77"/>
    </row>
    <row r="384" spans="1:9">
      <c r="A384" s="10"/>
      <c r="B384" s="94"/>
      <c r="C384" s="27"/>
      <c r="D384" s="125"/>
      <c r="E384" s="125"/>
      <c r="F384" s="26"/>
      <c r="G384" s="77"/>
    </row>
    <row r="385" spans="1:7">
      <c r="A385" s="10"/>
      <c r="B385" s="94"/>
      <c r="C385" s="27"/>
      <c r="D385" s="125"/>
      <c r="E385" s="125"/>
      <c r="F385" s="26"/>
      <c r="G385" s="77"/>
    </row>
    <row r="386" spans="1:7">
      <c r="A386" s="10"/>
      <c r="B386" s="94"/>
      <c r="C386" s="27"/>
      <c r="D386" s="125"/>
      <c r="E386" s="125"/>
      <c r="F386" s="26"/>
      <c r="G386" s="77"/>
    </row>
    <row r="387" spans="1:7">
      <c r="A387" s="10"/>
      <c r="B387" s="94"/>
      <c r="C387" s="27"/>
      <c r="D387" s="125"/>
      <c r="E387" s="125"/>
      <c r="F387" s="26"/>
      <c r="G387" s="77"/>
    </row>
    <row r="388" spans="1:7">
      <c r="A388" s="10"/>
      <c r="B388" s="94"/>
      <c r="C388" s="27"/>
      <c r="D388" s="125"/>
      <c r="E388" s="125"/>
      <c r="F388" s="26"/>
      <c r="G388" s="77"/>
    </row>
    <row r="389" spans="1:7">
      <c r="A389" s="10"/>
      <c r="B389" s="94"/>
      <c r="C389" s="27"/>
      <c r="D389" s="125"/>
      <c r="E389" s="125"/>
      <c r="F389" s="26"/>
      <c r="G389" s="77"/>
    </row>
    <row r="390" spans="1:7">
      <c r="A390" s="10"/>
      <c r="B390" s="94"/>
      <c r="C390" s="27"/>
      <c r="D390" s="125"/>
      <c r="E390" s="125"/>
      <c r="F390" s="26"/>
      <c r="G390" s="77"/>
    </row>
    <row r="391" spans="1:7">
      <c r="A391" s="10"/>
      <c r="B391" s="94"/>
      <c r="C391" s="27"/>
      <c r="D391" s="125"/>
      <c r="E391" s="125"/>
      <c r="F391" s="26"/>
      <c r="G391" s="77"/>
    </row>
    <row r="392" spans="1:7">
      <c r="A392" s="10"/>
      <c r="B392" s="94"/>
      <c r="C392" s="27"/>
      <c r="D392" s="125"/>
      <c r="E392" s="125"/>
      <c r="F392" s="26"/>
      <c r="G392" s="77"/>
    </row>
    <row r="393" spans="1:7">
      <c r="A393" s="10"/>
      <c r="B393" s="94"/>
      <c r="C393" s="27"/>
      <c r="D393" s="125"/>
      <c r="E393" s="125"/>
      <c r="F393" s="26"/>
      <c r="G393" s="77"/>
    </row>
    <row r="394" spans="1:7">
      <c r="A394" s="10"/>
      <c r="B394" s="94"/>
      <c r="C394" s="27"/>
      <c r="D394" s="125"/>
      <c r="E394" s="125"/>
      <c r="F394" s="26"/>
      <c r="G394" s="77"/>
    </row>
    <row r="395" spans="1:7">
      <c r="A395" s="10"/>
      <c r="B395" s="94"/>
      <c r="C395" s="27"/>
      <c r="D395" s="125"/>
      <c r="E395" s="125"/>
      <c r="F395" s="26"/>
      <c r="G395" s="77"/>
    </row>
    <row r="396" spans="1:7">
      <c r="A396" s="10"/>
      <c r="B396" s="94"/>
      <c r="C396" s="27"/>
      <c r="D396" s="125"/>
      <c r="E396" s="125"/>
      <c r="F396" s="26"/>
      <c r="G396" s="77"/>
    </row>
    <row r="397" spans="1:7">
      <c r="A397" s="10"/>
      <c r="B397" s="94"/>
      <c r="C397" s="27"/>
      <c r="D397" s="125"/>
      <c r="E397" s="125"/>
      <c r="F397" s="26"/>
      <c r="G397" s="77"/>
    </row>
    <row r="398" spans="1:7">
      <c r="A398" s="10"/>
      <c r="B398" s="94"/>
      <c r="C398" s="27"/>
      <c r="D398" s="125"/>
      <c r="E398" s="125"/>
      <c r="F398" s="26"/>
      <c r="G398" s="77"/>
    </row>
    <row r="399" spans="1:7">
      <c r="A399" s="10"/>
      <c r="B399" s="94"/>
      <c r="C399" s="27"/>
      <c r="D399" s="125"/>
      <c r="E399" s="125"/>
      <c r="F399" s="26"/>
      <c r="G399" s="77"/>
    </row>
    <row r="400" spans="1:7">
      <c r="A400" s="10"/>
      <c r="B400" s="94"/>
      <c r="C400" s="27"/>
      <c r="D400" s="125"/>
      <c r="E400" s="125"/>
      <c r="F400" s="26"/>
      <c r="G400" s="77"/>
    </row>
    <row r="401" spans="1:7">
      <c r="A401" s="10"/>
      <c r="B401" s="94"/>
      <c r="C401" s="27"/>
      <c r="D401" s="125"/>
      <c r="E401" s="125"/>
      <c r="F401" s="26"/>
      <c r="G401" s="77"/>
    </row>
    <row r="402" spans="1:7">
      <c r="A402" s="10"/>
      <c r="B402" s="94"/>
      <c r="C402" s="27"/>
      <c r="D402" s="125"/>
      <c r="E402" s="125"/>
      <c r="F402" s="26"/>
      <c r="G402" s="77"/>
    </row>
    <row r="403" spans="1:7">
      <c r="A403" s="10"/>
      <c r="B403" s="94"/>
      <c r="C403" s="27"/>
      <c r="D403" s="125"/>
      <c r="E403" s="125"/>
      <c r="F403" s="26"/>
      <c r="G403" s="77"/>
    </row>
    <row r="404" spans="1:7">
      <c r="A404" s="10"/>
      <c r="B404" s="94"/>
      <c r="C404" s="27"/>
      <c r="D404" s="125"/>
      <c r="E404" s="125"/>
      <c r="F404" s="26"/>
      <c r="G404" s="77"/>
    </row>
    <row r="405" spans="1:7">
      <c r="A405" s="10"/>
      <c r="B405" s="94"/>
      <c r="C405" s="27"/>
      <c r="D405" s="125"/>
      <c r="E405" s="125"/>
      <c r="F405" s="26"/>
      <c r="G405" s="77"/>
    </row>
    <row r="406" spans="1:7">
      <c r="A406" s="10"/>
      <c r="B406" s="94"/>
      <c r="C406" s="27"/>
      <c r="D406" s="125"/>
      <c r="E406" s="125"/>
      <c r="F406" s="26"/>
      <c r="G406" s="77"/>
    </row>
    <row r="407" spans="1:7">
      <c r="A407" s="10"/>
      <c r="B407" s="94"/>
      <c r="C407" s="27"/>
      <c r="D407" s="125"/>
      <c r="E407" s="125"/>
      <c r="F407" s="26"/>
      <c r="G407" s="77"/>
    </row>
    <row r="408" spans="1:7">
      <c r="A408" s="10"/>
      <c r="B408" s="94"/>
      <c r="C408" s="27"/>
      <c r="D408" s="125"/>
      <c r="E408" s="125"/>
      <c r="F408" s="26"/>
      <c r="G408" s="77"/>
    </row>
    <row r="409" spans="1:7">
      <c r="A409" s="10"/>
      <c r="B409" s="94"/>
      <c r="C409" s="27"/>
      <c r="D409" s="125"/>
      <c r="E409" s="125"/>
      <c r="F409" s="26"/>
      <c r="G409" s="77"/>
    </row>
    <row r="410" spans="1:7">
      <c r="A410" s="10"/>
      <c r="B410" s="94"/>
      <c r="C410" s="27"/>
      <c r="D410" s="125"/>
      <c r="E410" s="125"/>
      <c r="F410" s="26"/>
      <c r="G410" s="77"/>
    </row>
    <row r="411" spans="1:7">
      <c r="A411" s="10"/>
      <c r="B411" s="94"/>
      <c r="C411" s="27"/>
      <c r="D411" s="125"/>
      <c r="E411" s="125"/>
      <c r="F411" s="26"/>
      <c r="G411" s="77"/>
    </row>
    <row r="412" spans="1:7">
      <c r="A412" s="10"/>
      <c r="B412" s="94"/>
      <c r="C412" s="27"/>
      <c r="D412" s="125"/>
      <c r="E412" s="125"/>
      <c r="F412" s="26"/>
      <c r="G412" s="77"/>
    </row>
    <row r="413" spans="1:7">
      <c r="A413" s="10"/>
      <c r="B413" s="94"/>
      <c r="C413" s="27"/>
      <c r="D413" s="125"/>
      <c r="E413" s="125"/>
      <c r="F413" s="26"/>
      <c r="G413" s="77"/>
    </row>
    <row r="414" spans="1:7">
      <c r="A414" s="10"/>
      <c r="B414" s="94"/>
      <c r="C414" s="27"/>
      <c r="D414" s="125"/>
      <c r="E414" s="125"/>
      <c r="F414" s="26"/>
      <c r="G414" s="77"/>
    </row>
    <row r="415" spans="1:7">
      <c r="A415" s="10"/>
      <c r="B415" s="94"/>
      <c r="C415" s="27"/>
      <c r="D415" s="125"/>
      <c r="E415" s="125"/>
      <c r="F415" s="26"/>
      <c r="G415" s="77"/>
    </row>
    <row r="416" spans="1:7">
      <c r="A416" s="10"/>
      <c r="B416" s="94"/>
      <c r="C416" s="27"/>
      <c r="D416" s="125"/>
      <c r="E416" s="125"/>
      <c r="F416" s="26"/>
      <c r="G416" s="77"/>
    </row>
    <row r="417" spans="1:7">
      <c r="A417" s="10"/>
      <c r="B417" s="94"/>
      <c r="C417" s="27"/>
      <c r="D417" s="125"/>
      <c r="E417" s="125"/>
      <c r="F417" s="26"/>
      <c r="G417" s="77"/>
    </row>
    <row r="418" spans="1:7">
      <c r="A418" s="10"/>
      <c r="B418" s="94"/>
      <c r="C418" s="27"/>
      <c r="D418" s="125"/>
      <c r="E418" s="125"/>
      <c r="F418" s="26"/>
      <c r="G418" s="77"/>
    </row>
    <row r="419" spans="1:7">
      <c r="A419" s="10"/>
      <c r="B419" s="94"/>
      <c r="C419" s="27"/>
      <c r="D419" s="125"/>
      <c r="E419" s="125"/>
      <c r="F419" s="26"/>
      <c r="G419" s="77"/>
    </row>
    <row r="420" spans="1:7">
      <c r="A420" s="10"/>
      <c r="B420" s="94"/>
      <c r="C420" s="27"/>
      <c r="D420" s="125"/>
      <c r="E420" s="125"/>
      <c r="F420" s="26"/>
      <c r="G420" s="77"/>
    </row>
    <row r="421" spans="1:7">
      <c r="A421" s="10"/>
      <c r="B421" s="94"/>
      <c r="C421" s="27"/>
      <c r="D421" s="125"/>
      <c r="E421" s="125"/>
      <c r="F421" s="26"/>
      <c r="G421" s="77"/>
    </row>
    <row r="422" spans="1:7">
      <c r="A422" s="10"/>
      <c r="B422" s="94"/>
      <c r="C422" s="27"/>
      <c r="D422" s="125"/>
      <c r="E422" s="125"/>
      <c r="F422" s="26"/>
      <c r="G422" s="77"/>
    </row>
    <row r="423" spans="1:7">
      <c r="A423" s="10"/>
      <c r="B423" s="94"/>
      <c r="C423" s="27"/>
      <c r="D423" s="125"/>
      <c r="E423" s="125"/>
      <c r="F423" s="26"/>
      <c r="G423" s="77"/>
    </row>
    <row r="424" spans="1:7">
      <c r="A424" s="10"/>
      <c r="B424" s="94"/>
      <c r="C424" s="27"/>
      <c r="D424" s="125"/>
      <c r="E424" s="125"/>
      <c r="F424" s="26"/>
      <c r="G424" s="77"/>
    </row>
    <row r="425" spans="1:7">
      <c r="A425" s="10"/>
      <c r="B425" s="94"/>
      <c r="C425" s="27"/>
      <c r="D425" s="125"/>
      <c r="E425" s="125"/>
      <c r="F425" s="26"/>
      <c r="G425" s="77"/>
    </row>
    <row r="426" spans="1:7">
      <c r="A426" s="10"/>
      <c r="B426" s="94"/>
      <c r="C426" s="27"/>
      <c r="D426" s="125"/>
      <c r="E426" s="125"/>
      <c r="F426" s="26"/>
      <c r="G426" s="77"/>
    </row>
    <row r="427" spans="1:7">
      <c r="A427" s="10"/>
      <c r="B427" s="94"/>
      <c r="C427" s="27"/>
      <c r="D427" s="125"/>
      <c r="E427" s="125"/>
      <c r="F427" s="26"/>
      <c r="G427" s="77"/>
    </row>
    <row r="428" spans="1:7">
      <c r="A428" s="10"/>
      <c r="B428" s="94"/>
      <c r="C428" s="27"/>
      <c r="D428" s="125"/>
      <c r="E428" s="125"/>
      <c r="F428" s="26"/>
      <c r="G428" s="77"/>
    </row>
    <row r="429" spans="1:7">
      <c r="A429" s="10"/>
      <c r="B429" s="94"/>
      <c r="C429" s="27"/>
      <c r="D429" s="125"/>
      <c r="E429" s="125"/>
      <c r="F429" s="26"/>
      <c r="G429" s="77"/>
    </row>
    <row r="430" spans="1:7">
      <c r="A430" s="10"/>
      <c r="B430" s="94"/>
      <c r="C430" s="27"/>
      <c r="D430" s="125"/>
      <c r="E430" s="125"/>
      <c r="F430" s="26"/>
      <c r="G430" s="77"/>
    </row>
    <row r="431" spans="1:7">
      <c r="A431" s="10"/>
      <c r="B431" s="94"/>
      <c r="C431" s="27"/>
      <c r="D431" s="125"/>
      <c r="E431" s="125"/>
      <c r="F431" s="26"/>
      <c r="G431" s="77"/>
    </row>
    <row r="432" spans="1:7">
      <c r="A432" s="10"/>
      <c r="B432" s="94"/>
      <c r="C432" s="27"/>
      <c r="D432" s="125"/>
      <c r="E432" s="125"/>
      <c r="F432" s="26"/>
      <c r="G432" s="77"/>
    </row>
    <row r="433" spans="1:7">
      <c r="A433" s="10"/>
      <c r="B433" s="94"/>
      <c r="C433" s="27"/>
      <c r="D433" s="125"/>
      <c r="E433" s="125"/>
      <c r="F433" s="26"/>
      <c r="G433" s="77"/>
    </row>
    <row r="434" spans="1:7">
      <c r="A434" s="10"/>
      <c r="B434" s="94"/>
      <c r="C434" s="27"/>
      <c r="D434" s="125"/>
      <c r="E434" s="125"/>
      <c r="F434" s="26"/>
      <c r="G434" s="77"/>
    </row>
    <row r="435" spans="1:7">
      <c r="A435" s="10"/>
      <c r="B435" s="94"/>
      <c r="C435" s="27"/>
      <c r="D435" s="125"/>
      <c r="E435" s="125"/>
      <c r="F435" s="26"/>
      <c r="G435" s="77"/>
    </row>
    <row r="436" spans="1:7">
      <c r="A436" s="10"/>
      <c r="B436" s="94"/>
      <c r="C436" s="27"/>
      <c r="D436" s="125"/>
      <c r="E436" s="125"/>
      <c r="F436" s="26"/>
      <c r="G436" s="77"/>
    </row>
    <row r="437" spans="1:7">
      <c r="A437" s="10"/>
      <c r="B437" s="94"/>
      <c r="C437" s="27"/>
      <c r="D437" s="125"/>
      <c r="E437" s="125"/>
      <c r="F437" s="26"/>
      <c r="G437" s="77"/>
    </row>
    <row r="438" spans="1:7">
      <c r="A438" s="10"/>
      <c r="B438" s="94"/>
      <c r="C438" s="27"/>
      <c r="D438" s="125"/>
      <c r="E438" s="125"/>
      <c r="F438" s="26"/>
      <c r="G438" s="77"/>
    </row>
    <row r="439" spans="1:7">
      <c r="A439" s="10"/>
      <c r="B439" s="94"/>
      <c r="C439" s="27"/>
      <c r="D439" s="125"/>
      <c r="E439" s="125"/>
      <c r="F439" s="26"/>
      <c r="G439" s="77"/>
    </row>
    <row r="440" spans="1:7">
      <c r="A440" s="10"/>
      <c r="B440" s="94"/>
      <c r="C440" s="27"/>
      <c r="D440" s="125"/>
      <c r="E440" s="125"/>
      <c r="F440" s="26"/>
      <c r="G440" s="77"/>
    </row>
    <row r="441" spans="1:7">
      <c r="A441" s="10"/>
      <c r="B441" s="94"/>
      <c r="C441" s="27"/>
      <c r="D441" s="125"/>
      <c r="E441" s="125"/>
      <c r="F441" s="26"/>
      <c r="G441" s="77"/>
    </row>
    <row r="442" spans="1:7">
      <c r="A442" s="10"/>
      <c r="B442" s="94"/>
      <c r="C442" s="27"/>
      <c r="D442" s="125"/>
      <c r="E442" s="125"/>
      <c r="F442" s="26"/>
      <c r="G442" s="77"/>
    </row>
    <row r="443" spans="1:7">
      <c r="A443" s="10"/>
      <c r="B443" s="94"/>
      <c r="C443" s="27"/>
      <c r="D443" s="125"/>
      <c r="E443" s="125"/>
      <c r="F443" s="26"/>
      <c r="G443" s="77"/>
    </row>
    <row r="444" spans="1:7">
      <c r="A444" s="10"/>
      <c r="B444" s="94"/>
      <c r="C444" s="27"/>
      <c r="D444" s="125"/>
      <c r="E444" s="125"/>
      <c r="F444" s="26"/>
      <c r="G444" s="77"/>
    </row>
    <row r="445" spans="1:7">
      <c r="A445" s="10"/>
      <c r="B445" s="94"/>
      <c r="C445" s="27"/>
      <c r="D445" s="125"/>
      <c r="E445" s="125"/>
      <c r="F445" s="26"/>
      <c r="G445" s="77"/>
    </row>
    <row r="446" spans="1:7">
      <c r="A446" s="10"/>
      <c r="B446" s="94"/>
      <c r="C446" s="27"/>
      <c r="D446" s="125"/>
      <c r="E446" s="125"/>
      <c r="F446" s="26"/>
      <c r="G446" s="77"/>
    </row>
    <row r="447" spans="1:7">
      <c r="A447" s="10"/>
      <c r="B447" s="94"/>
      <c r="C447" s="27"/>
      <c r="D447" s="125"/>
      <c r="E447" s="125"/>
      <c r="F447" s="26"/>
      <c r="G447" s="77"/>
    </row>
    <row r="448" spans="1:7">
      <c r="A448" s="10"/>
      <c r="B448" s="94"/>
      <c r="C448" s="27"/>
      <c r="D448" s="125"/>
      <c r="E448" s="125"/>
      <c r="F448" s="26"/>
      <c r="G448" s="77"/>
    </row>
    <row r="449" spans="1:7">
      <c r="A449" s="10"/>
      <c r="B449" s="94"/>
      <c r="C449" s="27"/>
      <c r="D449" s="125"/>
      <c r="E449" s="125"/>
      <c r="F449" s="26"/>
      <c r="G449" s="77"/>
    </row>
    <row r="450" spans="1:7">
      <c r="A450" s="10"/>
      <c r="B450" s="94"/>
      <c r="C450" s="27"/>
      <c r="D450" s="125"/>
      <c r="E450" s="125"/>
      <c r="F450" s="26"/>
      <c r="G450" s="77"/>
    </row>
    <row r="451" spans="1:7">
      <c r="A451" s="10"/>
      <c r="B451" s="94"/>
      <c r="C451" s="27"/>
      <c r="D451" s="125"/>
      <c r="E451" s="125"/>
      <c r="F451" s="26"/>
      <c r="G451" s="77"/>
    </row>
    <row r="452" spans="1:7">
      <c r="A452" s="10"/>
      <c r="B452" s="94"/>
      <c r="C452" s="27"/>
      <c r="D452" s="125"/>
      <c r="E452" s="125"/>
      <c r="F452" s="26"/>
      <c r="G452" s="77"/>
    </row>
    <row r="453" spans="1:7">
      <c r="A453" s="10"/>
      <c r="B453" s="94"/>
      <c r="C453" s="27"/>
      <c r="D453" s="125"/>
      <c r="E453" s="125"/>
      <c r="F453" s="26"/>
      <c r="G453" s="77"/>
    </row>
    <row r="454" spans="1:7">
      <c r="A454" s="10"/>
      <c r="B454" s="94"/>
      <c r="C454" s="27"/>
      <c r="D454" s="125"/>
      <c r="E454" s="125"/>
      <c r="F454" s="26"/>
      <c r="G454" s="77"/>
    </row>
    <row r="455" spans="1:7">
      <c r="A455" s="10"/>
      <c r="B455" s="94"/>
      <c r="C455" s="27"/>
      <c r="D455" s="125"/>
      <c r="E455" s="125"/>
      <c r="F455" s="26"/>
      <c r="G455" s="77"/>
    </row>
    <row r="456" spans="1:7">
      <c r="A456" s="10"/>
      <c r="B456" s="94"/>
      <c r="C456" s="27"/>
      <c r="D456" s="125"/>
      <c r="E456" s="125"/>
      <c r="F456" s="26"/>
      <c r="G456" s="77"/>
    </row>
    <row r="457" spans="1:7">
      <c r="A457" s="10"/>
      <c r="B457" s="94"/>
      <c r="C457" s="27"/>
      <c r="D457" s="125"/>
      <c r="E457" s="125"/>
      <c r="F457" s="26"/>
      <c r="G457" s="77"/>
    </row>
    <row r="458" spans="1:7">
      <c r="A458" s="10"/>
      <c r="B458" s="94"/>
      <c r="C458" s="27"/>
      <c r="D458" s="125"/>
      <c r="E458" s="125"/>
      <c r="F458" s="26"/>
      <c r="G458" s="77"/>
    </row>
    <row r="459" spans="1:7">
      <c r="A459" s="10"/>
      <c r="B459" s="94"/>
      <c r="C459" s="27"/>
      <c r="D459" s="125"/>
      <c r="E459" s="125"/>
      <c r="F459" s="26"/>
      <c r="G459" s="77"/>
    </row>
    <row r="460" spans="1:7">
      <c r="A460" s="10"/>
      <c r="B460" s="94"/>
      <c r="C460" s="27"/>
      <c r="D460" s="125"/>
      <c r="E460" s="125"/>
      <c r="F460" s="26"/>
      <c r="G460" s="77"/>
    </row>
    <row r="461" spans="1:7">
      <c r="A461" s="10"/>
      <c r="B461" s="94"/>
      <c r="C461" s="27"/>
      <c r="D461" s="125"/>
      <c r="E461" s="125"/>
      <c r="F461" s="26"/>
      <c r="G461" s="77"/>
    </row>
    <row r="462" spans="1:7">
      <c r="A462" s="10"/>
      <c r="B462" s="94"/>
      <c r="C462" s="27"/>
      <c r="D462" s="125"/>
      <c r="E462" s="125"/>
      <c r="F462" s="26"/>
      <c r="G462" s="77"/>
    </row>
    <row r="463" spans="1:7">
      <c r="A463" s="10"/>
      <c r="B463" s="94"/>
      <c r="C463" s="27"/>
      <c r="D463" s="125"/>
      <c r="E463" s="125"/>
      <c r="F463" s="26"/>
      <c r="G463" s="77"/>
    </row>
    <row r="464" spans="1:7">
      <c r="A464" s="10"/>
      <c r="B464" s="94"/>
      <c r="C464" s="27"/>
      <c r="D464" s="125"/>
      <c r="E464" s="125"/>
      <c r="F464" s="26"/>
      <c r="G464" s="77"/>
    </row>
    <row r="465" spans="1:7">
      <c r="A465" s="10"/>
      <c r="B465" s="94"/>
      <c r="C465" s="27"/>
      <c r="D465" s="125"/>
      <c r="E465" s="125"/>
      <c r="F465" s="26"/>
      <c r="G465" s="77"/>
    </row>
    <row r="466" spans="1:7">
      <c r="A466" s="10"/>
      <c r="B466" s="94"/>
      <c r="C466" s="27"/>
      <c r="D466" s="125"/>
      <c r="E466" s="125"/>
      <c r="F466" s="26"/>
      <c r="G466" s="77"/>
    </row>
    <row r="467" spans="1:7">
      <c r="A467" s="10"/>
      <c r="B467" s="94"/>
      <c r="C467" s="27"/>
      <c r="D467" s="125"/>
      <c r="E467" s="125"/>
      <c r="F467" s="26"/>
      <c r="G467" s="77"/>
    </row>
    <row r="468" spans="1:7">
      <c r="A468" s="10"/>
      <c r="B468" s="94"/>
      <c r="C468" s="27"/>
      <c r="D468" s="125"/>
      <c r="E468" s="125"/>
      <c r="F468" s="26"/>
      <c r="G468" s="77"/>
    </row>
    <row r="469" spans="1:7">
      <c r="A469" s="10"/>
      <c r="B469" s="94"/>
      <c r="C469" s="27"/>
      <c r="D469" s="125"/>
      <c r="E469" s="125"/>
      <c r="F469" s="26"/>
      <c r="G469" s="77"/>
    </row>
    <row r="470" spans="1:7">
      <c r="A470" s="10"/>
      <c r="B470" s="94"/>
      <c r="C470" s="27"/>
      <c r="D470" s="125"/>
      <c r="E470" s="125"/>
      <c r="F470" s="26"/>
      <c r="G470" s="77"/>
    </row>
    <row r="471" spans="1:7">
      <c r="A471" s="10"/>
      <c r="B471" s="94"/>
      <c r="C471" s="27"/>
      <c r="D471" s="125"/>
      <c r="E471" s="125"/>
      <c r="F471" s="26"/>
      <c r="G471" s="77"/>
    </row>
    <row r="472" spans="1:7">
      <c r="A472" s="10"/>
      <c r="B472" s="94"/>
      <c r="C472" s="27"/>
      <c r="D472" s="125"/>
      <c r="E472" s="125"/>
      <c r="F472" s="26"/>
      <c r="G472" s="77"/>
    </row>
    <row r="473" spans="1:7">
      <c r="A473" s="10"/>
      <c r="B473" s="94"/>
      <c r="C473" s="27"/>
      <c r="D473" s="125"/>
      <c r="E473" s="125"/>
      <c r="F473" s="26"/>
      <c r="G473" s="77"/>
    </row>
    <row r="474" spans="1:7">
      <c r="A474" s="10"/>
      <c r="B474" s="94"/>
      <c r="C474" s="27"/>
      <c r="D474" s="125"/>
      <c r="E474" s="125"/>
      <c r="F474" s="26"/>
      <c r="G474" s="77"/>
    </row>
    <row r="475" spans="1:7">
      <c r="A475" s="10"/>
      <c r="B475" s="94"/>
      <c r="C475" s="27"/>
      <c r="D475" s="125"/>
      <c r="E475" s="125"/>
      <c r="F475" s="26"/>
      <c r="G475" s="77"/>
    </row>
    <row r="476" spans="1:7">
      <c r="A476" s="10"/>
      <c r="B476" s="94"/>
      <c r="C476" s="27"/>
      <c r="D476" s="125"/>
      <c r="E476" s="125"/>
      <c r="F476" s="26"/>
      <c r="G476" s="77"/>
    </row>
    <row r="477" spans="1:7">
      <c r="A477" s="10"/>
      <c r="B477" s="94"/>
      <c r="C477" s="27"/>
      <c r="D477" s="125"/>
      <c r="E477" s="125"/>
      <c r="F477" s="26"/>
      <c r="G477" s="77"/>
    </row>
    <row r="478" spans="1:7">
      <c r="A478" s="10"/>
      <c r="B478" s="94"/>
      <c r="C478" s="27"/>
      <c r="D478" s="125"/>
      <c r="E478" s="125"/>
      <c r="F478" s="26"/>
      <c r="G478" s="77"/>
    </row>
    <row r="479" spans="1:7">
      <c r="A479" s="10"/>
      <c r="B479" s="94"/>
      <c r="C479" s="27"/>
      <c r="D479" s="125"/>
      <c r="E479" s="125"/>
      <c r="F479" s="26"/>
      <c r="G479" s="77"/>
    </row>
    <row r="480" spans="1:7">
      <c r="A480" s="10"/>
      <c r="B480" s="94"/>
      <c r="C480" s="27"/>
      <c r="D480" s="125"/>
      <c r="E480" s="125"/>
      <c r="F480" s="26"/>
      <c r="G480" s="77"/>
    </row>
    <row r="481" spans="1:7">
      <c r="A481" s="10"/>
      <c r="B481" s="94"/>
      <c r="C481" s="27"/>
      <c r="D481" s="125"/>
      <c r="E481" s="125"/>
      <c r="F481" s="26"/>
      <c r="G481" s="77"/>
    </row>
    <row r="482" spans="1:7">
      <c r="A482" s="10"/>
      <c r="B482" s="94"/>
      <c r="C482" s="27"/>
      <c r="D482" s="125"/>
      <c r="E482" s="125"/>
      <c r="F482" s="26"/>
      <c r="G482" s="77"/>
    </row>
    <row r="483" spans="1:7">
      <c r="A483" s="10"/>
      <c r="B483" s="94"/>
      <c r="C483" s="27"/>
      <c r="D483" s="125"/>
      <c r="E483" s="125"/>
      <c r="F483" s="26"/>
      <c r="G483" s="77"/>
    </row>
    <row r="484" spans="1:7">
      <c r="A484" s="10"/>
      <c r="B484" s="94"/>
      <c r="C484" s="27"/>
      <c r="D484" s="125"/>
      <c r="E484" s="125"/>
      <c r="F484" s="26"/>
      <c r="G484" s="77"/>
    </row>
    <row r="485" spans="1:7">
      <c r="A485" s="10"/>
      <c r="B485" s="94"/>
      <c r="C485" s="27"/>
      <c r="D485" s="125"/>
      <c r="E485" s="125"/>
      <c r="F485" s="26"/>
      <c r="G485" s="77"/>
    </row>
    <row r="486" spans="1:7">
      <c r="A486" s="10"/>
      <c r="B486" s="94"/>
      <c r="C486" s="27"/>
      <c r="D486" s="125"/>
      <c r="E486" s="125"/>
      <c r="F486" s="26"/>
      <c r="G486" s="77"/>
    </row>
    <row r="487" spans="1:7">
      <c r="A487" s="10"/>
      <c r="B487" s="94"/>
      <c r="C487" s="27"/>
      <c r="D487" s="125"/>
      <c r="E487" s="125"/>
      <c r="F487" s="26"/>
      <c r="G487" s="77"/>
    </row>
    <row r="488" spans="1:7">
      <c r="A488" s="10"/>
      <c r="B488" s="94"/>
      <c r="C488" s="27"/>
      <c r="D488" s="125"/>
      <c r="E488" s="125"/>
      <c r="F488" s="26"/>
      <c r="G488" s="77"/>
    </row>
    <row r="489" spans="1:7">
      <c r="A489" s="10"/>
      <c r="B489" s="94"/>
      <c r="C489" s="27"/>
      <c r="D489" s="125"/>
      <c r="E489" s="125"/>
      <c r="F489" s="26"/>
      <c r="G489" s="77"/>
    </row>
    <row r="490" spans="1:7">
      <c r="A490" s="10"/>
      <c r="B490" s="94"/>
      <c r="C490" s="27"/>
      <c r="D490" s="125"/>
      <c r="E490" s="125"/>
      <c r="F490" s="26"/>
      <c r="G490" s="77"/>
    </row>
    <row r="491" spans="1:7">
      <c r="A491" s="10"/>
      <c r="B491" s="94"/>
      <c r="C491" s="27"/>
      <c r="D491" s="125"/>
      <c r="E491" s="125"/>
      <c r="F491" s="26"/>
      <c r="G491" s="77"/>
    </row>
    <row r="492" spans="1:7">
      <c r="A492" s="10"/>
      <c r="B492" s="94"/>
      <c r="C492" s="27"/>
      <c r="D492" s="125"/>
      <c r="E492" s="125"/>
      <c r="F492" s="26"/>
      <c r="G492" s="77"/>
    </row>
    <row r="493" spans="1:7">
      <c r="A493" s="10"/>
      <c r="B493" s="94"/>
      <c r="C493" s="27"/>
      <c r="D493" s="125"/>
      <c r="E493" s="125"/>
      <c r="F493" s="26"/>
      <c r="G493" s="77"/>
    </row>
    <row r="494" spans="1:7">
      <c r="A494" s="10"/>
      <c r="B494" s="94"/>
      <c r="C494" s="27"/>
      <c r="D494" s="125"/>
      <c r="E494" s="125"/>
      <c r="F494" s="26"/>
      <c r="G494" s="77"/>
    </row>
    <row r="495" spans="1:7">
      <c r="A495" s="10"/>
      <c r="B495" s="94"/>
      <c r="C495" s="27"/>
      <c r="D495" s="125"/>
      <c r="E495" s="125"/>
      <c r="F495" s="26"/>
      <c r="G495" s="77"/>
    </row>
    <row r="496" spans="1:7">
      <c r="A496" s="10"/>
      <c r="B496" s="94"/>
      <c r="C496" s="27"/>
      <c r="D496" s="125"/>
      <c r="E496" s="125"/>
      <c r="F496" s="26"/>
      <c r="G496" s="77"/>
    </row>
    <row r="497" spans="1:7">
      <c r="A497" s="10"/>
      <c r="B497" s="94"/>
      <c r="C497" s="27"/>
      <c r="D497" s="125"/>
      <c r="E497" s="125"/>
      <c r="F497" s="26"/>
      <c r="G497" s="77"/>
    </row>
    <row r="498" spans="1:7">
      <c r="A498" s="10"/>
      <c r="B498" s="94"/>
      <c r="C498" s="27"/>
      <c r="D498" s="125"/>
      <c r="E498" s="125"/>
      <c r="F498" s="26"/>
      <c r="G498" s="77"/>
    </row>
    <row r="499" spans="1:7">
      <c r="A499" s="10"/>
      <c r="B499" s="94"/>
      <c r="C499" s="27"/>
      <c r="D499" s="125"/>
      <c r="E499" s="125"/>
      <c r="F499" s="26"/>
      <c r="G499" s="77"/>
    </row>
    <row r="500" spans="1:7">
      <c r="A500" s="10"/>
      <c r="B500" s="94"/>
      <c r="C500" s="27"/>
      <c r="D500" s="125"/>
      <c r="E500" s="125"/>
      <c r="F500" s="26"/>
      <c r="G500" s="77"/>
    </row>
    <row r="501" spans="1:7">
      <c r="A501" s="10"/>
      <c r="B501" s="94"/>
      <c r="C501" s="27"/>
      <c r="D501" s="125"/>
      <c r="E501" s="125"/>
      <c r="F501" s="26"/>
      <c r="G501" s="77"/>
    </row>
    <row r="502" spans="1:7">
      <c r="A502" s="10"/>
      <c r="B502" s="94"/>
      <c r="C502" s="27"/>
      <c r="D502" s="125"/>
      <c r="E502" s="125"/>
      <c r="F502" s="26"/>
      <c r="G502" s="77"/>
    </row>
    <row r="503" spans="1:7">
      <c r="A503" s="10"/>
      <c r="B503" s="94"/>
      <c r="C503" s="27"/>
      <c r="D503" s="125"/>
      <c r="E503" s="125"/>
      <c r="F503" s="26"/>
      <c r="G503" s="77"/>
    </row>
    <row r="504" spans="1:7">
      <c r="A504" s="10"/>
      <c r="B504" s="94"/>
      <c r="C504" s="27"/>
      <c r="D504" s="125"/>
      <c r="E504" s="125"/>
      <c r="F504" s="26"/>
      <c r="G504" s="77"/>
    </row>
    <row r="505" spans="1:7">
      <c r="A505" s="10"/>
      <c r="B505" s="94"/>
      <c r="C505" s="27"/>
      <c r="D505" s="125"/>
      <c r="E505" s="125"/>
      <c r="F505" s="26"/>
      <c r="G505" s="77"/>
    </row>
    <row r="506" spans="1:7">
      <c r="A506" s="10"/>
      <c r="B506" s="94"/>
      <c r="C506" s="27"/>
      <c r="D506" s="125"/>
      <c r="E506" s="125"/>
      <c r="F506" s="26"/>
      <c r="G506" s="77"/>
    </row>
    <row r="507" spans="1:7">
      <c r="A507" s="10"/>
      <c r="B507" s="94"/>
      <c r="C507" s="27"/>
      <c r="D507" s="125"/>
      <c r="E507" s="125"/>
      <c r="F507" s="26"/>
      <c r="G507" s="77"/>
    </row>
    <row r="508" spans="1:7">
      <c r="A508" s="10"/>
      <c r="B508" s="94"/>
      <c r="C508" s="27"/>
      <c r="D508" s="125"/>
      <c r="E508" s="125"/>
      <c r="F508" s="26"/>
      <c r="G508" s="77"/>
    </row>
    <row r="509" spans="1:7">
      <c r="A509" s="10"/>
      <c r="B509" s="94"/>
      <c r="C509" s="27"/>
      <c r="D509" s="125"/>
      <c r="E509" s="125"/>
      <c r="F509" s="26"/>
      <c r="G509" s="77"/>
    </row>
    <row r="510" spans="1:7">
      <c r="A510" s="10"/>
      <c r="B510" s="94"/>
      <c r="C510" s="27"/>
      <c r="D510" s="125"/>
      <c r="E510" s="125"/>
      <c r="F510" s="26"/>
      <c r="G510" s="77"/>
    </row>
    <row r="511" spans="1:7">
      <c r="A511" s="10"/>
      <c r="B511" s="94"/>
      <c r="C511" s="27"/>
      <c r="D511" s="125"/>
      <c r="E511" s="125"/>
      <c r="F511" s="26"/>
      <c r="G511" s="77"/>
    </row>
    <row r="512" spans="1:7">
      <c r="A512" s="10"/>
      <c r="B512" s="94"/>
      <c r="C512" s="27"/>
      <c r="D512" s="125"/>
      <c r="E512" s="125"/>
      <c r="F512" s="26"/>
      <c r="G512" s="77"/>
    </row>
    <row r="513" spans="1:7">
      <c r="A513" s="10"/>
      <c r="B513" s="94"/>
      <c r="C513" s="27"/>
      <c r="D513" s="125"/>
      <c r="E513" s="125"/>
      <c r="F513" s="26"/>
      <c r="G513" s="77"/>
    </row>
    <row r="514" spans="1:7">
      <c r="A514" s="10"/>
      <c r="B514" s="94"/>
      <c r="C514" s="27"/>
      <c r="D514" s="125"/>
      <c r="E514" s="125"/>
      <c r="F514" s="26"/>
      <c r="G514" s="77"/>
    </row>
    <row r="515" spans="1:7">
      <c r="A515" s="10"/>
      <c r="B515" s="94"/>
      <c r="C515" s="27"/>
      <c r="D515" s="125"/>
      <c r="E515" s="125"/>
      <c r="F515" s="26"/>
      <c r="G515" s="77"/>
    </row>
    <row r="516" spans="1:7">
      <c r="A516" s="10"/>
      <c r="B516" s="94"/>
      <c r="C516" s="27"/>
      <c r="D516" s="125"/>
      <c r="E516" s="125"/>
      <c r="F516" s="26"/>
      <c r="G516" s="77"/>
    </row>
    <row r="517" spans="1:7">
      <c r="A517" s="10"/>
      <c r="B517" s="94"/>
      <c r="C517" s="27"/>
      <c r="D517" s="125"/>
      <c r="E517" s="125"/>
      <c r="F517" s="26"/>
      <c r="G517" s="77"/>
    </row>
    <row r="518" spans="1:7">
      <c r="A518" s="10"/>
      <c r="B518" s="94"/>
      <c r="C518" s="27"/>
      <c r="D518" s="125"/>
      <c r="E518" s="125"/>
      <c r="F518" s="26"/>
      <c r="G518" s="77"/>
    </row>
    <row r="519" spans="1:7">
      <c r="A519" s="10"/>
      <c r="B519" s="94"/>
      <c r="C519" s="27"/>
      <c r="D519" s="125"/>
      <c r="E519" s="125"/>
      <c r="F519" s="26"/>
      <c r="G519" s="77"/>
    </row>
    <row r="520" spans="1:7">
      <c r="A520" s="10"/>
      <c r="B520" s="94"/>
      <c r="C520" s="27"/>
      <c r="D520" s="125"/>
      <c r="E520" s="125"/>
      <c r="F520" s="26"/>
      <c r="G520" s="77"/>
    </row>
    <row r="521" spans="1:7">
      <c r="A521" s="10"/>
      <c r="B521" s="94"/>
      <c r="C521" s="27"/>
      <c r="D521" s="125"/>
      <c r="E521" s="125"/>
      <c r="F521" s="26"/>
      <c r="G521" s="77"/>
    </row>
    <row r="522" spans="1:7">
      <c r="A522" s="10"/>
      <c r="B522" s="94"/>
      <c r="C522" s="27"/>
      <c r="D522" s="125"/>
      <c r="E522" s="125"/>
      <c r="F522" s="26"/>
      <c r="G522" s="77"/>
    </row>
    <row r="523" spans="1:7">
      <c r="A523" s="10"/>
      <c r="B523" s="94"/>
      <c r="C523" s="27"/>
      <c r="D523" s="125"/>
      <c r="E523" s="125"/>
      <c r="F523" s="26"/>
      <c r="G523" s="77"/>
    </row>
    <row r="524" spans="1:7">
      <c r="A524" s="10"/>
      <c r="B524" s="94"/>
      <c r="C524" s="27"/>
      <c r="D524" s="125"/>
      <c r="E524" s="125"/>
      <c r="F524" s="26"/>
      <c r="G524" s="77"/>
    </row>
    <row r="525" spans="1:7">
      <c r="A525" s="10"/>
      <c r="B525" s="94"/>
      <c r="C525" s="27"/>
      <c r="D525" s="125"/>
      <c r="E525" s="125"/>
      <c r="F525" s="26"/>
      <c r="G525" s="77"/>
    </row>
    <row r="526" spans="1:7">
      <c r="A526" s="10"/>
      <c r="B526" s="94"/>
      <c r="C526" s="27"/>
      <c r="D526" s="125"/>
      <c r="E526" s="125"/>
      <c r="F526" s="26"/>
      <c r="G526" s="77"/>
    </row>
    <row r="527" spans="1:7">
      <c r="A527" s="10"/>
      <c r="B527" s="94"/>
      <c r="C527" s="27"/>
      <c r="D527" s="125"/>
      <c r="E527" s="125"/>
      <c r="F527" s="26"/>
      <c r="G527" s="77"/>
    </row>
    <row r="528" spans="1:7">
      <c r="A528" s="10"/>
      <c r="B528" s="94"/>
      <c r="C528" s="27"/>
      <c r="D528" s="125"/>
      <c r="E528" s="125"/>
      <c r="F528" s="26"/>
      <c r="G528" s="77"/>
    </row>
    <row r="529" spans="1:7">
      <c r="A529" s="10"/>
      <c r="B529" s="94"/>
      <c r="C529" s="27"/>
      <c r="D529" s="125"/>
      <c r="E529" s="125"/>
      <c r="F529" s="26"/>
      <c r="G529" s="77"/>
    </row>
    <row r="530" spans="1:7">
      <c r="A530" s="10"/>
      <c r="B530" s="94"/>
      <c r="C530" s="27"/>
      <c r="D530" s="125"/>
      <c r="E530" s="125"/>
      <c r="F530" s="26"/>
      <c r="G530" s="77"/>
    </row>
    <row r="531" spans="1:7">
      <c r="A531" s="10"/>
      <c r="B531" s="94"/>
      <c r="C531" s="27"/>
      <c r="D531" s="125"/>
      <c r="E531" s="125"/>
      <c r="F531" s="26"/>
      <c r="G531" s="77"/>
    </row>
    <row r="532" spans="1:7">
      <c r="A532" s="10"/>
      <c r="B532" s="94"/>
      <c r="C532" s="27"/>
      <c r="D532" s="125"/>
      <c r="E532" s="125"/>
      <c r="F532" s="26"/>
      <c r="G532" s="77"/>
    </row>
    <row r="533" spans="1:7">
      <c r="A533" s="10"/>
      <c r="B533" s="94"/>
      <c r="C533" s="27"/>
      <c r="D533" s="125"/>
      <c r="E533" s="125"/>
      <c r="F533" s="26"/>
      <c r="G533" s="77"/>
    </row>
    <row r="534" spans="1:7">
      <c r="A534" s="10"/>
      <c r="B534" s="94"/>
      <c r="C534" s="27"/>
      <c r="D534" s="125"/>
      <c r="E534" s="125"/>
      <c r="F534" s="26"/>
      <c r="G534" s="77"/>
    </row>
    <row r="535" spans="1:7">
      <c r="A535" s="10"/>
      <c r="B535" s="94"/>
      <c r="C535" s="27"/>
      <c r="D535" s="125"/>
      <c r="E535" s="125"/>
      <c r="F535" s="26"/>
      <c r="G535" s="77"/>
    </row>
    <row r="536" spans="1:7">
      <c r="A536" s="10"/>
      <c r="B536" s="94"/>
      <c r="C536" s="27"/>
      <c r="D536" s="125"/>
      <c r="E536" s="125"/>
      <c r="F536" s="26"/>
      <c r="G536" s="77"/>
    </row>
    <row r="537" spans="1:7">
      <c r="A537" s="10"/>
      <c r="B537" s="94"/>
      <c r="C537" s="27"/>
      <c r="D537" s="125"/>
      <c r="E537" s="125"/>
      <c r="F537" s="26"/>
      <c r="G537" s="77"/>
    </row>
    <row r="538" spans="1:7">
      <c r="A538" s="10"/>
      <c r="B538" s="94"/>
      <c r="C538" s="27"/>
      <c r="D538" s="125"/>
      <c r="E538" s="125"/>
      <c r="F538" s="26"/>
      <c r="G538" s="77"/>
    </row>
    <row r="539" spans="1:7">
      <c r="A539" s="10"/>
      <c r="B539" s="94"/>
      <c r="C539" s="27"/>
      <c r="D539" s="125"/>
      <c r="E539" s="125"/>
      <c r="F539" s="26"/>
      <c r="G539" s="77"/>
    </row>
    <row r="540" spans="1:7">
      <c r="A540" s="10"/>
      <c r="B540" s="94"/>
      <c r="C540" s="27"/>
      <c r="D540" s="125"/>
      <c r="E540" s="125"/>
      <c r="F540" s="26"/>
      <c r="G540" s="77"/>
    </row>
    <row r="541" spans="1:7">
      <c r="A541" s="10"/>
      <c r="B541" s="94"/>
      <c r="C541" s="27"/>
      <c r="D541" s="125"/>
      <c r="E541" s="125"/>
      <c r="F541" s="26"/>
      <c r="G541" s="77"/>
    </row>
    <row r="542" spans="1:7">
      <c r="A542" s="10"/>
      <c r="B542" s="94"/>
      <c r="C542" s="27"/>
      <c r="D542" s="125"/>
      <c r="E542" s="125"/>
      <c r="F542" s="26"/>
      <c r="G542" s="77"/>
    </row>
    <row r="543" spans="1:7">
      <c r="A543" s="10"/>
      <c r="B543" s="94"/>
      <c r="C543" s="27"/>
      <c r="D543" s="125"/>
      <c r="E543" s="125"/>
      <c r="F543" s="26"/>
      <c r="G543" s="77"/>
    </row>
    <row r="544" spans="1:7">
      <c r="A544" s="10"/>
      <c r="B544" s="94"/>
      <c r="C544" s="27"/>
      <c r="D544" s="125"/>
      <c r="E544" s="125"/>
      <c r="F544" s="26"/>
      <c r="G544" s="77"/>
    </row>
    <row r="545" spans="1:7">
      <c r="A545" s="10"/>
      <c r="B545" s="94"/>
      <c r="C545" s="27"/>
      <c r="D545" s="125"/>
      <c r="E545" s="125"/>
      <c r="F545" s="26"/>
      <c r="G545" s="77"/>
    </row>
    <row r="546" spans="1:7">
      <c r="A546" s="10"/>
      <c r="B546" s="94"/>
      <c r="C546" s="27"/>
      <c r="D546" s="125"/>
      <c r="E546" s="125"/>
      <c r="F546" s="26"/>
      <c r="G546" s="77"/>
    </row>
    <row r="547" spans="1:7">
      <c r="A547" s="10"/>
      <c r="B547" s="94"/>
      <c r="C547" s="27"/>
      <c r="D547" s="125"/>
      <c r="E547" s="125"/>
      <c r="F547" s="26"/>
      <c r="G547" s="77"/>
    </row>
    <row r="548" spans="1:7">
      <c r="A548" s="10"/>
      <c r="B548" s="94"/>
      <c r="C548" s="27"/>
      <c r="D548" s="125"/>
      <c r="E548" s="125"/>
      <c r="F548" s="26"/>
      <c r="G548" s="77"/>
    </row>
    <row r="549" spans="1:7">
      <c r="A549" s="10"/>
      <c r="B549" s="94"/>
      <c r="C549" s="27"/>
      <c r="D549" s="125"/>
      <c r="E549" s="125"/>
      <c r="F549" s="26"/>
      <c r="G549" s="77"/>
    </row>
    <row r="550" spans="1:7">
      <c r="A550" s="10"/>
      <c r="B550" s="94"/>
      <c r="C550" s="27"/>
      <c r="D550" s="125"/>
      <c r="E550" s="125"/>
      <c r="F550" s="26"/>
      <c r="G550" s="77"/>
    </row>
    <row r="551" spans="1:7">
      <c r="A551" s="10"/>
      <c r="B551" s="94"/>
      <c r="C551" s="27"/>
      <c r="D551" s="125"/>
      <c r="E551" s="125"/>
      <c r="F551" s="26"/>
      <c r="G551" s="77"/>
    </row>
    <row r="552" spans="1:7">
      <c r="A552" s="10"/>
      <c r="B552" s="94"/>
      <c r="C552" s="27"/>
      <c r="D552" s="125"/>
      <c r="E552" s="125"/>
      <c r="F552" s="26"/>
      <c r="G552" s="77"/>
    </row>
    <row r="553" spans="1:7">
      <c r="A553" s="10"/>
      <c r="B553" s="94"/>
      <c r="C553" s="27"/>
      <c r="D553" s="125"/>
      <c r="E553" s="125"/>
      <c r="F553" s="26"/>
      <c r="G553" s="77"/>
    </row>
    <row r="554" spans="1:7">
      <c r="A554" s="10"/>
      <c r="B554" s="94"/>
      <c r="C554" s="27"/>
      <c r="D554" s="125"/>
      <c r="E554" s="125"/>
      <c r="F554" s="26"/>
      <c r="G554" s="77"/>
    </row>
    <row r="555" spans="1:7">
      <c r="A555" s="10"/>
      <c r="B555" s="94"/>
      <c r="C555" s="27"/>
      <c r="D555" s="125"/>
      <c r="E555" s="125"/>
      <c r="F555" s="26"/>
      <c r="G555" s="77"/>
    </row>
    <row r="556" spans="1:7">
      <c r="A556" s="10"/>
      <c r="B556" s="94"/>
      <c r="C556" s="27"/>
      <c r="D556" s="125"/>
      <c r="E556" s="125"/>
      <c r="F556" s="26"/>
      <c r="G556" s="77"/>
    </row>
    <row r="557" spans="1:7">
      <c r="A557" s="10"/>
      <c r="B557" s="94"/>
      <c r="C557" s="27"/>
      <c r="D557" s="125"/>
      <c r="E557" s="125"/>
      <c r="F557" s="26"/>
      <c r="G557" s="77"/>
    </row>
    <row r="558" spans="1:7">
      <c r="A558" s="10"/>
      <c r="B558" s="94"/>
      <c r="C558" s="27"/>
      <c r="D558" s="125"/>
      <c r="E558" s="125"/>
      <c r="F558" s="26"/>
      <c r="G558" s="77"/>
    </row>
    <row r="559" spans="1:7">
      <c r="A559" s="10"/>
      <c r="B559" s="94"/>
      <c r="C559" s="27"/>
      <c r="D559" s="125"/>
      <c r="E559" s="125"/>
      <c r="F559" s="26"/>
      <c r="G559" s="77"/>
    </row>
    <row r="560" spans="1:7">
      <c r="A560" s="10"/>
      <c r="B560" s="94"/>
      <c r="C560" s="27"/>
      <c r="D560" s="125"/>
      <c r="E560" s="125"/>
      <c r="F560" s="26"/>
      <c r="G560" s="77"/>
    </row>
    <row r="561" spans="1:7">
      <c r="A561" s="10"/>
      <c r="B561" s="94"/>
      <c r="C561" s="27"/>
      <c r="D561" s="125"/>
      <c r="E561" s="125"/>
      <c r="F561" s="26"/>
      <c r="G561" s="77"/>
    </row>
    <row r="562" spans="1:7">
      <c r="A562" s="10"/>
      <c r="B562" s="94"/>
      <c r="C562" s="27"/>
      <c r="D562" s="125"/>
      <c r="E562" s="125"/>
      <c r="F562" s="26"/>
      <c r="G562" s="77"/>
    </row>
    <row r="563" spans="1:7">
      <c r="A563" s="10"/>
      <c r="B563" s="94"/>
      <c r="C563" s="27"/>
      <c r="D563" s="125"/>
      <c r="E563" s="125"/>
      <c r="F563" s="26"/>
      <c r="G563" s="77"/>
    </row>
    <row r="564" spans="1:7">
      <c r="A564" s="10"/>
      <c r="B564" s="94"/>
      <c r="C564" s="27"/>
      <c r="D564" s="125"/>
      <c r="E564" s="125"/>
      <c r="F564" s="26"/>
      <c r="G564" s="77"/>
    </row>
    <row r="565" spans="1:7">
      <c r="A565" s="10"/>
      <c r="B565" s="94"/>
      <c r="C565" s="27"/>
      <c r="D565" s="125"/>
      <c r="E565" s="125"/>
      <c r="F565" s="26"/>
      <c r="G565" s="77"/>
    </row>
    <row r="566" spans="1:7">
      <c r="A566" s="10"/>
      <c r="B566" s="94"/>
      <c r="C566" s="27"/>
      <c r="D566" s="125"/>
      <c r="E566" s="125"/>
      <c r="F566" s="26"/>
      <c r="G566" s="77"/>
    </row>
    <row r="567" spans="1:7">
      <c r="A567" s="10"/>
      <c r="B567" s="94"/>
      <c r="C567" s="27"/>
      <c r="D567" s="125"/>
      <c r="E567" s="125"/>
      <c r="F567" s="26"/>
      <c r="G567" s="77"/>
    </row>
    <row r="568" spans="1:7">
      <c r="A568" s="10"/>
      <c r="B568" s="94"/>
      <c r="C568" s="27"/>
      <c r="D568" s="125"/>
      <c r="E568" s="125"/>
      <c r="F568" s="26"/>
      <c r="G568" s="77"/>
    </row>
    <row r="569" spans="1:7">
      <c r="A569" s="10"/>
      <c r="B569" s="94"/>
      <c r="C569" s="27"/>
      <c r="D569" s="125"/>
      <c r="E569" s="125"/>
      <c r="F569" s="26"/>
      <c r="G569" s="77"/>
    </row>
    <row r="570" spans="1:7">
      <c r="A570" s="10"/>
      <c r="B570" s="94"/>
      <c r="C570" s="27"/>
      <c r="D570" s="125"/>
      <c r="E570" s="125"/>
      <c r="F570" s="26"/>
      <c r="G570" s="77"/>
    </row>
    <row r="571" spans="1:7">
      <c r="A571" s="10"/>
      <c r="B571" s="94"/>
      <c r="C571" s="27"/>
      <c r="D571" s="125"/>
      <c r="E571" s="125"/>
      <c r="F571" s="26"/>
      <c r="G571" s="77"/>
    </row>
    <row r="572" spans="1:7">
      <c r="A572" s="10"/>
      <c r="B572" s="94"/>
      <c r="C572" s="27"/>
      <c r="D572" s="125"/>
      <c r="E572" s="125"/>
      <c r="F572" s="26"/>
      <c r="G572" s="77"/>
    </row>
    <row r="573" spans="1:7">
      <c r="A573" s="10"/>
      <c r="B573" s="94"/>
      <c r="C573" s="27"/>
      <c r="D573" s="125"/>
      <c r="E573" s="125"/>
      <c r="F573" s="26"/>
      <c r="G573" s="77"/>
    </row>
    <row r="574" spans="1:7">
      <c r="A574" s="10"/>
      <c r="B574" s="94"/>
      <c r="C574" s="27"/>
      <c r="D574" s="125"/>
      <c r="E574" s="125"/>
      <c r="F574" s="26"/>
      <c r="G574" s="77"/>
    </row>
    <row r="575" spans="1:7">
      <c r="A575" s="10"/>
      <c r="B575" s="94"/>
      <c r="C575" s="27"/>
      <c r="D575" s="125"/>
      <c r="E575" s="125"/>
      <c r="F575" s="26"/>
      <c r="G575" s="77"/>
    </row>
    <row r="576" spans="1:7">
      <c r="A576" s="10"/>
      <c r="B576" s="94"/>
      <c r="C576" s="27"/>
      <c r="D576" s="125"/>
      <c r="E576" s="125"/>
      <c r="F576" s="26"/>
      <c r="G576" s="77"/>
    </row>
    <row r="577" spans="1:7">
      <c r="A577" s="10"/>
      <c r="B577" s="94"/>
      <c r="C577" s="27"/>
      <c r="D577" s="125"/>
      <c r="E577" s="125"/>
      <c r="F577" s="26"/>
      <c r="G577" s="77"/>
    </row>
    <row r="578" spans="1:7">
      <c r="B578" s="94"/>
      <c r="C578" s="27"/>
      <c r="D578" s="125"/>
      <c r="E578" s="125"/>
      <c r="F578" s="26"/>
      <c r="G578" s="77"/>
    </row>
    <row r="579" spans="1:7">
      <c r="B579" s="94"/>
      <c r="C579" s="27"/>
      <c r="D579" s="125"/>
      <c r="E579" s="125"/>
      <c r="F579" s="26"/>
      <c r="G579" s="77"/>
    </row>
    <row r="580" spans="1:7">
      <c r="B580" s="94"/>
      <c r="C580" s="27"/>
      <c r="D580" s="125"/>
      <c r="E580" s="125"/>
      <c r="F580" s="26"/>
      <c r="G580" s="77"/>
    </row>
    <row r="581" spans="1:7">
      <c r="B581" s="94"/>
      <c r="C581" s="27"/>
      <c r="D581" s="125"/>
      <c r="E581" s="125"/>
      <c r="F581" s="26"/>
      <c r="G581" s="77"/>
    </row>
    <row r="582" spans="1:7">
      <c r="B582" s="94"/>
      <c r="C582" s="27"/>
      <c r="D582" s="125"/>
      <c r="E582" s="125"/>
      <c r="F582" s="26"/>
      <c r="G582" s="77"/>
    </row>
    <row r="583" spans="1:7">
      <c r="B583" s="94"/>
      <c r="C583" s="27"/>
      <c r="D583" s="125"/>
      <c r="E583" s="125"/>
      <c r="F583" s="76"/>
      <c r="G583" s="77"/>
    </row>
    <row r="584" spans="1:7">
      <c r="B584" s="94"/>
      <c r="C584" s="27"/>
      <c r="D584" s="125"/>
      <c r="E584" s="125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4">
    <mergeCell ref="A1:F1"/>
    <mergeCell ref="J1:K1"/>
    <mergeCell ref="M1:N1"/>
    <mergeCell ref="H1:I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17" activePane="bottomLeft" state="frozen"/>
      <selection pane="bottomLeft" activeCell="B2" sqref="B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2" customWidth="1"/>
    <col min="5" max="5" width="10.125" style="2" customWidth="1"/>
    <col min="6" max="6" width="13" style="2" customWidth="1"/>
    <col min="7" max="7" width="14.625" style="49" customWidth="1"/>
    <col min="8" max="8" width="15.25" customWidth="1"/>
    <col min="9" max="9" width="11.375" customWidth="1"/>
    <col min="10" max="10" width="11.375" style="16" customWidth="1"/>
    <col min="11" max="11" width="15.375" style="16" customWidth="1"/>
    <col min="12" max="12" width="12.625" customWidth="1"/>
    <col min="13" max="14" width="13.875" customWidth="1"/>
    <col min="15" max="15" width="14.5"/>
  </cols>
  <sheetData>
    <row r="1" spans="1:14" ht="39.950000000000003" customHeight="1">
      <c r="A1" s="177" t="s">
        <v>20</v>
      </c>
      <c r="B1" s="182"/>
      <c r="C1" s="183"/>
      <c r="D1" s="179"/>
      <c r="E1" s="179"/>
      <c r="F1" s="179"/>
      <c r="G1" s="50"/>
      <c r="H1" s="181" t="s">
        <v>21</v>
      </c>
      <c r="I1" s="180"/>
      <c r="J1" s="51"/>
      <c r="K1" s="51"/>
      <c r="M1" s="175"/>
      <c r="N1" s="175"/>
    </row>
    <row r="2" spans="1:14" ht="45" customHeight="1">
      <c r="A2" s="3" t="s">
        <v>19</v>
      </c>
      <c r="B2" s="92">
        <f t="shared" ref="B2:J2" si="0">SUM(B4:B999)</f>
        <v>4150.2199999999903</v>
      </c>
      <c r="C2" s="92">
        <f t="shared" si="0"/>
        <v>1642.7500000000002</v>
      </c>
      <c r="D2" s="52">
        <f t="shared" si="0"/>
        <v>0</v>
      </c>
      <c r="E2" s="52">
        <f t="shared" si="0"/>
        <v>0</v>
      </c>
      <c r="F2" s="52">
        <f t="shared" si="0"/>
        <v>1410.4699999999998</v>
      </c>
      <c r="G2" s="53">
        <f t="shared" si="0"/>
        <v>1097</v>
      </c>
      <c r="H2" s="67" t="s">
        <v>9</v>
      </c>
      <c r="I2" s="20">
        <f>F2/C2</f>
        <v>0.85860295236645845</v>
      </c>
      <c r="J2" s="54">
        <f t="shared" si="0"/>
        <v>0</v>
      </c>
      <c r="K2" s="54"/>
      <c r="M2" s="21"/>
      <c r="N2" s="21"/>
    </row>
    <row r="3" spans="1:14" ht="39.950000000000003" customHeight="1">
      <c r="A3" s="6" t="s">
        <v>0</v>
      </c>
      <c r="B3" s="93" t="s">
        <v>5</v>
      </c>
      <c r="C3" s="57" t="s">
        <v>1</v>
      </c>
      <c r="D3" s="8" t="s">
        <v>6</v>
      </c>
      <c r="E3" s="9" t="s">
        <v>7</v>
      </c>
      <c r="F3" s="7" t="s">
        <v>8</v>
      </c>
      <c r="G3" s="56" t="s">
        <v>11</v>
      </c>
      <c r="H3" s="67" t="s">
        <v>10</v>
      </c>
      <c r="I3" s="22">
        <f>COUNT(A:A)</f>
        <v>222</v>
      </c>
      <c r="J3" s="57" t="s">
        <v>22</v>
      </c>
      <c r="K3" s="57" t="s">
        <v>23</v>
      </c>
      <c r="M3" s="23"/>
      <c r="N3" s="1"/>
    </row>
    <row r="4" spans="1:14">
      <c r="A4" s="10">
        <v>44378</v>
      </c>
      <c r="B4" s="94">
        <v>12.58</v>
      </c>
      <c r="C4" s="27">
        <v>4</v>
      </c>
      <c r="D4" s="76"/>
      <c r="E4" s="76"/>
      <c r="F4" s="26">
        <f t="shared" ref="F4:F67" si="1">B4-C4-D4+E4-G4-J510</f>
        <v>5.58</v>
      </c>
      <c r="G4" s="77">
        <v>3</v>
      </c>
      <c r="H4" s="68" t="s">
        <v>24</v>
      </c>
      <c r="I4" s="39">
        <f>0</f>
        <v>0</v>
      </c>
      <c r="J4" s="30"/>
      <c r="K4" s="30"/>
      <c r="M4" s="1"/>
      <c r="N4" s="1"/>
    </row>
    <row r="5" spans="1:14">
      <c r="A5" s="10">
        <v>44378</v>
      </c>
      <c r="B5" s="94">
        <v>24.58</v>
      </c>
      <c r="C5" s="27">
        <v>10</v>
      </c>
      <c r="D5" s="76"/>
      <c r="E5" s="76"/>
      <c r="F5" s="26">
        <f t="shared" si="1"/>
        <v>11.579999999999998</v>
      </c>
      <c r="G5" s="77">
        <v>3</v>
      </c>
      <c r="H5" s="69" t="s">
        <v>25</v>
      </c>
      <c r="I5" s="10"/>
      <c r="J5" s="30"/>
      <c r="K5" s="30"/>
      <c r="M5" s="1"/>
      <c r="N5" s="1"/>
    </row>
    <row r="6" spans="1:14">
      <c r="A6" s="10">
        <v>44378</v>
      </c>
      <c r="B6" s="94">
        <v>12.58</v>
      </c>
      <c r="C6" s="27">
        <v>4</v>
      </c>
      <c r="D6" s="76"/>
      <c r="E6" s="76"/>
      <c r="F6" s="26">
        <f t="shared" si="1"/>
        <v>5.58</v>
      </c>
      <c r="G6" s="77">
        <v>3</v>
      </c>
      <c r="H6" s="69" t="s">
        <v>26</v>
      </c>
      <c r="I6" s="18"/>
      <c r="J6" s="30"/>
      <c r="K6" s="30"/>
      <c r="M6" s="1"/>
      <c r="N6" s="1"/>
    </row>
    <row r="7" spans="1:14">
      <c r="A7" s="10">
        <v>44378</v>
      </c>
      <c r="B7" s="94">
        <v>12.58</v>
      </c>
      <c r="C7" s="27">
        <v>4</v>
      </c>
      <c r="D7" s="76"/>
      <c r="E7" s="76"/>
      <c r="F7" s="26">
        <f t="shared" si="1"/>
        <v>5.58</v>
      </c>
      <c r="G7" s="77">
        <v>3</v>
      </c>
      <c r="H7" s="70"/>
      <c r="I7" s="18"/>
      <c r="J7" s="30"/>
      <c r="K7" s="30"/>
      <c r="M7" s="1"/>
      <c r="N7" s="1"/>
    </row>
    <row r="8" spans="1:14">
      <c r="A8" s="10">
        <v>44378</v>
      </c>
      <c r="B8" s="94">
        <v>14.58</v>
      </c>
      <c r="C8" s="27">
        <v>5</v>
      </c>
      <c r="D8" s="76"/>
      <c r="E8" s="76"/>
      <c r="F8" s="26">
        <f t="shared" si="1"/>
        <v>6.58</v>
      </c>
      <c r="G8" s="77">
        <v>3</v>
      </c>
      <c r="H8" s="70"/>
      <c r="I8" s="18"/>
      <c r="J8" s="30"/>
      <c r="K8" s="30"/>
      <c r="M8" s="1"/>
      <c r="N8" s="1"/>
    </row>
    <row r="9" spans="1:14">
      <c r="A9" s="10">
        <v>44378</v>
      </c>
      <c r="B9" s="94">
        <v>12.58</v>
      </c>
      <c r="C9" s="27">
        <v>4</v>
      </c>
      <c r="D9" s="76"/>
      <c r="E9" s="76"/>
      <c r="F9" s="26">
        <f t="shared" si="1"/>
        <v>5.58</v>
      </c>
      <c r="G9" s="77">
        <v>3</v>
      </c>
      <c r="H9" s="70"/>
      <c r="I9" s="18"/>
      <c r="J9" s="30"/>
      <c r="K9" s="30"/>
      <c r="M9" s="1" t="s">
        <v>27</v>
      </c>
      <c r="N9" s="1"/>
    </row>
    <row r="10" spans="1:14">
      <c r="A10" s="10">
        <v>44378</v>
      </c>
      <c r="B10" s="94">
        <v>19.579999999999998</v>
      </c>
      <c r="C10" s="27">
        <v>7.7</v>
      </c>
      <c r="D10" s="76"/>
      <c r="E10" s="76"/>
      <c r="F10" s="26">
        <f t="shared" si="1"/>
        <v>8.879999999999999</v>
      </c>
      <c r="G10" s="77">
        <v>3</v>
      </c>
      <c r="H10" s="70"/>
      <c r="I10" s="18"/>
      <c r="J10" s="30"/>
      <c r="K10" s="30"/>
      <c r="M10" s="1"/>
      <c r="N10" s="1"/>
    </row>
    <row r="11" spans="1:14">
      <c r="A11" s="10">
        <v>44378</v>
      </c>
      <c r="B11" s="94">
        <v>14.58</v>
      </c>
      <c r="C11" s="27">
        <v>5</v>
      </c>
      <c r="D11" s="76"/>
      <c r="E11" s="76"/>
      <c r="F11" s="26">
        <f t="shared" si="1"/>
        <v>6.58</v>
      </c>
      <c r="G11" s="77">
        <v>3</v>
      </c>
      <c r="H11" s="70" t="s">
        <v>28</v>
      </c>
      <c r="I11" s="13"/>
      <c r="J11" s="30"/>
      <c r="K11" s="30"/>
      <c r="M11" s="1"/>
      <c r="N11" s="1"/>
    </row>
    <row r="12" spans="1:14">
      <c r="A12" s="10">
        <v>44378</v>
      </c>
      <c r="B12" s="94">
        <v>29.16</v>
      </c>
      <c r="C12" s="27">
        <v>10</v>
      </c>
      <c r="D12" s="76"/>
      <c r="E12" s="76"/>
      <c r="F12" s="26">
        <f t="shared" si="1"/>
        <v>16.16</v>
      </c>
      <c r="G12" s="77">
        <v>3</v>
      </c>
      <c r="H12" s="71"/>
      <c r="I12" s="13"/>
      <c r="J12" s="30"/>
      <c r="K12" s="30"/>
      <c r="M12" s="1"/>
      <c r="N12" s="1"/>
    </row>
    <row r="13" spans="1:14">
      <c r="A13" s="10">
        <v>44379</v>
      </c>
      <c r="B13" s="60">
        <v>19.579999999999998</v>
      </c>
      <c r="C13" s="27">
        <v>7.7</v>
      </c>
      <c r="D13" s="11"/>
      <c r="E13" s="11"/>
      <c r="F13" s="26">
        <f t="shared" si="1"/>
        <v>6.879999999999999</v>
      </c>
      <c r="G13" s="77">
        <v>5</v>
      </c>
      <c r="H13" s="71"/>
      <c r="I13" s="13"/>
      <c r="J13" s="30"/>
      <c r="K13" s="30"/>
      <c r="M13" s="1"/>
      <c r="N13" s="1"/>
    </row>
    <row r="14" spans="1:14">
      <c r="A14" s="10">
        <v>44379</v>
      </c>
      <c r="B14" s="60">
        <v>8.58</v>
      </c>
      <c r="C14" s="33">
        <v>2.7</v>
      </c>
      <c r="D14" s="11"/>
      <c r="E14" s="11"/>
      <c r="F14" s="26">
        <f t="shared" si="1"/>
        <v>0.87999999999999989</v>
      </c>
      <c r="G14" s="77">
        <v>5</v>
      </c>
      <c r="H14" s="71"/>
      <c r="I14" s="13"/>
      <c r="J14" s="30"/>
      <c r="K14" s="30"/>
      <c r="M14" s="1"/>
      <c r="N14" s="1"/>
    </row>
    <row r="15" spans="1:14">
      <c r="A15" s="10">
        <v>44379</v>
      </c>
      <c r="B15" s="60">
        <v>14.58</v>
      </c>
      <c r="C15" s="27">
        <v>5</v>
      </c>
      <c r="D15" s="11"/>
      <c r="E15" s="11"/>
      <c r="F15" s="26">
        <f t="shared" si="1"/>
        <v>4.58</v>
      </c>
      <c r="G15" s="77">
        <v>5</v>
      </c>
      <c r="H15" s="71"/>
      <c r="I15" s="13"/>
      <c r="J15" s="30"/>
      <c r="K15" s="30"/>
    </row>
    <row r="16" spans="1:14">
      <c r="A16" s="10">
        <v>44379</v>
      </c>
      <c r="B16" s="60">
        <v>19.579999999999998</v>
      </c>
      <c r="C16" s="27">
        <v>7.7</v>
      </c>
      <c r="D16" s="11"/>
      <c r="E16" s="11"/>
      <c r="F16" s="26">
        <f t="shared" si="1"/>
        <v>6.879999999999999</v>
      </c>
      <c r="G16" s="77">
        <v>5</v>
      </c>
      <c r="H16" s="71"/>
      <c r="I16" s="13"/>
      <c r="J16" s="30"/>
      <c r="K16" s="30"/>
    </row>
    <row r="17" spans="1:11">
      <c r="A17" s="10">
        <v>44379</v>
      </c>
      <c r="B17" s="60">
        <v>14.58</v>
      </c>
      <c r="C17" s="27">
        <v>5</v>
      </c>
      <c r="D17" s="11"/>
      <c r="E17" s="11"/>
      <c r="F17" s="26">
        <f t="shared" si="1"/>
        <v>4.58</v>
      </c>
      <c r="G17" s="77">
        <v>5</v>
      </c>
      <c r="H17" s="71"/>
      <c r="I17" s="13"/>
      <c r="J17" s="30"/>
      <c r="K17" s="30"/>
    </row>
    <row r="18" spans="1:11">
      <c r="A18" s="10">
        <v>44379</v>
      </c>
      <c r="B18" s="60">
        <v>24.58</v>
      </c>
      <c r="C18" s="27">
        <v>10</v>
      </c>
      <c r="D18" s="11"/>
      <c r="E18" s="11"/>
      <c r="F18" s="26">
        <f t="shared" si="1"/>
        <v>9.5799999999999983</v>
      </c>
      <c r="G18" s="77">
        <v>5</v>
      </c>
      <c r="H18" s="71"/>
      <c r="I18" s="13"/>
      <c r="J18" s="30"/>
      <c r="K18" s="30"/>
    </row>
    <row r="19" spans="1:11">
      <c r="A19" s="10">
        <v>44379</v>
      </c>
      <c r="B19" s="60">
        <v>14.58</v>
      </c>
      <c r="C19" s="33">
        <v>5</v>
      </c>
      <c r="D19" s="26"/>
      <c r="E19" s="33"/>
      <c r="F19" s="26">
        <f t="shared" si="1"/>
        <v>4.58</v>
      </c>
      <c r="G19" s="77">
        <v>5</v>
      </c>
      <c r="H19" s="71"/>
      <c r="I19" s="13"/>
      <c r="J19" s="30"/>
      <c r="K19" s="30"/>
    </row>
    <row r="20" spans="1:11">
      <c r="A20" s="10">
        <v>44379</v>
      </c>
      <c r="B20" s="60">
        <v>24.58</v>
      </c>
      <c r="C20" s="33">
        <v>10</v>
      </c>
      <c r="D20" s="33"/>
      <c r="E20" s="33"/>
      <c r="F20" s="26">
        <f t="shared" si="1"/>
        <v>9.5799999999999983</v>
      </c>
      <c r="G20" s="77">
        <v>5</v>
      </c>
      <c r="H20" s="71"/>
      <c r="I20" s="13"/>
      <c r="J20" s="30"/>
      <c r="K20" s="30"/>
    </row>
    <row r="21" spans="1:11">
      <c r="A21" s="10">
        <v>44379</v>
      </c>
      <c r="B21" s="60">
        <v>14.58</v>
      </c>
      <c r="C21" s="27">
        <v>5</v>
      </c>
      <c r="D21" s="33"/>
      <c r="E21" s="33"/>
      <c r="F21" s="26">
        <f t="shared" si="1"/>
        <v>4.58</v>
      </c>
      <c r="G21" s="77">
        <v>5</v>
      </c>
      <c r="H21" s="72"/>
      <c r="I21" s="14"/>
      <c r="J21" s="30"/>
      <c r="K21" s="30"/>
    </row>
    <row r="22" spans="1:11">
      <c r="A22" s="10">
        <v>44379</v>
      </c>
      <c r="B22" s="60">
        <v>14.58</v>
      </c>
      <c r="C22" s="27">
        <v>5</v>
      </c>
      <c r="D22" s="27"/>
      <c r="E22" s="27"/>
      <c r="F22" s="26">
        <f t="shared" si="1"/>
        <v>4.58</v>
      </c>
      <c r="G22" s="77">
        <v>5</v>
      </c>
      <c r="H22" s="72"/>
      <c r="I22" s="14"/>
      <c r="J22" s="30"/>
      <c r="K22" s="30"/>
    </row>
    <row r="23" spans="1:11">
      <c r="A23" s="10">
        <v>44379</v>
      </c>
      <c r="B23" s="60">
        <v>11.66</v>
      </c>
      <c r="C23" s="33">
        <v>5</v>
      </c>
      <c r="D23" s="27"/>
      <c r="E23" s="27"/>
      <c r="F23" s="26">
        <f t="shared" si="1"/>
        <v>1.6600000000000001</v>
      </c>
      <c r="G23" s="77">
        <v>5</v>
      </c>
      <c r="H23" s="72"/>
      <c r="I23" s="14"/>
      <c r="J23" s="30"/>
      <c r="K23" s="30"/>
    </row>
    <row r="24" spans="1:11">
      <c r="A24" s="10">
        <v>44379</v>
      </c>
      <c r="B24" s="60">
        <v>17.66</v>
      </c>
      <c r="C24" s="27">
        <v>7</v>
      </c>
      <c r="D24" s="33"/>
      <c r="E24" s="33"/>
      <c r="F24" s="26">
        <f t="shared" si="1"/>
        <v>5.66</v>
      </c>
      <c r="G24" s="77">
        <v>5</v>
      </c>
      <c r="H24" s="72"/>
      <c r="I24" s="14"/>
      <c r="J24" s="30"/>
      <c r="K24" s="30"/>
    </row>
    <row r="25" spans="1:11">
      <c r="A25" s="10">
        <v>44379</v>
      </c>
      <c r="B25" s="60">
        <v>24.32</v>
      </c>
      <c r="C25" s="27">
        <v>10</v>
      </c>
      <c r="D25" s="11"/>
      <c r="E25" s="27"/>
      <c r="F25" s="26">
        <f t="shared" si="1"/>
        <v>9.32</v>
      </c>
      <c r="G25" s="77">
        <v>5</v>
      </c>
      <c r="H25" s="72"/>
      <c r="I25" s="14"/>
      <c r="J25" s="30"/>
      <c r="K25" s="30"/>
    </row>
    <row r="26" spans="1:11">
      <c r="A26" s="10">
        <v>44379</v>
      </c>
      <c r="B26" s="60">
        <v>12.58</v>
      </c>
      <c r="C26" s="27">
        <v>4</v>
      </c>
      <c r="D26" s="11"/>
      <c r="E26" s="27"/>
      <c r="F26" s="26">
        <f t="shared" si="1"/>
        <v>3.58</v>
      </c>
      <c r="G26" s="77">
        <v>5</v>
      </c>
      <c r="H26" s="72"/>
      <c r="I26" s="14"/>
      <c r="J26" s="30"/>
      <c r="K26" s="30"/>
    </row>
    <row r="27" spans="1:11">
      <c r="A27" s="10">
        <v>44379</v>
      </c>
      <c r="B27" s="60">
        <v>8.58</v>
      </c>
      <c r="C27" s="27">
        <v>3.7</v>
      </c>
      <c r="D27" s="11"/>
      <c r="E27" s="27"/>
      <c r="F27" s="26">
        <f t="shared" si="1"/>
        <v>-0.12000000000000011</v>
      </c>
      <c r="G27" s="77">
        <v>5</v>
      </c>
      <c r="H27" s="72"/>
      <c r="I27" s="14"/>
      <c r="J27" s="30"/>
      <c r="K27" s="30"/>
    </row>
    <row r="28" spans="1:11">
      <c r="A28" s="10">
        <v>44379</v>
      </c>
      <c r="B28" s="60">
        <v>12.58</v>
      </c>
      <c r="C28" s="27">
        <v>4</v>
      </c>
      <c r="D28" s="11"/>
      <c r="E28" s="27"/>
      <c r="F28" s="26">
        <f t="shared" si="1"/>
        <v>3.58</v>
      </c>
      <c r="G28" s="77">
        <v>5</v>
      </c>
      <c r="H28" s="72"/>
      <c r="I28" s="14"/>
      <c r="J28" s="30"/>
      <c r="K28" s="30"/>
    </row>
    <row r="29" spans="1:11">
      <c r="A29" s="10">
        <v>44380</v>
      </c>
      <c r="B29" s="60">
        <v>11.58</v>
      </c>
      <c r="C29" s="27">
        <v>4</v>
      </c>
      <c r="D29" s="11"/>
      <c r="E29" s="27"/>
      <c r="F29" s="26">
        <f t="shared" si="1"/>
        <v>2.58</v>
      </c>
      <c r="G29" s="77">
        <v>5</v>
      </c>
      <c r="H29" s="72"/>
      <c r="I29" s="14"/>
      <c r="J29" s="30"/>
      <c r="K29" s="30"/>
    </row>
    <row r="30" spans="1:11">
      <c r="A30" s="10">
        <v>44380</v>
      </c>
      <c r="B30" s="60">
        <v>14.58</v>
      </c>
      <c r="C30" s="27">
        <v>5</v>
      </c>
      <c r="D30" s="11"/>
      <c r="E30" s="27"/>
      <c r="F30" s="26">
        <f t="shared" si="1"/>
        <v>4.58</v>
      </c>
      <c r="G30" s="77">
        <v>5</v>
      </c>
      <c r="H30" s="72"/>
      <c r="I30" s="14"/>
      <c r="J30" s="30"/>
      <c r="K30" s="30"/>
    </row>
    <row r="31" spans="1:11">
      <c r="A31" s="10">
        <v>44380</v>
      </c>
      <c r="B31" s="60">
        <v>24.58</v>
      </c>
      <c r="C31" s="27">
        <v>10</v>
      </c>
      <c r="D31" s="11"/>
      <c r="E31" s="27"/>
      <c r="F31" s="26">
        <f t="shared" si="1"/>
        <v>9.5799999999999983</v>
      </c>
      <c r="G31" s="77">
        <v>5</v>
      </c>
      <c r="H31" s="72"/>
      <c r="I31" s="14"/>
      <c r="J31" s="30"/>
      <c r="K31" s="30"/>
    </row>
    <row r="32" spans="1:11">
      <c r="A32" s="10">
        <v>44380</v>
      </c>
      <c r="B32" s="60">
        <v>9.98</v>
      </c>
      <c r="C32" s="27">
        <v>4.5</v>
      </c>
      <c r="D32" s="11"/>
      <c r="E32" s="27"/>
      <c r="F32" s="26">
        <f t="shared" si="1"/>
        <v>0.48000000000000043</v>
      </c>
      <c r="G32" s="77">
        <v>5</v>
      </c>
      <c r="H32" s="72"/>
      <c r="I32" s="14"/>
      <c r="J32" s="30"/>
      <c r="K32" s="30"/>
    </row>
    <row r="33" spans="1:11">
      <c r="A33" s="10">
        <v>44380</v>
      </c>
      <c r="B33" s="60">
        <v>14.58</v>
      </c>
      <c r="C33" s="27">
        <v>5</v>
      </c>
      <c r="D33" s="11"/>
      <c r="E33" s="27"/>
      <c r="F33" s="26">
        <f t="shared" si="1"/>
        <v>4.58</v>
      </c>
      <c r="G33" s="77">
        <v>5</v>
      </c>
      <c r="H33" s="72"/>
      <c r="I33" s="14"/>
      <c r="J33" s="30"/>
      <c r="K33" s="30"/>
    </row>
    <row r="34" spans="1:11">
      <c r="A34" s="10">
        <v>44380</v>
      </c>
      <c r="B34" s="60">
        <v>14.58</v>
      </c>
      <c r="C34" s="27">
        <v>5</v>
      </c>
      <c r="D34" s="11"/>
      <c r="E34" s="27"/>
      <c r="F34" s="26">
        <f t="shared" si="1"/>
        <v>4.58</v>
      </c>
      <c r="G34" s="77">
        <v>5</v>
      </c>
      <c r="H34" s="72"/>
      <c r="I34" s="14"/>
      <c r="J34" s="30"/>
      <c r="K34" s="30"/>
    </row>
    <row r="35" spans="1:11">
      <c r="A35" s="10">
        <v>44380</v>
      </c>
      <c r="B35" s="60">
        <v>12.58</v>
      </c>
      <c r="C35" s="27">
        <v>4</v>
      </c>
      <c r="D35" s="11"/>
      <c r="E35" s="27"/>
      <c r="F35" s="26">
        <f t="shared" si="1"/>
        <v>3.58</v>
      </c>
      <c r="G35" s="77">
        <v>5</v>
      </c>
      <c r="H35" s="72"/>
      <c r="I35" s="14"/>
      <c r="J35" s="30"/>
      <c r="K35" s="30"/>
    </row>
    <row r="36" spans="1:11">
      <c r="A36" s="10">
        <v>44380</v>
      </c>
      <c r="B36" s="60">
        <v>8.58</v>
      </c>
      <c r="C36" s="27">
        <v>3.7</v>
      </c>
      <c r="D36" s="11"/>
      <c r="E36" s="27"/>
      <c r="F36" s="26">
        <f t="shared" si="1"/>
        <v>-0.12000000000000011</v>
      </c>
      <c r="G36" s="77">
        <v>5</v>
      </c>
      <c r="H36" s="72"/>
      <c r="I36" s="14"/>
      <c r="J36" s="30"/>
      <c r="K36" s="30"/>
    </row>
    <row r="37" spans="1:11">
      <c r="A37" s="10">
        <v>44380</v>
      </c>
      <c r="B37" s="60">
        <v>14.58</v>
      </c>
      <c r="C37" s="27">
        <v>5</v>
      </c>
      <c r="D37" s="26"/>
      <c r="E37" s="33"/>
      <c r="F37" s="26">
        <f t="shared" si="1"/>
        <v>4.58</v>
      </c>
      <c r="G37" s="77">
        <v>5</v>
      </c>
      <c r="H37" s="72"/>
      <c r="I37" s="14"/>
      <c r="J37" s="30"/>
      <c r="K37" s="30"/>
    </row>
    <row r="38" spans="1:11" s="78" customFormat="1">
      <c r="A38" s="10">
        <v>44380</v>
      </c>
      <c r="B38" s="60">
        <v>14.58</v>
      </c>
      <c r="C38" s="33">
        <v>5</v>
      </c>
      <c r="D38" s="26"/>
      <c r="E38" s="33"/>
      <c r="F38" s="26">
        <f t="shared" si="1"/>
        <v>4.58</v>
      </c>
      <c r="G38" s="77">
        <v>5</v>
      </c>
      <c r="H38" s="80"/>
      <c r="I38" s="81"/>
      <c r="J38" s="30"/>
      <c r="K38" s="30"/>
    </row>
    <row r="39" spans="1:11">
      <c r="A39" s="10">
        <v>44380</v>
      </c>
      <c r="B39" s="60">
        <v>24.58</v>
      </c>
      <c r="C39" s="27">
        <v>10</v>
      </c>
      <c r="D39" s="11"/>
      <c r="E39" s="27"/>
      <c r="F39" s="26">
        <f t="shared" si="1"/>
        <v>9.5799999999999983</v>
      </c>
      <c r="G39" s="77">
        <v>5</v>
      </c>
      <c r="H39" s="72"/>
      <c r="I39" s="14"/>
      <c r="J39" s="30"/>
      <c r="K39" s="30"/>
    </row>
    <row r="40" spans="1:11">
      <c r="A40" s="10">
        <v>44380</v>
      </c>
      <c r="B40" s="60">
        <v>29.16</v>
      </c>
      <c r="C40" s="27">
        <v>10</v>
      </c>
      <c r="D40" s="11"/>
      <c r="E40" s="27"/>
      <c r="F40" s="26">
        <f t="shared" si="1"/>
        <v>14.16</v>
      </c>
      <c r="G40" s="77">
        <v>5</v>
      </c>
      <c r="H40" s="72"/>
      <c r="I40" s="14"/>
      <c r="J40" s="30"/>
      <c r="K40" s="30"/>
    </row>
    <row r="41" spans="1:11">
      <c r="A41" s="10">
        <v>44380</v>
      </c>
      <c r="B41" s="60">
        <v>22.16</v>
      </c>
      <c r="C41" s="27">
        <v>9</v>
      </c>
      <c r="D41" s="11"/>
      <c r="E41" s="27"/>
      <c r="F41" s="26">
        <f t="shared" si="1"/>
        <v>8.16</v>
      </c>
      <c r="G41" s="77">
        <v>5</v>
      </c>
      <c r="H41" s="72"/>
      <c r="I41" s="14"/>
      <c r="J41" s="30"/>
      <c r="K41" s="30"/>
    </row>
    <row r="42" spans="1:11">
      <c r="A42" s="10">
        <v>44381</v>
      </c>
      <c r="B42" s="60">
        <v>14.58</v>
      </c>
      <c r="C42" s="27">
        <v>5</v>
      </c>
      <c r="D42" s="11"/>
      <c r="E42" s="27"/>
      <c r="F42" s="26">
        <f t="shared" si="1"/>
        <v>4.58</v>
      </c>
      <c r="G42" s="77">
        <v>5</v>
      </c>
      <c r="H42" s="72"/>
      <c r="I42" s="14"/>
      <c r="J42" s="30"/>
      <c r="K42" s="30"/>
    </row>
    <row r="43" spans="1:11">
      <c r="A43" s="10">
        <v>44381</v>
      </c>
      <c r="B43" s="60">
        <v>12.58</v>
      </c>
      <c r="C43" s="27">
        <v>4</v>
      </c>
      <c r="D43" s="11"/>
      <c r="E43" s="27"/>
      <c r="F43" s="26">
        <f t="shared" si="1"/>
        <v>3.58</v>
      </c>
      <c r="G43" s="77">
        <v>5</v>
      </c>
      <c r="H43" s="72"/>
      <c r="I43" s="14"/>
      <c r="J43" s="30"/>
      <c r="K43" s="30"/>
    </row>
    <row r="44" spans="1:11">
      <c r="A44" s="10">
        <v>44381</v>
      </c>
      <c r="B44" s="60">
        <v>24.58</v>
      </c>
      <c r="C44" s="27">
        <v>10</v>
      </c>
      <c r="D44" s="11"/>
      <c r="E44" s="27"/>
      <c r="F44" s="26">
        <f t="shared" si="1"/>
        <v>9.5799999999999983</v>
      </c>
      <c r="G44" s="77">
        <v>5</v>
      </c>
      <c r="H44" s="72"/>
      <c r="I44" s="14"/>
      <c r="J44" s="30"/>
      <c r="K44" s="30"/>
    </row>
    <row r="45" spans="1:11">
      <c r="A45" s="10">
        <v>44381</v>
      </c>
      <c r="B45" s="60">
        <v>14.58</v>
      </c>
      <c r="C45" s="33">
        <v>5</v>
      </c>
      <c r="D45" s="11"/>
      <c r="E45" s="27"/>
      <c r="F45" s="26">
        <f t="shared" si="1"/>
        <v>4.58</v>
      </c>
      <c r="G45" s="77">
        <v>5</v>
      </c>
      <c r="H45" s="72"/>
      <c r="I45" s="14"/>
      <c r="J45" s="30"/>
      <c r="K45" s="30"/>
    </row>
    <row r="46" spans="1:11">
      <c r="A46" s="10">
        <v>44381</v>
      </c>
      <c r="B46" s="60">
        <v>14.58</v>
      </c>
      <c r="C46" s="33">
        <v>5</v>
      </c>
      <c r="D46" s="11"/>
      <c r="E46" s="27"/>
      <c r="F46" s="26">
        <f t="shared" si="1"/>
        <v>4.58</v>
      </c>
      <c r="G46" s="77">
        <v>5</v>
      </c>
      <c r="H46" s="72"/>
      <c r="I46" s="14"/>
      <c r="J46" s="30"/>
      <c r="K46" s="30"/>
    </row>
    <row r="47" spans="1:11">
      <c r="A47" s="10">
        <v>44381</v>
      </c>
      <c r="B47" s="60">
        <v>14.58</v>
      </c>
      <c r="C47" s="27">
        <v>5</v>
      </c>
      <c r="D47" s="11"/>
      <c r="E47" s="27"/>
      <c r="F47" s="26">
        <f t="shared" si="1"/>
        <v>4.58</v>
      </c>
      <c r="G47" s="77">
        <v>5</v>
      </c>
      <c r="H47" s="72"/>
      <c r="I47" s="14"/>
      <c r="J47" s="30"/>
      <c r="K47" s="30"/>
    </row>
    <row r="48" spans="1:11">
      <c r="A48" s="10">
        <v>44381</v>
      </c>
      <c r="B48" s="60">
        <v>21.74</v>
      </c>
      <c r="C48" s="33">
        <v>9.5</v>
      </c>
      <c r="D48" s="11"/>
      <c r="E48" s="27"/>
      <c r="F48" s="26">
        <f t="shared" si="1"/>
        <v>7.2399999999999984</v>
      </c>
      <c r="G48" s="77">
        <v>5</v>
      </c>
      <c r="H48" s="72"/>
      <c r="I48" s="14"/>
      <c r="J48" s="30"/>
      <c r="K48" s="30"/>
    </row>
    <row r="49" spans="1:11">
      <c r="A49" s="10">
        <v>44382</v>
      </c>
      <c r="B49" s="60">
        <v>19.579999999999998</v>
      </c>
      <c r="C49" s="33">
        <v>7.7</v>
      </c>
      <c r="D49" s="11"/>
      <c r="E49" s="27"/>
      <c r="F49" s="26">
        <f t="shared" si="1"/>
        <v>6.879999999999999</v>
      </c>
      <c r="G49" s="77">
        <v>5</v>
      </c>
      <c r="H49" s="72"/>
      <c r="I49" s="14"/>
      <c r="J49" s="30"/>
      <c r="K49" s="30"/>
    </row>
    <row r="50" spans="1:11">
      <c r="A50" s="10">
        <v>44382</v>
      </c>
      <c r="B50" s="60">
        <v>12.58</v>
      </c>
      <c r="C50" s="27">
        <v>4</v>
      </c>
      <c r="D50" s="11"/>
      <c r="E50" s="27"/>
      <c r="F50" s="26">
        <f t="shared" si="1"/>
        <v>3.58</v>
      </c>
      <c r="G50" s="77">
        <v>5</v>
      </c>
      <c r="H50" s="72"/>
      <c r="I50" s="14"/>
      <c r="J50" s="30"/>
      <c r="K50" s="30"/>
    </row>
    <row r="51" spans="1:11">
      <c r="A51" s="10">
        <v>44382</v>
      </c>
      <c r="B51" s="60">
        <v>14.58</v>
      </c>
      <c r="C51" s="27">
        <v>5</v>
      </c>
      <c r="D51" s="11"/>
      <c r="E51" s="27"/>
      <c r="F51" s="26">
        <f t="shared" si="1"/>
        <v>4.58</v>
      </c>
      <c r="G51" s="77">
        <v>5</v>
      </c>
      <c r="H51" s="72"/>
      <c r="I51" s="14"/>
      <c r="J51" s="30"/>
      <c r="K51" s="30"/>
    </row>
    <row r="52" spans="1:11">
      <c r="A52" s="10">
        <v>44382</v>
      </c>
      <c r="B52" s="60">
        <v>9.08</v>
      </c>
      <c r="C52" s="33">
        <v>3.7</v>
      </c>
      <c r="D52" s="11"/>
      <c r="E52" s="27"/>
      <c r="F52" s="26">
        <f t="shared" si="1"/>
        <v>0.37999999999999989</v>
      </c>
      <c r="G52" s="77">
        <v>5</v>
      </c>
      <c r="H52" s="72"/>
      <c r="I52" s="14"/>
      <c r="J52" s="30"/>
      <c r="K52" s="30"/>
    </row>
    <row r="53" spans="1:11">
      <c r="A53" s="10">
        <v>44382</v>
      </c>
      <c r="B53" s="60">
        <v>14.58</v>
      </c>
      <c r="C53" s="33">
        <v>5</v>
      </c>
      <c r="D53" s="11"/>
      <c r="E53" s="27"/>
      <c r="F53" s="26">
        <f t="shared" si="1"/>
        <v>4.58</v>
      </c>
      <c r="G53" s="77">
        <v>5</v>
      </c>
      <c r="H53" s="72"/>
      <c r="I53" s="14"/>
      <c r="J53" s="30"/>
      <c r="K53" s="30"/>
    </row>
    <row r="54" spans="1:11">
      <c r="A54" s="10">
        <v>44382</v>
      </c>
      <c r="B54" s="95">
        <v>14.58</v>
      </c>
      <c r="C54" s="33">
        <v>5</v>
      </c>
      <c r="D54" s="11"/>
      <c r="E54" s="27"/>
      <c r="F54" s="26">
        <f t="shared" si="1"/>
        <v>4.58</v>
      </c>
      <c r="G54" s="77">
        <v>5</v>
      </c>
      <c r="H54" s="72"/>
      <c r="I54" s="14"/>
      <c r="J54" s="30"/>
      <c r="K54" s="30"/>
    </row>
    <row r="55" spans="1:11">
      <c r="A55" s="10">
        <v>44382</v>
      </c>
      <c r="B55" s="95">
        <v>24.58</v>
      </c>
      <c r="C55" s="33">
        <v>10</v>
      </c>
      <c r="D55" s="16"/>
      <c r="E55" s="16"/>
      <c r="F55" s="26">
        <f t="shared" si="1"/>
        <v>9.5799999999999983</v>
      </c>
      <c r="G55" s="77">
        <v>5</v>
      </c>
      <c r="H55" s="72"/>
      <c r="I55" s="14"/>
      <c r="J55" s="30"/>
      <c r="K55" s="30"/>
    </row>
    <row r="56" spans="1:11">
      <c r="A56" s="10">
        <v>44382</v>
      </c>
      <c r="B56" s="95">
        <v>14.58</v>
      </c>
      <c r="C56" s="33">
        <v>5</v>
      </c>
      <c r="D56" s="27"/>
      <c r="E56" s="27"/>
      <c r="F56" s="26">
        <f t="shared" si="1"/>
        <v>4.58</v>
      </c>
      <c r="G56" s="77">
        <v>5</v>
      </c>
      <c r="H56" s="72"/>
      <c r="I56" s="14"/>
      <c r="J56" s="30"/>
      <c r="K56" s="30"/>
    </row>
    <row r="57" spans="1:11">
      <c r="A57" s="10">
        <v>44382</v>
      </c>
      <c r="B57" s="95">
        <v>18.16</v>
      </c>
      <c r="C57" s="33">
        <v>7</v>
      </c>
      <c r="D57" s="11"/>
      <c r="E57" s="27"/>
      <c r="F57" s="26">
        <f t="shared" si="1"/>
        <v>6.16</v>
      </c>
      <c r="G57" s="77">
        <v>5</v>
      </c>
      <c r="H57" s="72"/>
      <c r="I57" s="14"/>
      <c r="J57" s="30"/>
      <c r="K57" s="30"/>
    </row>
    <row r="58" spans="1:11">
      <c r="A58" s="10">
        <v>44382</v>
      </c>
      <c r="B58" s="95">
        <v>42.14</v>
      </c>
      <c r="C58" s="33">
        <v>20</v>
      </c>
      <c r="D58" s="11"/>
      <c r="E58" s="27"/>
      <c r="F58" s="26">
        <f t="shared" si="1"/>
        <v>17.14</v>
      </c>
      <c r="G58" s="77">
        <v>5</v>
      </c>
      <c r="H58" s="72"/>
      <c r="I58" s="14"/>
      <c r="J58" s="30"/>
      <c r="K58" s="30"/>
    </row>
    <row r="59" spans="1:11">
      <c r="A59" s="10">
        <v>44382</v>
      </c>
      <c r="B59" s="95">
        <v>24.58</v>
      </c>
      <c r="C59" s="33">
        <v>10</v>
      </c>
      <c r="D59" s="16"/>
      <c r="E59" s="16"/>
      <c r="F59" s="26">
        <f t="shared" si="1"/>
        <v>9.5799999999999983</v>
      </c>
      <c r="G59" s="77">
        <v>5</v>
      </c>
      <c r="H59" s="72"/>
      <c r="I59" s="14"/>
      <c r="J59" s="30"/>
      <c r="K59" s="30"/>
    </row>
    <row r="60" spans="1:11">
      <c r="A60" s="10">
        <v>44382</v>
      </c>
      <c r="B60" s="95">
        <v>14.58</v>
      </c>
      <c r="C60" s="33">
        <v>5</v>
      </c>
      <c r="D60" s="11"/>
      <c r="E60" s="27"/>
      <c r="F60" s="26">
        <f t="shared" si="1"/>
        <v>4.58</v>
      </c>
      <c r="G60" s="77">
        <v>5</v>
      </c>
      <c r="H60" s="72"/>
      <c r="I60" s="14"/>
      <c r="J60" s="30"/>
      <c r="K60" s="30"/>
    </row>
    <row r="61" spans="1:11">
      <c r="A61" s="10">
        <v>44383</v>
      </c>
      <c r="B61" s="95">
        <v>24.58</v>
      </c>
      <c r="C61" s="33">
        <v>10</v>
      </c>
      <c r="D61" s="11"/>
      <c r="E61" s="27"/>
      <c r="F61" s="26">
        <f t="shared" si="1"/>
        <v>9.5799999999999983</v>
      </c>
      <c r="G61" s="77">
        <v>5</v>
      </c>
      <c r="H61" s="72"/>
      <c r="I61" s="14"/>
      <c r="J61" s="30"/>
      <c r="K61" s="30"/>
    </row>
    <row r="62" spans="1:11">
      <c r="A62" s="10">
        <v>44383</v>
      </c>
      <c r="B62" s="95">
        <v>12.58</v>
      </c>
      <c r="C62" s="33">
        <v>4</v>
      </c>
      <c r="D62" s="11"/>
      <c r="E62" s="27"/>
      <c r="F62" s="26">
        <f t="shared" si="1"/>
        <v>3.58</v>
      </c>
      <c r="G62" s="77">
        <v>5</v>
      </c>
      <c r="H62" s="72"/>
      <c r="I62" s="14"/>
      <c r="J62" s="30"/>
      <c r="K62" s="30"/>
    </row>
    <row r="63" spans="1:11">
      <c r="A63" s="10">
        <v>44383</v>
      </c>
      <c r="B63" s="95">
        <v>14.58</v>
      </c>
      <c r="C63" s="33">
        <v>5</v>
      </c>
      <c r="D63" s="11"/>
      <c r="E63" s="27"/>
      <c r="F63" s="26">
        <f t="shared" si="1"/>
        <v>4.58</v>
      </c>
      <c r="G63" s="77">
        <v>5</v>
      </c>
      <c r="H63" s="72"/>
      <c r="I63" s="14"/>
      <c r="J63" s="30"/>
      <c r="K63" s="30"/>
    </row>
    <row r="64" spans="1:11">
      <c r="A64" s="10">
        <v>44383</v>
      </c>
      <c r="B64" s="95">
        <v>14.58</v>
      </c>
      <c r="C64" s="33">
        <v>5</v>
      </c>
      <c r="D64" s="11"/>
      <c r="E64" s="27"/>
      <c r="F64" s="26">
        <f t="shared" si="1"/>
        <v>4.58</v>
      </c>
      <c r="G64" s="77">
        <v>5</v>
      </c>
      <c r="H64" s="72"/>
      <c r="I64" s="14"/>
      <c r="J64" s="30"/>
      <c r="K64" s="30"/>
    </row>
    <row r="65" spans="1:11">
      <c r="A65" s="10">
        <v>44383</v>
      </c>
      <c r="B65" s="95">
        <v>10.74</v>
      </c>
      <c r="C65" s="33">
        <v>6</v>
      </c>
      <c r="D65" s="11"/>
      <c r="E65" s="27"/>
      <c r="F65" s="26">
        <f t="shared" si="1"/>
        <v>-0.25999999999999979</v>
      </c>
      <c r="G65" s="77">
        <v>5</v>
      </c>
      <c r="H65" s="72"/>
      <c r="I65" s="14"/>
      <c r="J65" s="30"/>
      <c r="K65" s="30"/>
    </row>
    <row r="66" spans="1:11">
      <c r="A66" s="10">
        <v>44383</v>
      </c>
      <c r="B66" s="95">
        <v>12.58</v>
      </c>
      <c r="C66" s="33">
        <v>4</v>
      </c>
      <c r="D66" s="11"/>
      <c r="E66" s="27"/>
      <c r="F66" s="26">
        <f t="shared" si="1"/>
        <v>3.58</v>
      </c>
      <c r="G66" s="77">
        <v>5</v>
      </c>
      <c r="H66" s="72"/>
      <c r="I66" s="14"/>
      <c r="J66" s="30"/>
      <c r="K66" s="30"/>
    </row>
    <row r="67" spans="1:11">
      <c r="A67" s="10">
        <v>44383</v>
      </c>
      <c r="B67" s="95">
        <v>19.579999999999998</v>
      </c>
      <c r="C67" s="33">
        <v>7.7</v>
      </c>
      <c r="D67" s="11"/>
      <c r="E67" s="27"/>
      <c r="F67" s="26">
        <f t="shared" si="1"/>
        <v>6.879999999999999</v>
      </c>
      <c r="G67" s="77">
        <v>5</v>
      </c>
      <c r="H67" s="72"/>
      <c r="I67" s="14"/>
      <c r="J67" s="30"/>
      <c r="K67" s="30"/>
    </row>
    <row r="68" spans="1:11">
      <c r="A68" s="10">
        <v>44383</v>
      </c>
      <c r="B68" s="95">
        <v>14.58</v>
      </c>
      <c r="C68" s="33">
        <v>5</v>
      </c>
      <c r="D68" s="11"/>
      <c r="E68" s="27"/>
      <c r="F68" s="26">
        <f t="shared" ref="F68:F131" si="2">B68-C68-D68+E68-G68-J574</f>
        <v>4.58</v>
      </c>
      <c r="G68" s="77">
        <v>5</v>
      </c>
      <c r="H68" s="72"/>
      <c r="I68" s="14"/>
      <c r="J68" s="30"/>
      <c r="K68" s="30"/>
    </row>
    <row r="69" spans="1:11">
      <c r="A69" s="10">
        <v>44383</v>
      </c>
      <c r="B69" s="95">
        <v>14.58</v>
      </c>
      <c r="C69" s="33">
        <v>5</v>
      </c>
      <c r="D69" s="11"/>
      <c r="E69" s="27"/>
      <c r="F69" s="26">
        <f t="shared" si="2"/>
        <v>4.58</v>
      </c>
      <c r="G69" s="77">
        <v>5</v>
      </c>
      <c r="H69" s="72"/>
      <c r="I69" s="14"/>
      <c r="J69" s="30"/>
      <c r="K69" s="30"/>
    </row>
    <row r="70" spans="1:11">
      <c r="A70" s="10">
        <v>44383</v>
      </c>
      <c r="B70" s="95">
        <v>19.579999999999998</v>
      </c>
      <c r="C70" s="33">
        <v>7.7</v>
      </c>
      <c r="D70" s="11"/>
      <c r="E70" s="27"/>
      <c r="F70" s="26">
        <f t="shared" si="2"/>
        <v>6.879999999999999</v>
      </c>
      <c r="G70" s="77">
        <v>5</v>
      </c>
      <c r="H70" s="72"/>
      <c r="I70" s="14"/>
      <c r="J70" s="30"/>
      <c r="K70" s="30"/>
    </row>
    <row r="71" spans="1:11">
      <c r="A71" s="10">
        <v>44383</v>
      </c>
      <c r="B71" s="95">
        <v>24.58</v>
      </c>
      <c r="C71" s="33">
        <v>10</v>
      </c>
      <c r="D71" s="11"/>
      <c r="E71" s="27"/>
      <c r="F71" s="26">
        <f t="shared" si="2"/>
        <v>9.5799999999999983</v>
      </c>
      <c r="G71" s="77">
        <v>5</v>
      </c>
      <c r="H71" s="72"/>
      <c r="I71" s="14"/>
      <c r="J71" s="30"/>
      <c r="K71" s="30"/>
    </row>
    <row r="72" spans="1:11">
      <c r="A72" s="10">
        <v>44383</v>
      </c>
      <c r="B72" s="95">
        <v>12.58</v>
      </c>
      <c r="C72" s="33">
        <v>4</v>
      </c>
      <c r="D72" s="11"/>
      <c r="E72" s="27"/>
      <c r="F72" s="26">
        <f t="shared" si="2"/>
        <v>3.58</v>
      </c>
      <c r="G72" s="77">
        <v>5</v>
      </c>
      <c r="H72" s="72"/>
      <c r="I72" s="14"/>
      <c r="J72" s="30"/>
      <c r="K72" s="30"/>
    </row>
    <row r="73" spans="1:11">
      <c r="A73" s="10">
        <v>44383</v>
      </c>
      <c r="B73" s="95">
        <v>24.58</v>
      </c>
      <c r="C73" s="33">
        <v>10</v>
      </c>
      <c r="D73" s="11"/>
      <c r="E73" s="27"/>
      <c r="F73" s="26">
        <f t="shared" si="2"/>
        <v>9.5799999999999983</v>
      </c>
      <c r="G73" s="77">
        <v>5</v>
      </c>
      <c r="H73" s="72"/>
      <c r="I73" s="14"/>
      <c r="J73" s="30"/>
      <c r="K73" s="30"/>
    </row>
    <row r="74" spans="1:11">
      <c r="A74" s="10">
        <v>44383</v>
      </c>
      <c r="B74" s="95">
        <v>24.58</v>
      </c>
      <c r="C74" s="33">
        <v>10</v>
      </c>
      <c r="D74" s="11"/>
      <c r="E74" s="27"/>
      <c r="F74" s="26">
        <f t="shared" si="2"/>
        <v>9.5799999999999983</v>
      </c>
      <c r="G74" s="77">
        <v>5</v>
      </c>
      <c r="H74" s="72"/>
      <c r="I74" s="14"/>
      <c r="J74" s="30"/>
      <c r="K74" s="30"/>
    </row>
    <row r="75" spans="1:11">
      <c r="A75" s="10">
        <v>44383</v>
      </c>
      <c r="B75" s="95">
        <v>72</v>
      </c>
      <c r="C75" s="33">
        <v>42.5</v>
      </c>
      <c r="D75" s="11"/>
      <c r="E75" s="27"/>
      <c r="F75" s="26">
        <f t="shared" si="2"/>
        <v>24.5</v>
      </c>
      <c r="G75" s="77">
        <v>5</v>
      </c>
      <c r="H75" s="72"/>
      <c r="I75" s="14"/>
      <c r="J75" s="30"/>
      <c r="K75" s="30"/>
    </row>
    <row r="76" spans="1:11">
      <c r="A76" s="10">
        <v>44383</v>
      </c>
      <c r="B76" s="95">
        <v>12.58</v>
      </c>
      <c r="C76" s="33">
        <v>4</v>
      </c>
      <c r="D76" s="11"/>
      <c r="E76" s="27"/>
      <c r="F76" s="26">
        <f t="shared" si="2"/>
        <v>3.58</v>
      </c>
      <c r="G76" s="77">
        <v>5</v>
      </c>
      <c r="H76" s="72"/>
      <c r="I76" s="14"/>
      <c r="J76" s="30"/>
      <c r="K76" s="30"/>
    </row>
    <row r="77" spans="1:11">
      <c r="A77" s="10">
        <v>44384</v>
      </c>
      <c r="B77" s="95">
        <v>19.579999999999998</v>
      </c>
      <c r="C77" s="33">
        <v>7.7</v>
      </c>
      <c r="D77" s="11"/>
      <c r="E77" s="27"/>
      <c r="F77" s="26">
        <f t="shared" si="2"/>
        <v>6.879999999999999</v>
      </c>
      <c r="G77" s="77">
        <v>5</v>
      </c>
      <c r="H77" s="72"/>
      <c r="I77" s="14"/>
      <c r="J77" s="30"/>
      <c r="K77" s="30"/>
    </row>
    <row r="78" spans="1:11">
      <c r="A78" s="10">
        <v>44384</v>
      </c>
      <c r="B78" s="95">
        <v>12.58</v>
      </c>
      <c r="C78" s="33">
        <v>4</v>
      </c>
      <c r="D78" s="11"/>
      <c r="E78" s="27"/>
      <c r="F78" s="26">
        <f t="shared" si="2"/>
        <v>3.58</v>
      </c>
      <c r="G78" s="77">
        <v>5</v>
      </c>
      <c r="H78" s="72"/>
      <c r="I78" s="14"/>
      <c r="J78" s="30"/>
      <c r="K78" s="30"/>
    </row>
    <row r="79" spans="1:11">
      <c r="A79" s="10">
        <v>44384</v>
      </c>
      <c r="B79" s="95">
        <v>14.58</v>
      </c>
      <c r="C79" s="33">
        <v>5</v>
      </c>
      <c r="D79" s="11"/>
      <c r="E79" s="27"/>
      <c r="F79" s="26">
        <f t="shared" si="2"/>
        <v>4.58</v>
      </c>
      <c r="G79" s="77">
        <v>5</v>
      </c>
      <c r="H79" s="72"/>
      <c r="I79" s="14"/>
      <c r="J79" s="30"/>
      <c r="K79" s="30"/>
    </row>
    <row r="80" spans="1:11">
      <c r="A80" s="10">
        <v>44384</v>
      </c>
      <c r="B80" s="95">
        <v>52.5</v>
      </c>
      <c r="C80" s="33">
        <v>40</v>
      </c>
      <c r="D80" s="11"/>
      <c r="E80" s="27"/>
      <c r="F80" s="26">
        <f t="shared" si="2"/>
        <v>7.5</v>
      </c>
      <c r="G80" s="77">
        <v>5</v>
      </c>
      <c r="H80" s="72"/>
      <c r="I80" s="14"/>
      <c r="J80" s="30"/>
      <c r="K80" s="30"/>
    </row>
    <row r="81" spans="1:11">
      <c r="A81" s="10">
        <v>44384</v>
      </c>
      <c r="B81" s="95">
        <v>12.58</v>
      </c>
      <c r="C81" s="33">
        <v>4</v>
      </c>
      <c r="D81" s="11"/>
      <c r="E81" s="27"/>
      <c r="F81" s="26">
        <f t="shared" si="2"/>
        <v>3.58</v>
      </c>
      <c r="G81" s="77">
        <v>5</v>
      </c>
      <c r="H81" s="72"/>
      <c r="I81" s="14"/>
      <c r="J81" s="30"/>
      <c r="K81" s="30"/>
    </row>
    <row r="82" spans="1:11">
      <c r="A82" s="10">
        <v>44384</v>
      </c>
      <c r="B82" s="95">
        <v>14.58</v>
      </c>
      <c r="C82" s="33">
        <v>5</v>
      </c>
      <c r="D82" s="11"/>
      <c r="E82" s="27"/>
      <c r="F82" s="26">
        <f t="shared" si="2"/>
        <v>4.58</v>
      </c>
      <c r="G82" s="77">
        <v>5</v>
      </c>
      <c r="H82" s="72"/>
      <c r="I82" s="14"/>
      <c r="J82" s="30"/>
      <c r="K82" s="30"/>
    </row>
    <row r="83" spans="1:11">
      <c r="A83" s="10">
        <v>44384</v>
      </c>
      <c r="B83" s="95">
        <v>24.58</v>
      </c>
      <c r="C83" s="33">
        <v>10</v>
      </c>
      <c r="D83" s="11"/>
      <c r="E83" s="27"/>
      <c r="F83" s="26">
        <f t="shared" si="2"/>
        <v>9.5799999999999983</v>
      </c>
      <c r="G83" s="77">
        <v>5</v>
      </c>
      <c r="H83" s="72"/>
      <c r="I83" s="14"/>
      <c r="J83" s="30"/>
      <c r="K83" s="30"/>
    </row>
    <row r="84" spans="1:11">
      <c r="A84" s="10">
        <v>44384</v>
      </c>
      <c r="B84" s="95">
        <v>72</v>
      </c>
      <c r="C84" s="33">
        <v>42.5</v>
      </c>
      <c r="D84" s="11"/>
      <c r="E84" s="27"/>
      <c r="F84" s="26">
        <f t="shared" si="2"/>
        <v>24.5</v>
      </c>
      <c r="G84" s="77">
        <v>5</v>
      </c>
      <c r="H84" s="72"/>
      <c r="I84" s="14"/>
      <c r="J84" s="30"/>
      <c r="K84" s="30"/>
    </row>
    <row r="85" spans="1:11">
      <c r="A85" s="10">
        <v>44384</v>
      </c>
      <c r="B85" s="95">
        <v>8.58</v>
      </c>
      <c r="C85" s="33">
        <v>3.7</v>
      </c>
      <c r="D85" s="26"/>
      <c r="E85" s="11"/>
      <c r="F85" s="26">
        <f t="shared" si="2"/>
        <v>-0.12000000000000011</v>
      </c>
      <c r="G85" s="77">
        <v>5</v>
      </c>
      <c r="H85" s="72"/>
      <c r="I85" s="14"/>
      <c r="J85" s="30"/>
      <c r="K85" s="30"/>
    </row>
    <row r="86" spans="1:11">
      <c r="A86" s="10">
        <v>44384</v>
      </c>
      <c r="B86" s="95">
        <v>14.58</v>
      </c>
      <c r="C86" s="33">
        <v>5</v>
      </c>
      <c r="D86" s="11"/>
      <c r="E86" s="27"/>
      <c r="F86" s="26">
        <f t="shared" si="2"/>
        <v>4.58</v>
      </c>
      <c r="G86" s="77">
        <v>5</v>
      </c>
      <c r="H86" s="72"/>
      <c r="I86" s="14"/>
      <c r="J86" s="30"/>
      <c r="K86" s="30"/>
    </row>
    <row r="87" spans="1:11">
      <c r="A87" s="10">
        <v>44384</v>
      </c>
      <c r="B87" s="95">
        <v>12.58</v>
      </c>
      <c r="C87" s="33">
        <v>4</v>
      </c>
      <c r="D87" s="11"/>
      <c r="E87" s="27"/>
      <c r="F87" s="26">
        <f t="shared" si="2"/>
        <v>3.58</v>
      </c>
      <c r="G87" s="77">
        <v>5</v>
      </c>
      <c r="H87" s="72"/>
      <c r="I87" s="14"/>
      <c r="J87" s="30"/>
      <c r="K87" s="30"/>
    </row>
    <row r="88" spans="1:11">
      <c r="A88" s="10">
        <v>44384</v>
      </c>
      <c r="B88" s="95">
        <v>24.58</v>
      </c>
      <c r="C88" s="33">
        <v>10</v>
      </c>
      <c r="D88" s="11"/>
      <c r="E88" s="27"/>
      <c r="F88" s="26">
        <f t="shared" si="2"/>
        <v>9.5799999999999983</v>
      </c>
      <c r="G88" s="77">
        <v>5</v>
      </c>
      <c r="H88" s="72"/>
      <c r="I88" s="14"/>
      <c r="J88" s="30"/>
      <c r="K88" s="30"/>
    </row>
    <row r="89" spans="1:11">
      <c r="A89" s="10">
        <v>44384</v>
      </c>
      <c r="B89" s="95">
        <v>5.08</v>
      </c>
      <c r="C89" s="33">
        <v>1</v>
      </c>
      <c r="D89" s="11"/>
      <c r="E89" s="27"/>
      <c r="F89" s="26">
        <f t="shared" si="2"/>
        <v>-0.91999999999999993</v>
      </c>
      <c r="G89" s="77">
        <v>5</v>
      </c>
      <c r="H89" s="72"/>
      <c r="I89" s="14"/>
      <c r="J89" s="30"/>
      <c r="K89" s="30"/>
    </row>
    <row r="90" spans="1:11">
      <c r="A90" s="10">
        <v>44384</v>
      </c>
      <c r="B90" s="95">
        <v>14.58</v>
      </c>
      <c r="C90" s="33">
        <v>5</v>
      </c>
      <c r="D90" s="11"/>
      <c r="E90" s="27"/>
      <c r="F90" s="26">
        <f t="shared" si="2"/>
        <v>4.58</v>
      </c>
      <c r="G90" s="77">
        <v>5</v>
      </c>
      <c r="H90" s="72"/>
      <c r="I90" s="14"/>
      <c r="J90" s="30"/>
      <c r="K90" s="30"/>
    </row>
    <row r="91" spans="1:11">
      <c r="A91" s="10">
        <v>44384</v>
      </c>
      <c r="B91" s="95">
        <v>18.16</v>
      </c>
      <c r="C91" s="33">
        <v>6</v>
      </c>
      <c r="D91" s="11"/>
      <c r="E91" s="27"/>
      <c r="F91" s="26">
        <f t="shared" si="2"/>
        <v>7.16</v>
      </c>
      <c r="G91" s="77">
        <v>5</v>
      </c>
      <c r="H91" s="72"/>
      <c r="I91" s="14"/>
      <c r="J91" s="30"/>
      <c r="K91" s="30"/>
    </row>
    <row r="92" spans="1:11">
      <c r="A92" s="10">
        <v>44385</v>
      </c>
      <c r="B92" s="95">
        <v>14.58</v>
      </c>
      <c r="C92" s="33">
        <v>5</v>
      </c>
      <c r="D92" s="11"/>
      <c r="E92" s="27"/>
      <c r="F92" s="26">
        <f t="shared" si="2"/>
        <v>4.58</v>
      </c>
      <c r="G92" s="77">
        <v>5</v>
      </c>
      <c r="H92" s="72"/>
      <c r="I92" s="14"/>
      <c r="J92" s="30"/>
      <c r="K92" s="30"/>
    </row>
    <row r="93" spans="1:11">
      <c r="A93" s="10">
        <v>44385</v>
      </c>
      <c r="B93" s="95">
        <v>24.58</v>
      </c>
      <c r="C93" s="33">
        <v>10</v>
      </c>
      <c r="D93" s="11"/>
      <c r="E93" s="27"/>
      <c r="F93" s="26">
        <f t="shared" si="2"/>
        <v>9.5799999999999983</v>
      </c>
      <c r="G93" s="77">
        <v>5</v>
      </c>
      <c r="H93" s="72"/>
      <c r="I93" s="14"/>
      <c r="J93" s="30"/>
      <c r="K93" s="30"/>
    </row>
    <row r="94" spans="1:11">
      <c r="A94" s="10">
        <v>44385</v>
      </c>
      <c r="B94" s="95">
        <v>14.58</v>
      </c>
      <c r="C94" s="33">
        <v>5</v>
      </c>
      <c r="D94" s="11"/>
      <c r="E94" s="27"/>
      <c r="F94" s="26">
        <f t="shared" si="2"/>
        <v>4.58</v>
      </c>
      <c r="G94" s="77">
        <v>5</v>
      </c>
      <c r="H94" s="72"/>
      <c r="I94" s="14"/>
      <c r="J94" s="30"/>
      <c r="K94" s="30"/>
    </row>
    <row r="95" spans="1:11">
      <c r="A95" s="10">
        <v>44385</v>
      </c>
      <c r="B95" s="95">
        <v>12.58</v>
      </c>
      <c r="C95" s="33">
        <v>4</v>
      </c>
      <c r="D95" s="11"/>
      <c r="E95" s="27"/>
      <c r="F95" s="26">
        <f t="shared" si="2"/>
        <v>3.58</v>
      </c>
      <c r="G95" s="77">
        <v>5</v>
      </c>
      <c r="H95" s="72"/>
      <c r="I95" s="14"/>
      <c r="J95" s="30"/>
      <c r="K95" s="30"/>
    </row>
    <row r="96" spans="1:11">
      <c r="A96" s="10">
        <v>44386</v>
      </c>
      <c r="B96" s="95">
        <v>12.58</v>
      </c>
      <c r="C96" s="33">
        <v>4</v>
      </c>
      <c r="D96" s="16"/>
      <c r="E96" s="16"/>
      <c r="F96" s="26">
        <f t="shared" si="2"/>
        <v>3.58</v>
      </c>
      <c r="G96" s="77">
        <v>5</v>
      </c>
      <c r="H96" s="72"/>
      <c r="I96" s="14"/>
      <c r="J96" s="30"/>
      <c r="K96" s="30"/>
    </row>
    <row r="97" spans="1:11">
      <c r="A97" s="10">
        <v>44386</v>
      </c>
      <c r="B97" s="95">
        <v>23.16</v>
      </c>
      <c r="C97" s="33">
        <v>7.7</v>
      </c>
      <c r="D97" s="16"/>
      <c r="E97" s="16"/>
      <c r="F97" s="26">
        <f t="shared" si="2"/>
        <v>10.46</v>
      </c>
      <c r="G97" s="77">
        <v>5</v>
      </c>
      <c r="H97" s="72"/>
      <c r="I97" s="14"/>
      <c r="J97" s="30"/>
      <c r="K97" s="30"/>
    </row>
    <row r="98" spans="1:11">
      <c r="A98" s="10">
        <v>44386</v>
      </c>
      <c r="B98" s="95">
        <v>12.58</v>
      </c>
      <c r="C98" s="33">
        <v>4</v>
      </c>
      <c r="D98" s="11"/>
      <c r="E98" s="27"/>
      <c r="F98" s="26">
        <f t="shared" si="2"/>
        <v>3.58</v>
      </c>
      <c r="G98" s="77">
        <v>5</v>
      </c>
      <c r="H98" s="72"/>
      <c r="I98" s="14"/>
      <c r="J98" s="30"/>
      <c r="K98" s="30"/>
    </row>
    <row r="99" spans="1:11">
      <c r="A99" s="10">
        <v>44386</v>
      </c>
      <c r="B99" s="95">
        <v>12.58</v>
      </c>
      <c r="C99" s="33">
        <v>4</v>
      </c>
      <c r="D99" s="30"/>
      <c r="E99" s="30"/>
      <c r="F99" s="26">
        <f t="shared" si="2"/>
        <v>3.58</v>
      </c>
      <c r="G99" s="77">
        <v>5</v>
      </c>
      <c r="H99" s="69"/>
      <c r="I99" s="14"/>
      <c r="J99" s="30"/>
      <c r="K99" s="30"/>
    </row>
    <row r="100" spans="1:11">
      <c r="A100" s="10">
        <v>44386</v>
      </c>
      <c r="B100" s="95">
        <v>14.58</v>
      </c>
      <c r="C100" s="33">
        <v>5</v>
      </c>
      <c r="D100" s="11"/>
      <c r="E100" s="27"/>
      <c r="F100" s="26">
        <f t="shared" si="2"/>
        <v>4.58</v>
      </c>
      <c r="G100" s="77">
        <v>5</v>
      </c>
      <c r="H100" s="72"/>
      <c r="I100" s="14"/>
      <c r="J100" s="30"/>
      <c r="K100" s="30"/>
    </row>
    <row r="101" spans="1:11">
      <c r="A101" s="10">
        <v>44386</v>
      </c>
      <c r="B101" s="95">
        <v>14.58</v>
      </c>
      <c r="C101" s="33">
        <v>5</v>
      </c>
      <c r="D101" s="11"/>
      <c r="E101" s="27"/>
      <c r="F101" s="26">
        <f t="shared" si="2"/>
        <v>4.58</v>
      </c>
      <c r="G101" s="77">
        <v>5</v>
      </c>
      <c r="H101" s="72"/>
      <c r="I101" s="14"/>
      <c r="J101" s="30"/>
      <c r="K101" s="30"/>
    </row>
    <row r="102" spans="1:11">
      <c r="A102" s="10">
        <v>44386</v>
      </c>
      <c r="B102" s="95">
        <v>14.58</v>
      </c>
      <c r="C102" s="33">
        <v>5</v>
      </c>
      <c r="D102" s="11"/>
      <c r="E102" s="27"/>
      <c r="F102" s="26">
        <f t="shared" si="2"/>
        <v>4.58</v>
      </c>
      <c r="G102" s="77">
        <v>5</v>
      </c>
      <c r="H102" s="72"/>
      <c r="I102" s="14"/>
      <c r="J102" s="30"/>
      <c r="K102" s="30"/>
    </row>
    <row r="103" spans="1:11">
      <c r="A103" s="10">
        <v>44386</v>
      </c>
      <c r="B103" s="95">
        <v>14.58</v>
      </c>
      <c r="C103" s="33">
        <v>5</v>
      </c>
      <c r="D103" s="11"/>
      <c r="E103" s="27"/>
      <c r="F103" s="26">
        <f t="shared" si="2"/>
        <v>4.58</v>
      </c>
      <c r="G103" s="77">
        <v>5</v>
      </c>
      <c r="H103" s="72"/>
      <c r="I103" s="14"/>
      <c r="J103" s="30"/>
      <c r="K103" s="30"/>
    </row>
    <row r="104" spans="1:11">
      <c r="A104" s="10">
        <v>44386</v>
      </c>
      <c r="B104" s="95">
        <v>12.58</v>
      </c>
      <c r="C104" s="33">
        <v>4</v>
      </c>
      <c r="D104" s="11"/>
      <c r="E104" s="27"/>
      <c r="F104" s="26">
        <f t="shared" si="2"/>
        <v>3.58</v>
      </c>
      <c r="G104" s="77">
        <v>5</v>
      </c>
      <c r="H104" s="72"/>
      <c r="I104" s="14"/>
      <c r="J104" s="30"/>
      <c r="K104" s="30"/>
    </row>
    <row r="105" spans="1:11">
      <c r="A105" s="10">
        <v>44386</v>
      </c>
      <c r="B105" s="95">
        <v>20.58</v>
      </c>
      <c r="C105" s="33">
        <v>7.7</v>
      </c>
      <c r="D105" s="16"/>
      <c r="E105" s="16"/>
      <c r="F105" s="26">
        <f t="shared" si="2"/>
        <v>7.879999999999999</v>
      </c>
      <c r="G105" s="77">
        <v>5</v>
      </c>
      <c r="H105" s="72"/>
      <c r="I105" s="14"/>
      <c r="J105" s="30"/>
      <c r="K105" s="30"/>
    </row>
    <row r="106" spans="1:11">
      <c r="A106" s="10">
        <v>44386</v>
      </c>
      <c r="B106" s="95">
        <v>12.58</v>
      </c>
      <c r="C106" s="33">
        <v>4</v>
      </c>
      <c r="D106" s="11"/>
      <c r="E106" s="27"/>
      <c r="F106" s="26">
        <f t="shared" si="2"/>
        <v>3.58</v>
      </c>
      <c r="G106" s="77">
        <v>5</v>
      </c>
      <c r="H106" s="72"/>
      <c r="I106" s="14"/>
      <c r="J106" s="30"/>
      <c r="K106" s="30"/>
    </row>
    <row r="107" spans="1:11">
      <c r="A107" s="10">
        <v>44386</v>
      </c>
      <c r="B107" s="95">
        <v>12.58</v>
      </c>
      <c r="C107" s="33">
        <v>4</v>
      </c>
      <c r="D107" s="11"/>
      <c r="E107" s="27"/>
      <c r="F107" s="26">
        <f t="shared" si="2"/>
        <v>3.58</v>
      </c>
      <c r="G107" s="77">
        <v>5</v>
      </c>
      <c r="H107" s="72"/>
      <c r="I107" s="14"/>
      <c r="J107" s="30"/>
      <c r="K107" s="30"/>
    </row>
    <row r="108" spans="1:11">
      <c r="A108" s="10">
        <v>44386</v>
      </c>
      <c r="B108" s="95">
        <v>25.16</v>
      </c>
      <c r="C108" s="33">
        <v>10.5</v>
      </c>
      <c r="D108" s="11"/>
      <c r="E108" s="27"/>
      <c r="F108" s="26">
        <f t="shared" si="2"/>
        <v>9.66</v>
      </c>
      <c r="G108" s="77">
        <v>5</v>
      </c>
      <c r="H108" s="72"/>
      <c r="I108" s="14"/>
      <c r="J108" s="30"/>
      <c r="K108" s="30"/>
    </row>
    <row r="109" spans="1:11">
      <c r="A109" s="10">
        <v>44386</v>
      </c>
      <c r="B109" s="95">
        <v>2.58</v>
      </c>
      <c r="C109" s="33">
        <v>1</v>
      </c>
      <c r="D109" s="11"/>
      <c r="E109" s="27"/>
      <c r="F109" s="26">
        <f t="shared" si="2"/>
        <v>1.58</v>
      </c>
      <c r="G109" s="77">
        <v>0</v>
      </c>
      <c r="H109" s="72"/>
      <c r="I109" s="14"/>
      <c r="J109" s="30"/>
      <c r="K109" s="30"/>
    </row>
    <row r="110" spans="1:11">
      <c r="A110" s="10">
        <v>44386</v>
      </c>
      <c r="B110" s="95">
        <v>2.58</v>
      </c>
      <c r="C110" s="33">
        <v>1</v>
      </c>
      <c r="D110" s="33"/>
      <c r="E110" s="33"/>
      <c r="F110" s="26">
        <f t="shared" si="2"/>
        <v>1.58</v>
      </c>
      <c r="G110" s="77">
        <v>0</v>
      </c>
      <c r="H110" s="72"/>
      <c r="I110" s="14"/>
      <c r="J110" s="30"/>
      <c r="K110" s="30"/>
    </row>
    <row r="111" spans="1:11">
      <c r="A111" s="10">
        <v>44386</v>
      </c>
      <c r="B111" s="95">
        <v>8.58</v>
      </c>
      <c r="C111" s="27">
        <v>2.7</v>
      </c>
      <c r="D111" s="16"/>
      <c r="E111" s="16"/>
      <c r="F111" s="26">
        <f t="shared" si="2"/>
        <v>5.88</v>
      </c>
      <c r="G111" s="77">
        <v>0</v>
      </c>
      <c r="H111" s="72"/>
      <c r="I111" s="14"/>
      <c r="J111" s="30"/>
      <c r="K111" s="30"/>
    </row>
    <row r="112" spans="1:11" ht="21.95" customHeight="1">
      <c r="A112" s="10">
        <v>44386</v>
      </c>
      <c r="B112" s="95">
        <v>12.58</v>
      </c>
      <c r="C112" s="33">
        <v>5</v>
      </c>
      <c r="D112" s="11"/>
      <c r="E112" s="27"/>
      <c r="F112" s="26">
        <f t="shared" si="2"/>
        <v>2.58</v>
      </c>
      <c r="G112" s="77">
        <v>5</v>
      </c>
      <c r="H112" s="72"/>
      <c r="I112" s="14"/>
      <c r="J112" s="30"/>
      <c r="K112" s="30"/>
    </row>
    <row r="113" spans="1:11">
      <c r="A113" s="10">
        <v>44386</v>
      </c>
      <c r="B113" s="95">
        <v>12.58</v>
      </c>
      <c r="C113" s="33">
        <v>5</v>
      </c>
      <c r="D113" s="11"/>
      <c r="E113" s="27"/>
      <c r="F113" s="26">
        <f t="shared" si="2"/>
        <v>2.58</v>
      </c>
      <c r="G113" s="77">
        <v>5</v>
      </c>
      <c r="H113" s="72"/>
      <c r="I113" s="14"/>
      <c r="J113" s="30"/>
      <c r="K113" s="30"/>
    </row>
    <row r="114" spans="1:11">
      <c r="A114" s="10">
        <v>44386</v>
      </c>
      <c r="B114" s="95">
        <v>12.58</v>
      </c>
      <c r="C114" s="27">
        <v>5</v>
      </c>
      <c r="D114" s="11"/>
      <c r="E114" s="27"/>
      <c r="F114" s="26">
        <f t="shared" si="2"/>
        <v>2.58</v>
      </c>
      <c r="G114" s="77">
        <v>5</v>
      </c>
      <c r="H114" s="72"/>
      <c r="I114" s="14"/>
      <c r="J114" s="30"/>
      <c r="K114" s="30"/>
    </row>
    <row r="115" spans="1:11">
      <c r="A115" s="10">
        <v>44387</v>
      </c>
      <c r="B115" s="95">
        <v>10.58</v>
      </c>
      <c r="C115" s="27">
        <v>3.7</v>
      </c>
      <c r="D115" s="16"/>
      <c r="E115" s="16"/>
      <c r="F115" s="26">
        <f t="shared" si="2"/>
        <v>1.88</v>
      </c>
      <c r="G115" s="77">
        <v>5</v>
      </c>
      <c r="J115" s="30"/>
      <c r="K115" s="30"/>
    </row>
    <row r="116" spans="1:11">
      <c r="A116" s="10">
        <v>44387</v>
      </c>
      <c r="B116" s="95">
        <v>72</v>
      </c>
      <c r="C116" s="27">
        <v>42.5</v>
      </c>
      <c r="D116" s="11"/>
      <c r="E116" s="27"/>
      <c r="F116" s="26">
        <f t="shared" si="2"/>
        <v>24.5</v>
      </c>
      <c r="G116" s="77">
        <v>5</v>
      </c>
      <c r="J116" s="30"/>
      <c r="K116" s="30"/>
    </row>
    <row r="117" spans="1:11">
      <c r="A117" s="10">
        <v>44387</v>
      </c>
      <c r="B117" s="95">
        <v>12.58</v>
      </c>
      <c r="C117" s="33">
        <v>4</v>
      </c>
      <c r="D117" s="11"/>
      <c r="E117" s="27"/>
      <c r="F117" s="26">
        <f t="shared" si="2"/>
        <v>3.58</v>
      </c>
      <c r="G117" s="77">
        <v>5</v>
      </c>
      <c r="J117" s="30"/>
      <c r="K117" s="30"/>
    </row>
    <row r="118" spans="1:11">
      <c r="A118" s="10">
        <v>44387</v>
      </c>
      <c r="B118" s="95">
        <v>12.58</v>
      </c>
      <c r="C118" s="27">
        <v>4</v>
      </c>
      <c r="D118" s="11"/>
      <c r="E118" s="27"/>
      <c r="F118" s="26">
        <f t="shared" si="2"/>
        <v>3.58</v>
      </c>
      <c r="G118" s="77">
        <v>5</v>
      </c>
      <c r="J118" s="30"/>
      <c r="K118" s="30"/>
    </row>
    <row r="119" spans="1:11">
      <c r="A119" s="10">
        <v>44387</v>
      </c>
      <c r="B119" s="95">
        <v>14.58</v>
      </c>
      <c r="C119" s="27">
        <v>5</v>
      </c>
      <c r="D119" s="11"/>
      <c r="E119" s="27"/>
      <c r="F119" s="26">
        <f t="shared" si="2"/>
        <v>4.58</v>
      </c>
      <c r="G119" s="77">
        <v>5</v>
      </c>
      <c r="J119" s="30"/>
      <c r="K119" s="30"/>
    </row>
    <row r="120" spans="1:11">
      <c r="A120" s="10">
        <v>44387</v>
      </c>
      <c r="B120" s="95">
        <v>14.58</v>
      </c>
      <c r="C120" s="27">
        <v>5</v>
      </c>
      <c r="D120" s="11"/>
      <c r="E120" s="27"/>
      <c r="F120" s="26">
        <f t="shared" si="2"/>
        <v>4.58</v>
      </c>
      <c r="G120" s="77">
        <v>5</v>
      </c>
      <c r="J120" s="30"/>
      <c r="K120" s="30"/>
    </row>
    <row r="121" spans="1:11">
      <c r="A121" s="10">
        <v>44387</v>
      </c>
      <c r="B121" s="95">
        <v>14.58</v>
      </c>
      <c r="C121" s="27">
        <v>5</v>
      </c>
      <c r="D121" s="11"/>
      <c r="E121" s="27"/>
      <c r="F121" s="26">
        <f t="shared" si="2"/>
        <v>4.58</v>
      </c>
      <c r="G121" s="77">
        <v>5</v>
      </c>
      <c r="J121" s="30"/>
      <c r="K121" s="30"/>
    </row>
    <row r="122" spans="1:11">
      <c r="A122" s="10">
        <v>44387</v>
      </c>
      <c r="B122" s="95">
        <v>22.16</v>
      </c>
      <c r="C122" s="27">
        <v>9</v>
      </c>
      <c r="D122" s="16"/>
      <c r="E122" s="16"/>
      <c r="F122" s="26">
        <f t="shared" si="2"/>
        <v>8.16</v>
      </c>
      <c r="G122" s="77">
        <v>5</v>
      </c>
      <c r="J122" s="30"/>
      <c r="K122" s="30"/>
    </row>
    <row r="123" spans="1:11">
      <c r="A123" s="10">
        <v>44387</v>
      </c>
      <c r="B123" s="95">
        <v>14.58</v>
      </c>
      <c r="C123" s="27">
        <v>5</v>
      </c>
      <c r="D123" s="11"/>
      <c r="E123" s="27"/>
      <c r="F123" s="26">
        <f t="shared" si="2"/>
        <v>4.58</v>
      </c>
      <c r="G123" s="77">
        <v>5</v>
      </c>
      <c r="J123" s="30"/>
      <c r="K123" s="30"/>
    </row>
    <row r="124" spans="1:11">
      <c r="A124" s="10">
        <v>44387</v>
      </c>
      <c r="B124" s="95">
        <v>12.58</v>
      </c>
      <c r="C124" s="33">
        <v>4</v>
      </c>
      <c r="D124" s="11"/>
      <c r="E124" s="27"/>
      <c r="F124" s="26">
        <f t="shared" si="2"/>
        <v>3.58</v>
      </c>
      <c r="G124" s="77">
        <v>5</v>
      </c>
      <c r="J124" s="30"/>
      <c r="K124" s="30"/>
    </row>
    <row r="125" spans="1:11">
      <c r="A125" s="10">
        <v>44388</v>
      </c>
      <c r="B125" s="95">
        <v>72</v>
      </c>
      <c r="C125" s="33">
        <v>42.5</v>
      </c>
      <c r="D125" s="11"/>
      <c r="E125" s="27"/>
      <c r="F125" s="26">
        <f t="shared" si="2"/>
        <v>24.5</v>
      </c>
      <c r="G125" s="77">
        <v>5</v>
      </c>
      <c r="J125" s="30"/>
      <c r="K125" s="30"/>
    </row>
    <row r="126" spans="1:11">
      <c r="A126" s="10">
        <v>44388</v>
      </c>
      <c r="B126" s="95">
        <v>14.58</v>
      </c>
      <c r="C126" s="27">
        <v>5</v>
      </c>
      <c r="D126" s="11"/>
      <c r="E126" s="27"/>
      <c r="F126" s="26">
        <f t="shared" si="2"/>
        <v>4.58</v>
      </c>
      <c r="G126" s="77">
        <v>5</v>
      </c>
      <c r="J126" s="30"/>
      <c r="K126" s="30"/>
    </row>
    <row r="127" spans="1:11">
      <c r="A127" s="10">
        <v>44388</v>
      </c>
      <c r="B127" s="95">
        <v>24.58</v>
      </c>
      <c r="C127" s="27">
        <v>10</v>
      </c>
      <c r="D127" s="11"/>
      <c r="E127" s="27"/>
      <c r="F127" s="26">
        <f t="shared" si="2"/>
        <v>9.5799999999999983</v>
      </c>
      <c r="G127" s="77">
        <v>5</v>
      </c>
      <c r="J127" s="30"/>
      <c r="K127" s="30"/>
    </row>
    <row r="128" spans="1:11">
      <c r="A128" s="10">
        <v>44388</v>
      </c>
      <c r="B128" s="95">
        <v>72</v>
      </c>
      <c r="C128" s="27">
        <v>50.5</v>
      </c>
      <c r="D128" s="11"/>
      <c r="E128" s="27"/>
      <c r="F128" s="26">
        <f t="shared" si="2"/>
        <v>16.5</v>
      </c>
      <c r="G128" s="77">
        <v>5</v>
      </c>
      <c r="J128" s="30"/>
      <c r="K128" s="30"/>
    </row>
    <row r="129" spans="1:11">
      <c r="A129" s="10">
        <v>44388</v>
      </c>
      <c r="B129" s="95">
        <v>14.58</v>
      </c>
      <c r="C129" s="33">
        <v>5</v>
      </c>
      <c r="D129" s="11"/>
      <c r="E129" s="27"/>
      <c r="F129" s="26">
        <f t="shared" si="2"/>
        <v>4.58</v>
      </c>
      <c r="G129" s="77">
        <v>5</v>
      </c>
      <c r="J129" s="30"/>
      <c r="K129" s="30"/>
    </row>
    <row r="130" spans="1:11">
      <c r="A130" s="10">
        <v>44388</v>
      </c>
      <c r="B130" s="95">
        <v>20.58</v>
      </c>
      <c r="C130" s="33">
        <v>7.7</v>
      </c>
      <c r="D130" s="11"/>
      <c r="E130" s="27"/>
      <c r="F130" s="26">
        <f t="shared" si="2"/>
        <v>7.879999999999999</v>
      </c>
      <c r="G130" s="77">
        <v>5</v>
      </c>
      <c r="J130" s="30"/>
      <c r="K130" s="30"/>
    </row>
    <row r="131" spans="1:11">
      <c r="A131" s="10">
        <v>44388</v>
      </c>
      <c r="B131" s="95">
        <v>12.58</v>
      </c>
      <c r="C131" s="27">
        <v>4</v>
      </c>
      <c r="D131" s="11"/>
      <c r="E131" s="27"/>
      <c r="F131" s="26">
        <f t="shared" si="2"/>
        <v>3.58</v>
      </c>
      <c r="G131" s="77">
        <v>5</v>
      </c>
      <c r="J131" s="30"/>
      <c r="K131" s="30"/>
    </row>
    <row r="132" spans="1:11">
      <c r="A132" s="10">
        <v>44388</v>
      </c>
      <c r="B132" s="95">
        <v>12.58</v>
      </c>
      <c r="C132" s="27">
        <v>4</v>
      </c>
      <c r="D132" s="11"/>
      <c r="E132" s="27"/>
      <c r="F132" s="26">
        <f t="shared" ref="F132:F195" si="3">B132-C132-D132+E132-G132-J638</f>
        <v>3.58</v>
      </c>
      <c r="G132" s="77">
        <v>5</v>
      </c>
      <c r="J132" s="30"/>
      <c r="K132" s="30"/>
    </row>
    <row r="133" spans="1:11">
      <c r="A133" s="10">
        <v>44388</v>
      </c>
      <c r="B133" s="95">
        <v>12.58</v>
      </c>
      <c r="C133" s="27">
        <v>4</v>
      </c>
      <c r="D133" s="11"/>
      <c r="E133" s="27"/>
      <c r="F133" s="26">
        <f t="shared" si="3"/>
        <v>3.58</v>
      </c>
      <c r="G133" s="77">
        <v>5</v>
      </c>
      <c r="J133" s="30"/>
      <c r="K133" s="30"/>
    </row>
    <row r="134" spans="1:11">
      <c r="A134" s="10">
        <v>44388</v>
      </c>
      <c r="B134" s="95">
        <v>39.159999999999997</v>
      </c>
      <c r="C134" s="27">
        <v>15</v>
      </c>
      <c r="D134" s="11"/>
      <c r="E134" s="27"/>
      <c r="F134" s="26">
        <f t="shared" si="3"/>
        <v>19.159999999999997</v>
      </c>
      <c r="G134" s="77">
        <v>5</v>
      </c>
      <c r="J134" s="30"/>
      <c r="K134" s="30"/>
    </row>
    <row r="135" spans="1:11">
      <c r="A135" s="10">
        <v>44388</v>
      </c>
      <c r="B135" s="95">
        <v>8.58</v>
      </c>
      <c r="C135" s="27">
        <v>2.7</v>
      </c>
      <c r="D135" s="11"/>
      <c r="E135" s="27"/>
      <c r="F135" s="26">
        <f t="shared" si="3"/>
        <v>0.87999999999999989</v>
      </c>
      <c r="G135" s="77">
        <v>5</v>
      </c>
      <c r="J135" s="30"/>
      <c r="K135" s="30"/>
    </row>
    <row r="136" spans="1:11">
      <c r="A136" s="10">
        <v>44388</v>
      </c>
      <c r="B136" s="95">
        <v>8.58</v>
      </c>
      <c r="C136" s="27">
        <v>2.7</v>
      </c>
      <c r="D136" s="11"/>
      <c r="E136" s="27"/>
      <c r="F136" s="26">
        <f t="shared" si="3"/>
        <v>0.87999999999999989</v>
      </c>
      <c r="G136" s="77">
        <v>5</v>
      </c>
      <c r="J136" s="30"/>
      <c r="K136" s="30"/>
    </row>
    <row r="137" spans="1:11">
      <c r="A137" s="10">
        <v>44388</v>
      </c>
      <c r="B137" s="95">
        <v>23.32</v>
      </c>
      <c r="C137" s="27">
        <v>9</v>
      </c>
      <c r="D137" s="11"/>
      <c r="E137" s="27"/>
      <c r="F137" s="26">
        <f t="shared" si="3"/>
        <v>9.32</v>
      </c>
      <c r="G137" s="77">
        <v>5</v>
      </c>
      <c r="J137" s="30"/>
      <c r="K137" s="30"/>
    </row>
    <row r="138" spans="1:11">
      <c r="A138" s="10">
        <v>44388</v>
      </c>
      <c r="B138" s="95">
        <v>14.58</v>
      </c>
      <c r="C138" s="27">
        <v>5</v>
      </c>
      <c r="D138" s="11"/>
      <c r="E138" s="27"/>
      <c r="F138" s="26">
        <f t="shared" si="3"/>
        <v>4.58</v>
      </c>
      <c r="G138" s="77">
        <v>5</v>
      </c>
      <c r="J138" s="30"/>
      <c r="K138" s="30"/>
    </row>
    <row r="139" spans="1:11">
      <c r="A139" s="10">
        <v>44389</v>
      </c>
      <c r="B139" s="95">
        <v>14.58</v>
      </c>
      <c r="C139" s="27">
        <v>5</v>
      </c>
      <c r="D139" s="11"/>
      <c r="E139" s="27"/>
      <c r="F139" s="26">
        <f t="shared" si="3"/>
        <v>4.58</v>
      </c>
      <c r="G139" s="77">
        <v>5</v>
      </c>
      <c r="J139" s="30"/>
      <c r="K139" s="30"/>
    </row>
    <row r="140" spans="1:11">
      <c r="A140" s="10">
        <v>44389</v>
      </c>
      <c r="B140" s="95">
        <v>14.58</v>
      </c>
      <c r="C140" s="27">
        <v>5</v>
      </c>
      <c r="D140" s="11"/>
      <c r="E140" s="27"/>
      <c r="F140" s="26">
        <f t="shared" si="3"/>
        <v>4.58</v>
      </c>
      <c r="G140" s="77">
        <v>5</v>
      </c>
      <c r="J140" s="30"/>
      <c r="K140" s="30"/>
    </row>
    <row r="141" spans="1:11">
      <c r="A141" s="10">
        <v>44389</v>
      </c>
      <c r="B141" s="95">
        <v>14.58</v>
      </c>
      <c r="C141" s="33">
        <v>5</v>
      </c>
      <c r="D141" s="11"/>
      <c r="E141" s="27"/>
      <c r="F141" s="26">
        <f t="shared" si="3"/>
        <v>4.58</v>
      </c>
      <c r="G141" s="77">
        <v>5</v>
      </c>
      <c r="J141" s="30"/>
      <c r="K141" s="30"/>
    </row>
    <row r="142" spans="1:11">
      <c r="A142" s="10">
        <v>44389</v>
      </c>
      <c r="B142" s="95">
        <v>14.58</v>
      </c>
      <c r="C142" s="27">
        <v>5</v>
      </c>
      <c r="D142" s="11"/>
      <c r="E142" s="27"/>
      <c r="F142" s="26">
        <f t="shared" si="3"/>
        <v>4.58</v>
      </c>
      <c r="G142" s="77">
        <v>5</v>
      </c>
      <c r="J142" s="30"/>
      <c r="K142" s="30"/>
    </row>
    <row r="143" spans="1:11">
      <c r="A143" s="10">
        <v>44389</v>
      </c>
      <c r="B143" s="95">
        <v>14.58</v>
      </c>
      <c r="C143" s="27">
        <v>5</v>
      </c>
      <c r="D143" s="11"/>
      <c r="E143" s="27"/>
      <c r="F143" s="26">
        <f t="shared" si="3"/>
        <v>4.58</v>
      </c>
      <c r="G143" s="77">
        <v>5</v>
      </c>
      <c r="J143" s="30"/>
      <c r="K143" s="30"/>
    </row>
    <row r="144" spans="1:11">
      <c r="A144" s="10">
        <v>44389</v>
      </c>
      <c r="B144" s="95">
        <v>12.58</v>
      </c>
      <c r="C144" s="27">
        <v>4</v>
      </c>
      <c r="D144" s="11"/>
      <c r="E144" s="27"/>
      <c r="F144" s="26">
        <f t="shared" si="3"/>
        <v>3.58</v>
      </c>
      <c r="G144" s="77">
        <v>5</v>
      </c>
      <c r="J144" s="30"/>
      <c r="K144" s="30"/>
    </row>
    <row r="145" spans="1:11">
      <c r="A145" s="10">
        <v>44389</v>
      </c>
      <c r="B145" s="95">
        <v>12.58</v>
      </c>
      <c r="C145" s="27">
        <v>4</v>
      </c>
      <c r="D145" s="11"/>
      <c r="E145" s="27"/>
      <c r="F145" s="26">
        <f t="shared" si="3"/>
        <v>3.58</v>
      </c>
      <c r="G145" s="77">
        <v>5</v>
      </c>
      <c r="J145" s="30"/>
      <c r="K145" s="30"/>
    </row>
    <row r="146" spans="1:11">
      <c r="A146" s="10">
        <v>44389</v>
      </c>
      <c r="B146" s="95">
        <v>12.58</v>
      </c>
      <c r="C146" s="27">
        <v>4</v>
      </c>
      <c r="D146" s="11"/>
      <c r="E146" s="27"/>
      <c r="F146" s="26">
        <f t="shared" si="3"/>
        <v>3.58</v>
      </c>
      <c r="G146" s="77">
        <v>5</v>
      </c>
      <c r="J146" s="30"/>
      <c r="K146" s="30"/>
    </row>
    <row r="147" spans="1:11">
      <c r="A147" s="10">
        <v>44389</v>
      </c>
      <c r="B147" s="95">
        <v>24.58</v>
      </c>
      <c r="C147" s="27">
        <v>10</v>
      </c>
      <c r="D147" s="11"/>
      <c r="E147" s="27"/>
      <c r="F147" s="26">
        <f t="shared" si="3"/>
        <v>9.5799999999999983</v>
      </c>
      <c r="G147" s="77">
        <v>5</v>
      </c>
      <c r="J147" s="30"/>
      <c r="K147" s="30"/>
    </row>
    <row r="148" spans="1:11">
      <c r="A148" s="10">
        <v>44389</v>
      </c>
      <c r="B148" s="95">
        <v>20.58</v>
      </c>
      <c r="C148" s="27">
        <v>7.7</v>
      </c>
      <c r="D148" s="11"/>
      <c r="E148" s="27"/>
      <c r="F148" s="26">
        <f t="shared" si="3"/>
        <v>7.879999999999999</v>
      </c>
      <c r="G148" s="77">
        <v>5</v>
      </c>
      <c r="J148" s="30"/>
      <c r="K148" s="30"/>
    </row>
    <row r="149" spans="1:11">
      <c r="A149" s="10">
        <v>44390</v>
      </c>
      <c r="B149" s="95">
        <v>12.58</v>
      </c>
      <c r="C149" s="27">
        <v>4</v>
      </c>
      <c r="D149" s="11"/>
      <c r="E149" s="27"/>
      <c r="F149" s="26">
        <f t="shared" si="3"/>
        <v>3.58</v>
      </c>
      <c r="G149" s="77">
        <v>5</v>
      </c>
      <c r="J149" s="30"/>
      <c r="K149" s="30"/>
    </row>
    <row r="150" spans="1:11">
      <c r="A150" s="10">
        <v>44390</v>
      </c>
      <c r="B150" s="95">
        <v>12.58</v>
      </c>
      <c r="C150" s="27">
        <v>4</v>
      </c>
      <c r="D150" s="11"/>
      <c r="E150" s="27"/>
      <c r="F150" s="26">
        <f t="shared" si="3"/>
        <v>3.58</v>
      </c>
      <c r="G150" s="77">
        <v>5</v>
      </c>
      <c r="J150" s="30"/>
      <c r="K150" s="30"/>
    </row>
    <row r="151" spans="1:11">
      <c r="A151" s="10">
        <v>44390</v>
      </c>
      <c r="B151" s="95">
        <v>12.58</v>
      </c>
      <c r="C151" s="27">
        <v>4</v>
      </c>
      <c r="D151" s="11"/>
      <c r="E151" s="27"/>
      <c r="F151" s="26">
        <f t="shared" si="3"/>
        <v>3.58</v>
      </c>
      <c r="G151" s="77">
        <v>5</v>
      </c>
      <c r="J151" s="30"/>
      <c r="K151" s="30"/>
    </row>
    <row r="152" spans="1:11">
      <c r="A152" s="10">
        <v>44390</v>
      </c>
      <c r="B152" s="95">
        <v>14.58</v>
      </c>
      <c r="C152" s="27">
        <v>5</v>
      </c>
      <c r="D152" s="16"/>
      <c r="E152" s="16"/>
      <c r="F152" s="26">
        <f t="shared" si="3"/>
        <v>4.58</v>
      </c>
      <c r="G152" s="77">
        <v>5</v>
      </c>
      <c r="J152" s="30"/>
      <c r="K152" s="30"/>
    </row>
    <row r="153" spans="1:11">
      <c r="A153" s="10">
        <v>44390</v>
      </c>
      <c r="B153" s="95">
        <v>30.32</v>
      </c>
      <c r="C153" s="27">
        <v>11</v>
      </c>
      <c r="D153" s="16"/>
      <c r="E153" s="27"/>
      <c r="F153" s="26">
        <f t="shared" si="3"/>
        <v>14.32</v>
      </c>
      <c r="G153" s="77">
        <v>5</v>
      </c>
      <c r="J153" s="30"/>
      <c r="K153" s="30"/>
    </row>
    <row r="154" spans="1:11">
      <c r="A154" s="10">
        <v>44390</v>
      </c>
      <c r="B154" s="95">
        <v>29.16</v>
      </c>
      <c r="C154" s="27">
        <v>10</v>
      </c>
      <c r="D154" s="11"/>
      <c r="E154" s="27"/>
      <c r="F154" s="26">
        <f t="shared" si="3"/>
        <v>14.16</v>
      </c>
      <c r="G154" s="77">
        <v>5</v>
      </c>
      <c r="J154" s="30"/>
      <c r="K154" s="30"/>
    </row>
    <row r="155" spans="1:11">
      <c r="A155" s="10">
        <v>44390</v>
      </c>
      <c r="B155" s="95">
        <v>12.58</v>
      </c>
      <c r="C155" s="27">
        <v>4</v>
      </c>
      <c r="D155" s="11"/>
      <c r="E155" s="27"/>
      <c r="F155" s="26">
        <f t="shared" si="3"/>
        <v>3.58</v>
      </c>
      <c r="G155" s="77">
        <v>5</v>
      </c>
      <c r="J155" s="30"/>
      <c r="K155" s="30"/>
    </row>
    <row r="156" spans="1:11">
      <c r="A156" s="10">
        <v>44390</v>
      </c>
      <c r="B156" s="95">
        <v>24.58</v>
      </c>
      <c r="C156" s="27">
        <v>10</v>
      </c>
      <c r="D156" s="11"/>
      <c r="E156" s="27"/>
      <c r="F156" s="26">
        <f t="shared" si="3"/>
        <v>9.5799999999999983</v>
      </c>
      <c r="G156" s="77">
        <v>5</v>
      </c>
      <c r="J156" s="30"/>
      <c r="K156" s="30"/>
    </row>
    <row r="157" spans="1:11">
      <c r="A157" s="10">
        <v>44390</v>
      </c>
      <c r="B157" s="95">
        <v>12.58</v>
      </c>
      <c r="C157" s="27">
        <v>4</v>
      </c>
      <c r="D157" s="11"/>
      <c r="E157" s="27"/>
      <c r="F157" s="26">
        <f t="shared" si="3"/>
        <v>3.58</v>
      </c>
      <c r="G157" s="77">
        <v>5</v>
      </c>
      <c r="J157" s="30"/>
      <c r="K157" s="30"/>
    </row>
    <row r="158" spans="1:11">
      <c r="A158" s="10">
        <v>44390</v>
      </c>
      <c r="B158" s="95">
        <v>12.58</v>
      </c>
      <c r="C158" s="27">
        <v>4</v>
      </c>
      <c r="D158" s="11"/>
      <c r="E158" s="27"/>
      <c r="F158" s="26">
        <f t="shared" si="3"/>
        <v>3.58</v>
      </c>
      <c r="G158" s="77">
        <v>5</v>
      </c>
      <c r="J158" s="30"/>
      <c r="K158" s="30"/>
    </row>
    <row r="159" spans="1:11">
      <c r="A159" s="10">
        <v>44390</v>
      </c>
      <c r="B159" s="95">
        <v>24.58</v>
      </c>
      <c r="C159" s="27">
        <v>10</v>
      </c>
      <c r="D159" s="11"/>
      <c r="E159" s="27"/>
      <c r="F159" s="26">
        <f t="shared" si="3"/>
        <v>9.5799999999999983</v>
      </c>
      <c r="G159" s="77">
        <v>5</v>
      </c>
      <c r="J159" s="30"/>
      <c r="K159" s="30"/>
    </row>
    <row r="160" spans="1:11">
      <c r="A160" s="10">
        <v>44391</v>
      </c>
      <c r="B160" s="95">
        <v>14.58</v>
      </c>
      <c r="C160" s="27">
        <v>5</v>
      </c>
      <c r="D160" s="11"/>
      <c r="E160" s="27"/>
      <c r="F160" s="26">
        <f t="shared" si="3"/>
        <v>4.58</v>
      </c>
      <c r="G160" s="77">
        <v>5</v>
      </c>
      <c r="J160" s="30"/>
      <c r="K160" s="30"/>
    </row>
    <row r="161" spans="1:11">
      <c r="A161" s="10">
        <v>44391</v>
      </c>
      <c r="B161" s="95">
        <v>14.58</v>
      </c>
      <c r="C161" s="27">
        <v>5</v>
      </c>
      <c r="D161" s="11"/>
      <c r="E161" s="27"/>
      <c r="F161" s="26">
        <f t="shared" si="3"/>
        <v>4.58</v>
      </c>
      <c r="G161" s="77">
        <v>5</v>
      </c>
      <c r="J161" s="30"/>
      <c r="K161" s="30"/>
    </row>
    <row r="162" spans="1:11">
      <c r="A162" s="10">
        <v>44391</v>
      </c>
      <c r="B162" s="95">
        <v>24.58</v>
      </c>
      <c r="C162" s="27">
        <v>10</v>
      </c>
      <c r="D162" s="11"/>
      <c r="E162" s="27"/>
      <c r="F162" s="26">
        <f t="shared" si="3"/>
        <v>9.5799999999999983</v>
      </c>
      <c r="G162" s="77">
        <v>5</v>
      </c>
      <c r="J162" s="30"/>
      <c r="K162" s="30"/>
    </row>
    <row r="163" spans="1:11">
      <c r="A163" s="10">
        <v>44391</v>
      </c>
      <c r="B163" s="95">
        <v>14.58</v>
      </c>
      <c r="C163" s="27">
        <v>5</v>
      </c>
      <c r="D163" s="11"/>
      <c r="E163" s="27"/>
      <c r="F163" s="26">
        <f t="shared" si="3"/>
        <v>4.58</v>
      </c>
      <c r="G163" s="77">
        <v>5</v>
      </c>
      <c r="J163" s="30"/>
      <c r="K163" s="30"/>
    </row>
    <row r="164" spans="1:11">
      <c r="A164" s="10">
        <v>44391</v>
      </c>
      <c r="B164" s="95">
        <v>12.58</v>
      </c>
      <c r="C164" s="27">
        <v>4</v>
      </c>
      <c r="D164" s="11"/>
      <c r="E164" s="27"/>
      <c r="F164" s="26">
        <f t="shared" si="3"/>
        <v>3.58</v>
      </c>
      <c r="G164" s="77">
        <v>5</v>
      </c>
      <c r="J164" s="30"/>
      <c r="K164" s="30"/>
    </row>
    <row r="165" spans="1:11">
      <c r="A165" s="10">
        <v>44391</v>
      </c>
      <c r="B165" s="95">
        <v>14.58</v>
      </c>
      <c r="C165" s="27">
        <v>5</v>
      </c>
      <c r="D165" s="11"/>
      <c r="E165" s="27"/>
      <c r="F165" s="26">
        <f t="shared" si="3"/>
        <v>4.58</v>
      </c>
      <c r="G165" s="77">
        <v>5</v>
      </c>
      <c r="J165" s="30"/>
      <c r="K165" s="30"/>
    </row>
    <row r="166" spans="1:11">
      <c r="A166" s="10">
        <v>44391</v>
      </c>
      <c r="B166" s="95">
        <v>12.58</v>
      </c>
      <c r="C166" s="27">
        <v>4</v>
      </c>
      <c r="D166" s="11"/>
      <c r="E166" s="27"/>
      <c r="F166" s="26">
        <f t="shared" si="3"/>
        <v>3.58</v>
      </c>
      <c r="G166" s="77">
        <v>5</v>
      </c>
      <c r="J166" s="30"/>
      <c r="K166" s="30"/>
    </row>
    <row r="167" spans="1:11">
      <c r="A167" s="10">
        <v>44392</v>
      </c>
      <c r="B167" s="95">
        <v>14.58</v>
      </c>
      <c r="C167" s="27">
        <v>5</v>
      </c>
      <c r="D167" s="11"/>
      <c r="E167" s="27"/>
      <c r="F167" s="26">
        <f t="shared" si="3"/>
        <v>4.58</v>
      </c>
      <c r="G167" s="77">
        <v>5</v>
      </c>
      <c r="J167" s="30"/>
      <c r="K167" s="30"/>
    </row>
    <row r="168" spans="1:11">
      <c r="A168" s="10">
        <v>44392</v>
      </c>
      <c r="B168" s="95">
        <v>12.58</v>
      </c>
      <c r="C168" s="27">
        <v>4</v>
      </c>
      <c r="D168" s="11"/>
      <c r="E168" s="27"/>
      <c r="F168" s="26">
        <f t="shared" si="3"/>
        <v>3.58</v>
      </c>
      <c r="G168" s="77">
        <v>5</v>
      </c>
      <c r="J168" s="30"/>
      <c r="K168" s="30"/>
    </row>
    <row r="169" spans="1:11" s="78" customFormat="1">
      <c r="A169" s="10">
        <v>44392</v>
      </c>
      <c r="B169" s="60">
        <v>72</v>
      </c>
      <c r="C169" s="33">
        <v>42.5</v>
      </c>
      <c r="D169" s="26"/>
      <c r="E169" s="33"/>
      <c r="F169" s="26">
        <f t="shared" si="3"/>
        <v>24.5</v>
      </c>
      <c r="G169" s="77">
        <v>5</v>
      </c>
      <c r="J169" s="30"/>
      <c r="K169" s="30"/>
    </row>
    <row r="170" spans="1:11">
      <c r="A170" s="10">
        <v>44392</v>
      </c>
      <c r="B170" s="95">
        <v>12.58</v>
      </c>
      <c r="C170" s="27">
        <v>4</v>
      </c>
      <c r="D170" s="11"/>
      <c r="E170" s="27"/>
      <c r="F170" s="26">
        <f t="shared" si="3"/>
        <v>3.58</v>
      </c>
      <c r="G170" s="77">
        <v>5</v>
      </c>
      <c r="J170" s="30"/>
      <c r="K170" s="30"/>
    </row>
    <row r="171" spans="1:11">
      <c r="A171" s="10">
        <v>44392</v>
      </c>
      <c r="B171" s="95">
        <v>12.58</v>
      </c>
      <c r="C171" s="27">
        <v>4</v>
      </c>
      <c r="D171" s="11"/>
      <c r="E171" s="27"/>
      <c r="F171" s="26">
        <f t="shared" si="3"/>
        <v>3.58</v>
      </c>
      <c r="G171" s="77">
        <v>5</v>
      </c>
      <c r="J171" s="30"/>
      <c r="K171" s="30"/>
    </row>
    <row r="172" spans="1:11">
      <c r="A172" s="10">
        <v>44392</v>
      </c>
      <c r="B172" s="95">
        <v>18.16</v>
      </c>
      <c r="C172" s="27">
        <v>7</v>
      </c>
      <c r="D172" s="11"/>
      <c r="E172" s="27"/>
      <c r="F172" s="26">
        <f t="shared" si="3"/>
        <v>6.16</v>
      </c>
      <c r="G172" s="77">
        <v>5</v>
      </c>
      <c r="J172" s="30"/>
      <c r="K172" s="30"/>
    </row>
    <row r="173" spans="1:11">
      <c r="A173" s="10">
        <v>44392</v>
      </c>
      <c r="B173" s="95">
        <v>14.58</v>
      </c>
      <c r="C173" s="27">
        <v>5</v>
      </c>
      <c r="D173" s="11"/>
      <c r="E173" s="27"/>
      <c r="F173" s="26">
        <f t="shared" si="3"/>
        <v>4.58</v>
      </c>
      <c r="G173" s="77">
        <v>5</v>
      </c>
      <c r="J173" s="30"/>
      <c r="K173" s="30"/>
    </row>
    <row r="174" spans="1:11">
      <c r="A174" s="10">
        <v>44392</v>
      </c>
      <c r="B174" s="95">
        <v>24.58</v>
      </c>
      <c r="C174" s="27">
        <v>10</v>
      </c>
      <c r="D174" s="11"/>
      <c r="E174" s="27"/>
      <c r="F174" s="26">
        <f t="shared" si="3"/>
        <v>9.5799999999999983</v>
      </c>
      <c r="G174" s="77">
        <v>5</v>
      </c>
      <c r="J174" s="30"/>
      <c r="K174" s="30"/>
    </row>
    <row r="175" spans="1:11">
      <c r="A175" s="10">
        <v>44392</v>
      </c>
      <c r="B175" s="95">
        <v>12.58</v>
      </c>
      <c r="C175" s="27">
        <v>4</v>
      </c>
      <c r="D175" s="11"/>
      <c r="E175" s="27"/>
      <c r="F175" s="26">
        <f t="shared" si="3"/>
        <v>3.58</v>
      </c>
      <c r="G175" s="77">
        <v>5</v>
      </c>
      <c r="J175" s="30"/>
      <c r="K175" s="30"/>
    </row>
    <row r="176" spans="1:11">
      <c r="A176" s="10">
        <v>44393</v>
      </c>
      <c r="B176" s="95">
        <v>24.58</v>
      </c>
      <c r="C176" s="27">
        <v>10</v>
      </c>
      <c r="D176" s="11"/>
      <c r="E176" s="27"/>
      <c r="F176" s="26">
        <f t="shared" si="3"/>
        <v>9.5799999999999983</v>
      </c>
      <c r="G176" s="77">
        <v>5</v>
      </c>
      <c r="J176" s="30"/>
      <c r="K176" s="30"/>
    </row>
    <row r="177" spans="1:11">
      <c r="A177" s="10">
        <v>44393</v>
      </c>
      <c r="B177" s="95">
        <v>12.58</v>
      </c>
      <c r="C177" s="27">
        <v>4</v>
      </c>
      <c r="D177" s="11"/>
      <c r="E177" s="27"/>
      <c r="F177" s="26">
        <f t="shared" si="3"/>
        <v>3.58</v>
      </c>
      <c r="G177" s="77">
        <v>5</v>
      </c>
      <c r="J177" s="30"/>
      <c r="K177" s="30"/>
    </row>
    <row r="178" spans="1:11">
      <c r="A178" s="10">
        <v>44393</v>
      </c>
      <c r="B178" s="95">
        <v>11.58</v>
      </c>
      <c r="C178" s="27">
        <v>5</v>
      </c>
      <c r="D178" s="11"/>
      <c r="E178" s="27"/>
      <c r="F178" s="26">
        <f t="shared" si="3"/>
        <v>1.58</v>
      </c>
      <c r="G178" s="77">
        <v>5</v>
      </c>
      <c r="J178" s="30"/>
      <c r="K178" s="30"/>
    </row>
    <row r="179" spans="1:11">
      <c r="A179" s="10">
        <v>44393</v>
      </c>
      <c r="B179" s="95">
        <v>14.58</v>
      </c>
      <c r="C179" s="27">
        <v>5</v>
      </c>
      <c r="D179" s="11"/>
      <c r="E179" s="27"/>
      <c r="F179" s="26">
        <f t="shared" si="3"/>
        <v>4.58</v>
      </c>
      <c r="G179" s="77">
        <v>5</v>
      </c>
      <c r="J179" s="30"/>
      <c r="K179" s="30"/>
    </row>
    <row r="180" spans="1:11">
      <c r="A180" s="10">
        <v>44393</v>
      </c>
      <c r="B180" s="95">
        <v>12.58</v>
      </c>
      <c r="C180" s="27">
        <v>4</v>
      </c>
      <c r="D180" s="11"/>
      <c r="E180" s="27"/>
      <c r="F180" s="26">
        <f t="shared" si="3"/>
        <v>3.58</v>
      </c>
      <c r="G180" s="77">
        <v>5</v>
      </c>
      <c r="J180" s="30"/>
      <c r="K180" s="30"/>
    </row>
    <row r="181" spans="1:11">
      <c r="A181" s="10">
        <v>44394</v>
      </c>
      <c r="B181" s="60">
        <v>11.46</v>
      </c>
      <c r="C181" s="33">
        <v>4</v>
      </c>
      <c r="D181" s="30"/>
      <c r="E181" s="30"/>
      <c r="F181" s="26">
        <f t="shared" si="3"/>
        <v>2.4600000000000009</v>
      </c>
      <c r="G181" s="77">
        <v>5</v>
      </c>
      <c r="H181" s="78"/>
      <c r="J181" s="30"/>
      <c r="K181" s="30"/>
    </row>
    <row r="182" spans="1:11">
      <c r="A182" s="10">
        <v>44394</v>
      </c>
      <c r="B182" s="60">
        <v>13.13</v>
      </c>
      <c r="C182" s="33">
        <v>5</v>
      </c>
      <c r="D182" s="30"/>
      <c r="E182" s="30"/>
      <c r="F182" s="26">
        <f t="shared" si="3"/>
        <v>3.1300000000000008</v>
      </c>
      <c r="G182" s="77">
        <v>5</v>
      </c>
      <c r="H182" s="78"/>
      <c r="J182" s="30"/>
      <c r="K182" s="30"/>
    </row>
    <row r="183" spans="1:11">
      <c r="A183" s="10">
        <v>44394</v>
      </c>
      <c r="B183" s="60">
        <v>10.58</v>
      </c>
      <c r="C183" s="33">
        <v>3.75</v>
      </c>
      <c r="D183" s="30"/>
      <c r="E183" s="30"/>
      <c r="F183" s="26">
        <f t="shared" si="3"/>
        <v>1.83</v>
      </c>
      <c r="G183" s="77">
        <v>5</v>
      </c>
      <c r="H183" s="78"/>
      <c r="J183" s="30"/>
      <c r="K183" s="30"/>
    </row>
    <row r="184" spans="1:11">
      <c r="A184" s="10">
        <v>44394</v>
      </c>
      <c r="B184" s="60">
        <v>13.22</v>
      </c>
      <c r="C184" s="33">
        <v>5</v>
      </c>
      <c r="D184" s="11"/>
      <c r="E184" s="27"/>
      <c r="F184" s="26">
        <f t="shared" si="3"/>
        <v>3.2200000000000006</v>
      </c>
      <c r="G184" s="77">
        <v>5</v>
      </c>
      <c r="J184" s="30"/>
      <c r="K184" s="30"/>
    </row>
    <row r="185" spans="1:11">
      <c r="A185" s="10">
        <v>44394</v>
      </c>
      <c r="B185" s="95">
        <v>14.58</v>
      </c>
      <c r="C185" s="27">
        <v>5</v>
      </c>
      <c r="D185" s="11"/>
      <c r="E185" s="27"/>
      <c r="F185" s="26">
        <f t="shared" si="3"/>
        <v>4.58</v>
      </c>
      <c r="G185" s="77">
        <v>5</v>
      </c>
      <c r="J185" s="30"/>
      <c r="K185" s="30"/>
    </row>
    <row r="186" spans="1:11">
      <c r="A186" s="10">
        <v>44394</v>
      </c>
      <c r="B186" s="95">
        <v>26.16</v>
      </c>
      <c r="C186" s="27">
        <v>10</v>
      </c>
      <c r="D186" s="11"/>
      <c r="E186" s="27"/>
      <c r="F186" s="26">
        <f t="shared" si="3"/>
        <v>11.16</v>
      </c>
      <c r="G186" s="77">
        <v>5</v>
      </c>
      <c r="J186" s="30"/>
      <c r="K186" s="30"/>
    </row>
    <row r="187" spans="1:11">
      <c r="A187" s="10">
        <v>44394</v>
      </c>
      <c r="B187" s="95">
        <v>14.58</v>
      </c>
      <c r="C187" s="27">
        <v>5</v>
      </c>
      <c r="D187" s="11"/>
      <c r="E187" s="27"/>
      <c r="F187" s="26">
        <f t="shared" si="3"/>
        <v>4.58</v>
      </c>
      <c r="G187" s="77">
        <v>5</v>
      </c>
      <c r="J187" s="30"/>
      <c r="K187" s="30"/>
    </row>
    <row r="188" spans="1:11">
      <c r="A188" s="10">
        <v>44394</v>
      </c>
      <c r="B188" s="95">
        <v>10.58</v>
      </c>
      <c r="C188" s="27">
        <v>3.75</v>
      </c>
      <c r="D188" s="11"/>
      <c r="E188" s="27"/>
      <c r="F188" s="26">
        <f t="shared" si="3"/>
        <v>1.83</v>
      </c>
      <c r="G188" s="77">
        <v>5</v>
      </c>
      <c r="J188" s="30"/>
      <c r="K188" s="30"/>
    </row>
    <row r="189" spans="1:11">
      <c r="A189" s="10">
        <v>44394</v>
      </c>
      <c r="B189" s="95">
        <v>14.58</v>
      </c>
      <c r="C189" s="27">
        <v>5</v>
      </c>
      <c r="D189" s="11"/>
      <c r="E189" s="27"/>
      <c r="F189" s="26">
        <f t="shared" si="3"/>
        <v>4.58</v>
      </c>
      <c r="G189" s="77">
        <v>5</v>
      </c>
      <c r="J189" s="30"/>
      <c r="K189" s="30"/>
    </row>
    <row r="190" spans="1:11">
      <c r="A190" s="10">
        <v>44394</v>
      </c>
      <c r="B190" s="95">
        <v>22.41</v>
      </c>
      <c r="C190" s="27">
        <v>10</v>
      </c>
      <c r="D190" s="11"/>
      <c r="E190" s="27"/>
      <c r="F190" s="26">
        <f t="shared" si="3"/>
        <v>7.41</v>
      </c>
      <c r="G190" s="77">
        <v>5</v>
      </c>
      <c r="J190" s="30"/>
      <c r="K190" s="30"/>
    </row>
    <row r="191" spans="1:11">
      <c r="A191" s="10">
        <v>44394</v>
      </c>
      <c r="B191" s="95">
        <v>12.58</v>
      </c>
      <c r="C191" s="27">
        <v>4</v>
      </c>
      <c r="D191" s="11"/>
      <c r="E191" s="27"/>
      <c r="F191" s="26">
        <f t="shared" si="3"/>
        <v>3.58</v>
      </c>
      <c r="G191" s="77">
        <v>5</v>
      </c>
      <c r="J191" s="30"/>
      <c r="K191" s="30"/>
    </row>
    <row r="192" spans="1:11">
      <c r="A192" s="10">
        <v>44394</v>
      </c>
      <c r="B192" s="95">
        <v>14.58</v>
      </c>
      <c r="C192" s="27">
        <v>5</v>
      </c>
      <c r="D192" s="11"/>
      <c r="E192" s="27"/>
      <c r="F192" s="26">
        <f t="shared" si="3"/>
        <v>4.58</v>
      </c>
      <c r="G192" s="77">
        <v>5</v>
      </c>
      <c r="J192" s="30"/>
      <c r="K192" s="30"/>
    </row>
    <row r="193" spans="1:11">
      <c r="A193" s="10">
        <v>44394</v>
      </c>
      <c r="B193" s="95">
        <v>14.58</v>
      </c>
      <c r="C193" s="27">
        <v>5</v>
      </c>
      <c r="D193" s="11"/>
      <c r="E193" s="27"/>
      <c r="F193" s="26">
        <f t="shared" si="3"/>
        <v>4.58</v>
      </c>
      <c r="G193" s="77">
        <v>5</v>
      </c>
      <c r="J193" s="30"/>
      <c r="K193" s="30"/>
    </row>
    <row r="194" spans="1:11">
      <c r="A194" s="10">
        <v>44394</v>
      </c>
      <c r="B194" s="95">
        <v>12.58</v>
      </c>
      <c r="C194" s="27">
        <v>4</v>
      </c>
      <c r="D194" s="11"/>
      <c r="E194" s="27"/>
      <c r="F194" s="26">
        <f t="shared" si="3"/>
        <v>3.58</v>
      </c>
      <c r="G194" s="77">
        <v>5</v>
      </c>
      <c r="J194" s="30"/>
      <c r="K194" s="30"/>
    </row>
    <row r="195" spans="1:11">
      <c r="A195" s="10">
        <v>44395</v>
      </c>
      <c r="B195" s="95">
        <v>14.58</v>
      </c>
      <c r="C195" s="27">
        <v>5</v>
      </c>
      <c r="D195" s="16"/>
      <c r="E195" s="16"/>
      <c r="F195" s="26">
        <f t="shared" si="3"/>
        <v>4.58</v>
      </c>
      <c r="G195" s="77">
        <v>5</v>
      </c>
      <c r="J195" s="30"/>
      <c r="K195" s="30"/>
    </row>
    <row r="196" spans="1:11">
      <c r="A196" s="10">
        <v>44395</v>
      </c>
      <c r="B196" s="95">
        <v>14.58</v>
      </c>
      <c r="C196" s="27">
        <v>5</v>
      </c>
      <c r="D196" s="11"/>
      <c r="E196" s="27"/>
      <c r="F196" s="26">
        <f t="shared" ref="F196:F221" si="4">B196-C196-D196+E196-G196-J702</f>
        <v>4.58</v>
      </c>
      <c r="G196" s="77">
        <v>5</v>
      </c>
      <c r="J196" s="30"/>
      <c r="K196" s="30"/>
    </row>
    <row r="197" spans="1:11">
      <c r="A197" s="10">
        <v>44395</v>
      </c>
      <c r="B197" s="95">
        <v>26.74</v>
      </c>
      <c r="C197" s="27">
        <v>10</v>
      </c>
      <c r="D197" s="11"/>
      <c r="E197" s="27"/>
      <c r="F197" s="26">
        <f t="shared" si="4"/>
        <v>11.739999999999998</v>
      </c>
      <c r="G197" s="77">
        <v>5</v>
      </c>
      <c r="J197" s="30"/>
      <c r="K197" s="30"/>
    </row>
    <row r="198" spans="1:11">
      <c r="A198" s="10">
        <v>44395</v>
      </c>
      <c r="B198" s="95">
        <v>14.58</v>
      </c>
      <c r="C198" s="27">
        <v>5</v>
      </c>
      <c r="D198" s="11"/>
      <c r="E198" s="27"/>
      <c r="F198" s="26">
        <f t="shared" si="4"/>
        <v>4.58</v>
      </c>
      <c r="G198" s="77">
        <v>5</v>
      </c>
      <c r="J198" s="30"/>
      <c r="K198" s="30"/>
    </row>
    <row r="199" spans="1:11">
      <c r="A199" s="10">
        <v>44396</v>
      </c>
      <c r="B199" s="95">
        <v>12.58</v>
      </c>
      <c r="C199" s="27">
        <v>4</v>
      </c>
      <c r="D199" s="11"/>
      <c r="E199" s="27"/>
      <c r="F199" s="26">
        <f t="shared" si="4"/>
        <v>3.58</v>
      </c>
      <c r="G199" s="77">
        <v>5</v>
      </c>
      <c r="J199" s="30"/>
      <c r="K199" s="30"/>
    </row>
    <row r="200" spans="1:11">
      <c r="A200" s="10">
        <v>44396</v>
      </c>
      <c r="B200" s="95">
        <v>36.159999999999997</v>
      </c>
      <c r="C200" s="27">
        <v>14</v>
      </c>
      <c r="D200" s="11"/>
      <c r="E200" s="27"/>
      <c r="F200" s="26">
        <f t="shared" si="4"/>
        <v>17.159999999999997</v>
      </c>
      <c r="G200" s="77">
        <v>5</v>
      </c>
      <c r="J200" s="30"/>
      <c r="K200" s="30"/>
    </row>
    <row r="201" spans="1:11">
      <c r="A201" s="10">
        <v>44396</v>
      </c>
      <c r="B201" s="95">
        <v>24.58</v>
      </c>
      <c r="C201" s="27">
        <v>10</v>
      </c>
      <c r="D201" s="11"/>
      <c r="E201" s="27"/>
      <c r="F201" s="26">
        <f t="shared" si="4"/>
        <v>9.5799999999999983</v>
      </c>
      <c r="G201" s="77">
        <v>5</v>
      </c>
      <c r="J201" s="30"/>
      <c r="K201" s="30"/>
    </row>
    <row r="202" spans="1:11">
      <c r="A202" s="10">
        <v>44396</v>
      </c>
      <c r="B202" s="95">
        <v>12.58</v>
      </c>
      <c r="C202" s="27">
        <v>4</v>
      </c>
      <c r="D202" s="11"/>
      <c r="E202" s="27"/>
      <c r="F202" s="26">
        <f t="shared" si="4"/>
        <v>3.58</v>
      </c>
      <c r="G202" s="77">
        <v>5</v>
      </c>
      <c r="J202" s="30"/>
      <c r="K202" s="30"/>
    </row>
    <row r="203" spans="1:11">
      <c r="A203" s="10">
        <v>44396</v>
      </c>
      <c r="B203" s="95">
        <v>22.38</v>
      </c>
      <c r="C203" s="27">
        <v>10</v>
      </c>
      <c r="D203" s="11"/>
      <c r="E203" s="27"/>
      <c r="F203" s="26">
        <f t="shared" si="4"/>
        <v>7.379999999999999</v>
      </c>
      <c r="G203" s="77">
        <v>5</v>
      </c>
      <c r="J203" s="30"/>
      <c r="K203" s="30"/>
    </row>
    <row r="204" spans="1:11">
      <c r="A204" s="10">
        <v>44397</v>
      </c>
      <c r="B204" s="95">
        <v>14.58</v>
      </c>
      <c r="C204" s="27">
        <v>5</v>
      </c>
      <c r="D204" s="11"/>
      <c r="E204" s="27"/>
      <c r="F204" s="26">
        <f t="shared" si="4"/>
        <v>4.58</v>
      </c>
      <c r="G204" s="77">
        <v>5</v>
      </c>
      <c r="J204" s="30"/>
      <c r="K204" s="30"/>
    </row>
    <row r="205" spans="1:11">
      <c r="A205" s="10">
        <v>44397</v>
      </c>
      <c r="B205" s="95">
        <v>24.58</v>
      </c>
      <c r="C205" s="27">
        <v>10</v>
      </c>
      <c r="D205" s="11"/>
      <c r="E205" s="27"/>
      <c r="F205" s="26">
        <f t="shared" si="4"/>
        <v>9.5799999999999983</v>
      </c>
      <c r="G205" s="77">
        <v>5</v>
      </c>
      <c r="J205" s="30"/>
      <c r="K205" s="30"/>
    </row>
    <row r="206" spans="1:11">
      <c r="A206" s="10">
        <v>44397</v>
      </c>
      <c r="B206" s="95">
        <v>24.58</v>
      </c>
      <c r="C206" s="27">
        <v>10</v>
      </c>
      <c r="D206" s="11"/>
      <c r="E206" s="27"/>
      <c r="F206" s="26">
        <f t="shared" si="4"/>
        <v>9.5799999999999983</v>
      </c>
      <c r="G206" s="77">
        <v>5</v>
      </c>
      <c r="J206" s="30"/>
      <c r="K206" s="30"/>
    </row>
    <row r="207" spans="1:11">
      <c r="A207" s="10">
        <v>44398</v>
      </c>
      <c r="B207" s="95">
        <v>12.58</v>
      </c>
      <c r="C207" s="27">
        <v>4</v>
      </c>
      <c r="D207" s="11"/>
      <c r="E207" s="27"/>
      <c r="F207" s="26">
        <f t="shared" si="4"/>
        <v>3.58</v>
      </c>
      <c r="G207" s="77">
        <v>5</v>
      </c>
      <c r="J207" s="30"/>
      <c r="K207" s="30"/>
    </row>
    <row r="208" spans="1:11">
      <c r="A208" s="10">
        <v>44398</v>
      </c>
      <c r="B208" s="95">
        <v>14.58</v>
      </c>
      <c r="C208" s="27">
        <v>5</v>
      </c>
      <c r="D208" s="11"/>
      <c r="E208" s="27"/>
      <c r="F208" s="26">
        <f t="shared" si="4"/>
        <v>4.58</v>
      </c>
      <c r="G208" s="77">
        <v>5</v>
      </c>
      <c r="J208" s="30"/>
      <c r="K208" s="30"/>
    </row>
    <row r="209" spans="1:11">
      <c r="A209" s="10">
        <v>44398</v>
      </c>
      <c r="B209" s="95">
        <v>29.16</v>
      </c>
      <c r="C209" s="27">
        <v>10</v>
      </c>
      <c r="D209" s="11"/>
      <c r="E209" s="27"/>
      <c r="F209" s="26">
        <f t="shared" si="4"/>
        <v>14.16</v>
      </c>
      <c r="G209" s="77">
        <v>5</v>
      </c>
      <c r="J209" s="30"/>
      <c r="K209" s="30"/>
    </row>
    <row r="210" spans="1:11">
      <c r="A210" s="10">
        <v>44398</v>
      </c>
      <c r="B210" s="95">
        <v>12.58</v>
      </c>
      <c r="C210" s="27">
        <v>4</v>
      </c>
      <c r="D210" s="11"/>
      <c r="E210" s="27"/>
      <c r="F210" s="26">
        <f t="shared" si="4"/>
        <v>3.58</v>
      </c>
      <c r="G210" s="77">
        <v>5</v>
      </c>
      <c r="J210" s="30"/>
      <c r="K210" s="30"/>
    </row>
    <row r="211" spans="1:11">
      <c r="A211" s="10">
        <v>44398</v>
      </c>
      <c r="B211" s="95">
        <v>8.58</v>
      </c>
      <c r="C211" s="27">
        <v>2.75</v>
      </c>
      <c r="D211" s="11"/>
      <c r="E211" s="27"/>
      <c r="F211" s="26">
        <f t="shared" si="4"/>
        <v>0.83000000000000007</v>
      </c>
      <c r="G211" s="77">
        <v>5</v>
      </c>
      <c r="J211" s="30"/>
      <c r="K211" s="30"/>
    </row>
    <row r="212" spans="1:11">
      <c r="A212" s="10">
        <v>44398</v>
      </c>
      <c r="B212" s="95">
        <v>14.58</v>
      </c>
      <c r="C212" s="27">
        <v>5</v>
      </c>
      <c r="D212" s="11"/>
      <c r="E212" s="27"/>
      <c r="F212" s="26">
        <f t="shared" si="4"/>
        <v>4.58</v>
      </c>
      <c r="G212" s="77">
        <v>5</v>
      </c>
      <c r="J212" s="30"/>
      <c r="K212" s="30"/>
    </row>
    <row r="213" spans="1:11">
      <c r="A213" s="10">
        <v>44398</v>
      </c>
      <c r="B213" s="95">
        <v>14.58</v>
      </c>
      <c r="C213" s="27">
        <v>5</v>
      </c>
      <c r="D213" s="11"/>
      <c r="E213" s="27"/>
      <c r="F213" s="26">
        <f t="shared" si="4"/>
        <v>4.58</v>
      </c>
      <c r="G213" s="77">
        <v>5</v>
      </c>
      <c r="J213" s="30"/>
      <c r="K213" s="30"/>
    </row>
    <row r="214" spans="1:11">
      <c r="A214" s="10">
        <v>44398</v>
      </c>
      <c r="B214" s="95">
        <v>14.58</v>
      </c>
      <c r="C214" s="27">
        <v>5</v>
      </c>
      <c r="D214" s="11"/>
      <c r="E214" s="27"/>
      <c r="F214" s="26">
        <f t="shared" si="4"/>
        <v>4.58</v>
      </c>
      <c r="G214" s="77">
        <v>5</v>
      </c>
      <c r="J214" s="30"/>
      <c r="K214" s="30"/>
    </row>
    <row r="215" spans="1:11">
      <c r="A215" s="10">
        <v>44398</v>
      </c>
      <c r="B215" s="95">
        <v>12.58</v>
      </c>
      <c r="C215" s="27">
        <v>4</v>
      </c>
      <c r="D215" s="11"/>
      <c r="E215" s="27"/>
      <c r="F215" s="26">
        <f t="shared" si="4"/>
        <v>3.58</v>
      </c>
      <c r="G215" s="77">
        <v>5</v>
      </c>
      <c r="J215" s="30"/>
      <c r="K215" s="30"/>
    </row>
    <row r="216" spans="1:11">
      <c r="A216" s="10">
        <v>44398</v>
      </c>
      <c r="B216" s="95">
        <v>12.58</v>
      </c>
      <c r="C216" s="27">
        <v>4</v>
      </c>
      <c r="D216" s="11"/>
      <c r="E216" s="27"/>
      <c r="F216" s="26">
        <f t="shared" si="4"/>
        <v>3.58</v>
      </c>
      <c r="G216" s="77">
        <v>5</v>
      </c>
      <c r="J216" s="30"/>
      <c r="K216" s="30"/>
    </row>
    <row r="217" spans="1:11">
      <c r="A217" s="10">
        <v>44398</v>
      </c>
      <c r="B217" s="95">
        <v>14.58</v>
      </c>
      <c r="C217" s="27">
        <v>5</v>
      </c>
      <c r="D217" s="11"/>
      <c r="E217" s="27"/>
      <c r="F217" s="26">
        <f t="shared" si="4"/>
        <v>4.58</v>
      </c>
      <c r="G217" s="77">
        <v>5</v>
      </c>
      <c r="J217" s="30"/>
      <c r="K217" s="30"/>
    </row>
    <row r="218" spans="1:11">
      <c r="A218" s="10">
        <v>44399</v>
      </c>
      <c r="B218" s="95">
        <v>176.64</v>
      </c>
      <c r="C218" s="27">
        <v>70</v>
      </c>
      <c r="D218" s="11"/>
      <c r="E218" s="27"/>
      <c r="F218" s="26">
        <f t="shared" si="4"/>
        <v>101.63999999999999</v>
      </c>
      <c r="G218" s="77">
        <v>5</v>
      </c>
      <c r="J218" s="30"/>
      <c r="K218" s="30"/>
    </row>
    <row r="219" spans="1:11">
      <c r="A219" s="10">
        <v>44399</v>
      </c>
      <c r="B219" s="95">
        <v>14.58</v>
      </c>
      <c r="C219" s="27">
        <v>5</v>
      </c>
      <c r="D219" s="11"/>
      <c r="E219" s="27"/>
      <c r="F219" s="26">
        <f t="shared" si="4"/>
        <v>4.58</v>
      </c>
      <c r="G219" s="77">
        <v>5</v>
      </c>
      <c r="J219" s="30"/>
      <c r="K219" s="30"/>
    </row>
    <row r="220" spans="1:11">
      <c r="A220" s="10">
        <v>44399</v>
      </c>
      <c r="B220" s="95">
        <v>24.58</v>
      </c>
      <c r="C220" s="27">
        <v>10</v>
      </c>
      <c r="D220" s="11"/>
      <c r="E220" s="27"/>
      <c r="F220" s="26">
        <f t="shared" si="4"/>
        <v>9.5799999999999983</v>
      </c>
      <c r="G220" s="77">
        <v>5</v>
      </c>
      <c r="J220" s="30"/>
      <c r="K220" s="30"/>
    </row>
    <row r="221" spans="1:11">
      <c r="A221" s="10">
        <v>44399</v>
      </c>
      <c r="B221" s="95">
        <v>49.9</v>
      </c>
      <c r="C221" s="27">
        <v>21</v>
      </c>
      <c r="D221" s="11"/>
      <c r="E221" s="27"/>
      <c r="F221" s="26">
        <f t="shared" si="4"/>
        <v>23.9</v>
      </c>
      <c r="G221" s="77">
        <v>5</v>
      </c>
      <c r="J221" s="30"/>
      <c r="K221" s="30"/>
    </row>
    <row r="222" spans="1:11">
      <c r="A222" s="10">
        <v>44399</v>
      </c>
      <c r="B222" s="95">
        <v>14.58</v>
      </c>
      <c r="C222" s="27">
        <v>5</v>
      </c>
      <c r="D222" s="11"/>
      <c r="E222" s="27"/>
      <c r="F222" s="26">
        <f t="shared" ref="F222:F239" si="5">B222-C222-D222+E222-G222-J728</f>
        <v>4.58</v>
      </c>
      <c r="G222" s="77">
        <v>5</v>
      </c>
      <c r="J222" s="30"/>
      <c r="K222" s="30"/>
    </row>
    <row r="223" spans="1:11">
      <c r="A223" s="10">
        <v>44399</v>
      </c>
      <c r="B223" s="95">
        <v>12.58</v>
      </c>
      <c r="C223" s="27">
        <v>4</v>
      </c>
      <c r="D223" s="11"/>
      <c r="E223" s="27"/>
      <c r="F223" s="26">
        <f t="shared" si="5"/>
        <v>3.58</v>
      </c>
      <c r="G223" s="77">
        <v>5</v>
      </c>
      <c r="J223" s="30"/>
      <c r="K223" s="30"/>
    </row>
    <row r="224" spans="1:11">
      <c r="A224" s="10">
        <v>44399</v>
      </c>
      <c r="B224" s="95">
        <v>14.58</v>
      </c>
      <c r="C224" s="27">
        <v>5</v>
      </c>
      <c r="D224" s="11"/>
      <c r="E224" s="27"/>
      <c r="F224" s="26">
        <f t="shared" si="5"/>
        <v>4.58</v>
      </c>
      <c r="G224" s="77">
        <v>5</v>
      </c>
      <c r="J224" s="30"/>
      <c r="K224" s="30"/>
    </row>
    <row r="225" spans="1:11">
      <c r="A225" s="10">
        <v>44399</v>
      </c>
      <c r="B225" s="95">
        <v>12.58</v>
      </c>
      <c r="C225" s="27">
        <v>4</v>
      </c>
      <c r="D225" s="11"/>
      <c r="E225" s="27"/>
      <c r="F225" s="26">
        <f t="shared" si="5"/>
        <v>3.58</v>
      </c>
      <c r="G225" s="77">
        <v>5</v>
      </c>
      <c r="J225" s="30"/>
      <c r="K225" s="30"/>
    </row>
    <row r="226" spans="1:11">
      <c r="A226" s="10"/>
      <c r="B226" s="95"/>
      <c r="C226" s="27"/>
      <c r="D226" s="11"/>
      <c r="E226" s="27"/>
      <c r="F226" s="26">
        <f t="shared" si="5"/>
        <v>-5</v>
      </c>
      <c r="G226" s="77">
        <v>5</v>
      </c>
      <c r="J226" s="30"/>
      <c r="K226" s="30"/>
    </row>
    <row r="227" spans="1:11">
      <c r="A227" s="10"/>
      <c r="B227" s="95"/>
      <c r="C227" s="27"/>
      <c r="D227" s="11"/>
      <c r="E227" s="27"/>
      <c r="F227" s="26">
        <f t="shared" si="5"/>
        <v>-5</v>
      </c>
      <c r="G227" s="77">
        <v>5</v>
      </c>
      <c r="J227" s="30"/>
      <c r="K227" s="30"/>
    </row>
    <row r="228" spans="1:11">
      <c r="A228" s="10"/>
      <c r="B228" s="95"/>
      <c r="C228" s="27"/>
      <c r="D228" s="11"/>
      <c r="E228" s="27"/>
      <c r="F228" s="26">
        <f t="shared" si="5"/>
        <v>-5</v>
      </c>
      <c r="G228" s="77">
        <v>5</v>
      </c>
      <c r="J228" s="30"/>
      <c r="K228" s="30"/>
    </row>
    <row r="229" spans="1:11">
      <c r="A229" s="10"/>
      <c r="B229" s="95"/>
      <c r="C229" s="27"/>
      <c r="D229" s="11"/>
      <c r="E229" s="27"/>
      <c r="F229" s="26">
        <f t="shared" si="5"/>
        <v>-5</v>
      </c>
      <c r="G229" s="77">
        <v>5</v>
      </c>
      <c r="J229" s="30"/>
      <c r="K229" s="30"/>
    </row>
    <row r="230" spans="1:11">
      <c r="A230" s="10"/>
      <c r="B230" s="95"/>
      <c r="C230" s="27"/>
      <c r="D230" s="11"/>
      <c r="E230" s="27"/>
      <c r="F230" s="26">
        <f t="shared" si="5"/>
        <v>0</v>
      </c>
      <c r="G230" s="77"/>
      <c r="J230" s="30"/>
      <c r="K230" s="30"/>
    </row>
    <row r="231" spans="1:11">
      <c r="A231" s="10"/>
      <c r="B231" s="95"/>
      <c r="C231" s="27"/>
      <c r="D231" s="11"/>
      <c r="E231" s="27"/>
      <c r="F231" s="26">
        <f t="shared" si="5"/>
        <v>0</v>
      </c>
      <c r="G231" s="77"/>
      <c r="J231" s="30"/>
      <c r="K231" s="30"/>
    </row>
    <row r="232" spans="1:11">
      <c r="A232" s="10"/>
      <c r="B232" s="95"/>
      <c r="C232" s="27"/>
      <c r="D232" s="11"/>
      <c r="E232" s="27"/>
      <c r="F232" s="26">
        <f t="shared" si="5"/>
        <v>0</v>
      </c>
      <c r="G232" s="77"/>
      <c r="J232" s="30"/>
      <c r="K232" s="30"/>
    </row>
    <row r="233" spans="1:11">
      <c r="A233" s="10"/>
      <c r="B233" s="96"/>
      <c r="C233" s="27"/>
      <c r="D233" s="11"/>
      <c r="E233" s="27"/>
      <c r="F233" s="26">
        <f t="shared" si="5"/>
        <v>0</v>
      </c>
      <c r="G233" s="77"/>
      <c r="J233" s="30"/>
      <c r="K233" s="30"/>
    </row>
    <row r="234" spans="1:11">
      <c r="A234" s="10"/>
      <c r="B234" s="95"/>
      <c r="C234" s="27"/>
      <c r="D234" s="11"/>
      <c r="E234" s="27"/>
      <c r="F234" s="26">
        <f t="shared" si="5"/>
        <v>0</v>
      </c>
      <c r="G234" s="77"/>
      <c r="J234" s="30"/>
      <c r="K234" s="30"/>
    </row>
    <row r="235" spans="1:11">
      <c r="A235" s="10"/>
      <c r="B235" s="95"/>
      <c r="C235" s="27"/>
      <c r="D235" s="11"/>
      <c r="E235" s="27"/>
      <c r="F235" s="26">
        <f t="shared" si="5"/>
        <v>0</v>
      </c>
      <c r="G235" s="77"/>
      <c r="J235" s="30"/>
      <c r="K235" s="30"/>
    </row>
    <row r="236" spans="1:11">
      <c r="A236" s="10"/>
      <c r="B236" s="95"/>
      <c r="C236" s="27"/>
      <c r="D236" s="11"/>
      <c r="E236" s="27"/>
      <c r="F236" s="26">
        <f t="shared" si="5"/>
        <v>0</v>
      </c>
      <c r="G236" s="77"/>
      <c r="J236" s="30"/>
      <c r="K236" s="30"/>
    </row>
    <row r="237" spans="1:11">
      <c r="A237" s="10"/>
      <c r="B237" s="95"/>
      <c r="C237" s="27"/>
      <c r="D237" s="11"/>
      <c r="E237" s="27"/>
      <c r="F237" s="26">
        <f t="shared" si="5"/>
        <v>0</v>
      </c>
      <c r="G237" s="77"/>
      <c r="J237" s="30"/>
      <c r="K237" s="30"/>
    </row>
    <row r="238" spans="1:11">
      <c r="A238" s="10"/>
      <c r="B238" s="95"/>
      <c r="C238" s="27"/>
      <c r="D238" s="11"/>
      <c r="E238" s="27"/>
      <c r="F238" s="26">
        <f t="shared" si="5"/>
        <v>0</v>
      </c>
      <c r="G238" s="77"/>
      <c r="J238" s="30"/>
      <c r="K238" s="30"/>
    </row>
    <row r="239" spans="1:11">
      <c r="A239" s="10"/>
      <c r="B239" s="95"/>
      <c r="C239" s="27"/>
      <c r="D239" s="11"/>
      <c r="E239" s="27"/>
      <c r="F239" s="26">
        <f t="shared" si="5"/>
        <v>0</v>
      </c>
      <c r="G239" s="77"/>
      <c r="J239" s="30"/>
      <c r="K239" s="30"/>
    </row>
    <row r="240" spans="1:11">
      <c r="A240" s="10"/>
      <c r="B240" s="95"/>
      <c r="C240" s="27"/>
      <c r="D240" s="11"/>
      <c r="E240" s="27"/>
      <c r="F240" s="26"/>
      <c r="G240" s="77"/>
      <c r="J240" s="30"/>
      <c r="K240" s="30"/>
    </row>
    <row r="241" spans="1:11">
      <c r="A241" s="10"/>
      <c r="B241" s="95"/>
      <c r="C241" s="27"/>
      <c r="D241" s="11"/>
      <c r="E241" s="27"/>
      <c r="F241" s="26"/>
      <c r="G241" s="77"/>
      <c r="J241" s="30"/>
      <c r="K241" s="30"/>
    </row>
    <row r="242" spans="1:11">
      <c r="A242" s="10"/>
      <c r="B242" s="95"/>
      <c r="C242" s="27"/>
      <c r="D242" s="11"/>
      <c r="E242" s="27"/>
      <c r="F242" s="26"/>
      <c r="G242" s="77"/>
      <c r="J242" s="30"/>
      <c r="K242" s="30"/>
    </row>
    <row r="243" spans="1:11">
      <c r="A243" s="10"/>
      <c r="B243" s="95"/>
      <c r="C243" s="27"/>
      <c r="D243" s="11"/>
      <c r="E243" s="27"/>
      <c r="F243" s="26"/>
      <c r="G243" s="77"/>
      <c r="J243" s="30"/>
      <c r="K243" s="30"/>
    </row>
    <row r="244" spans="1:11">
      <c r="A244" s="10"/>
      <c r="B244" s="95"/>
      <c r="C244" s="27"/>
      <c r="D244" s="11"/>
      <c r="E244" s="27"/>
      <c r="F244" s="26"/>
      <c r="G244" s="77"/>
      <c r="J244" s="30"/>
      <c r="K244" s="30"/>
    </row>
    <row r="245" spans="1:11">
      <c r="A245" s="10"/>
      <c r="B245" s="95"/>
      <c r="C245" s="27"/>
      <c r="D245" s="11"/>
      <c r="E245" s="27"/>
      <c r="F245" s="26"/>
      <c r="G245" s="77"/>
      <c r="J245" s="30"/>
      <c r="K245" s="30"/>
    </row>
    <row r="246" spans="1:11">
      <c r="A246" s="10"/>
      <c r="B246" s="95"/>
      <c r="C246" s="27"/>
      <c r="D246" s="11"/>
      <c r="E246" s="27"/>
      <c r="F246" s="26"/>
      <c r="G246" s="77"/>
      <c r="J246" s="30"/>
      <c r="K246" s="30"/>
    </row>
    <row r="247" spans="1:11">
      <c r="A247" s="10"/>
      <c r="B247" s="95"/>
      <c r="C247" s="27"/>
      <c r="D247" s="11"/>
      <c r="E247" s="27"/>
      <c r="F247" s="26"/>
      <c r="G247" s="77"/>
      <c r="J247" s="30"/>
      <c r="K247" s="30"/>
    </row>
    <row r="248" spans="1:11">
      <c r="A248" s="10"/>
      <c r="B248" s="95"/>
      <c r="C248" s="27"/>
      <c r="D248" s="11"/>
      <c r="E248" s="27"/>
      <c r="F248" s="26"/>
      <c r="G248" s="77"/>
      <c r="J248" s="30"/>
      <c r="K248" s="30"/>
    </row>
    <row r="249" spans="1:11">
      <c r="A249" s="10"/>
      <c r="B249" s="95"/>
      <c r="C249" s="27"/>
      <c r="D249" s="11"/>
      <c r="E249" s="27"/>
      <c r="F249" s="26"/>
      <c r="G249" s="77"/>
      <c r="J249" s="30"/>
      <c r="K249" s="30"/>
    </row>
    <row r="250" spans="1:11">
      <c r="A250" s="10"/>
      <c r="B250" s="95"/>
      <c r="C250" s="27"/>
      <c r="D250" s="11"/>
      <c r="E250" s="27"/>
      <c r="F250" s="26"/>
      <c r="G250" s="77"/>
      <c r="J250" s="30"/>
      <c r="K250" s="30"/>
    </row>
    <row r="251" spans="1:11">
      <c r="A251" s="10"/>
      <c r="B251" s="95"/>
      <c r="C251" s="27"/>
      <c r="D251" s="11"/>
      <c r="E251" s="27"/>
      <c r="F251" s="26"/>
      <c r="G251" s="77"/>
      <c r="J251" s="30"/>
      <c r="K251" s="30"/>
    </row>
    <row r="252" spans="1:11">
      <c r="A252" s="10"/>
      <c r="B252" s="95"/>
      <c r="C252" s="27"/>
      <c r="D252" s="11"/>
      <c r="E252" s="27"/>
      <c r="F252" s="26"/>
      <c r="G252" s="77"/>
      <c r="J252" s="30"/>
      <c r="K252" s="30"/>
    </row>
    <row r="253" spans="1:11">
      <c r="A253" s="10"/>
      <c r="B253" s="95"/>
      <c r="C253" s="27"/>
      <c r="D253" s="11"/>
      <c r="E253" s="27"/>
      <c r="F253" s="26"/>
      <c r="G253" s="77"/>
      <c r="J253" s="30"/>
      <c r="K253" s="30"/>
    </row>
    <row r="254" spans="1:11">
      <c r="A254" s="10"/>
      <c r="B254" s="95"/>
      <c r="C254" s="27"/>
      <c r="D254" s="11"/>
      <c r="E254" s="27"/>
      <c r="F254" s="26"/>
      <c r="G254" s="77"/>
      <c r="J254" s="30"/>
      <c r="K254" s="30"/>
    </row>
    <row r="255" spans="1:11">
      <c r="A255" s="10"/>
      <c r="B255" s="95"/>
      <c r="C255" s="27"/>
      <c r="D255" s="11"/>
      <c r="E255" s="27"/>
      <c r="F255" s="26"/>
      <c r="G255" s="77"/>
      <c r="J255" s="30"/>
      <c r="K255" s="30"/>
    </row>
    <row r="256" spans="1:11">
      <c r="A256" s="10"/>
      <c r="B256" s="95"/>
      <c r="C256" s="27"/>
      <c r="D256" s="11"/>
      <c r="E256" s="27"/>
      <c r="F256" s="26"/>
      <c r="G256" s="77"/>
      <c r="J256" s="30"/>
      <c r="K256" s="30"/>
    </row>
    <row r="257" spans="1:11">
      <c r="A257" s="10"/>
      <c r="B257" s="97"/>
      <c r="C257" s="63"/>
      <c r="D257" s="62"/>
      <c r="E257" s="63"/>
      <c r="F257" s="26"/>
      <c r="G257" s="77"/>
      <c r="J257" s="65"/>
      <c r="K257" s="65"/>
    </row>
    <row r="258" spans="1:11">
      <c r="A258" s="10"/>
      <c r="B258" s="95"/>
      <c r="C258" s="27"/>
      <c r="D258" s="11"/>
      <c r="E258" s="27"/>
      <c r="F258" s="26"/>
      <c r="G258" s="77"/>
      <c r="J258" s="30"/>
      <c r="K258" s="30"/>
    </row>
    <row r="259" spans="1:11">
      <c r="A259" s="10"/>
      <c r="B259" s="95"/>
      <c r="C259" s="27"/>
      <c r="D259" s="11"/>
      <c r="E259" s="27"/>
      <c r="F259" s="26"/>
      <c r="G259" s="77"/>
      <c r="J259" s="30"/>
      <c r="K259" s="30"/>
    </row>
    <row r="260" spans="1:11">
      <c r="A260" s="10"/>
      <c r="B260" s="95"/>
      <c r="C260" s="27"/>
      <c r="D260" s="11"/>
      <c r="E260" s="27"/>
      <c r="F260" s="26"/>
      <c r="G260" s="77"/>
      <c r="J260" s="30"/>
      <c r="K260" s="30"/>
    </row>
    <row r="261" spans="1:11">
      <c r="A261" s="10"/>
      <c r="B261" s="95"/>
      <c r="C261" s="27"/>
      <c r="D261" s="11"/>
      <c r="E261" s="27"/>
      <c r="F261" s="26"/>
      <c r="G261" s="77"/>
      <c r="J261" s="30"/>
      <c r="K261" s="30"/>
    </row>
    <row r="262" spans="1:11">
      <c r="A262" s="10"/>
      <c r="B262" s="95"/>
      <c r="C262" s="27"/>
      <c r="D262" s="11"/>
      <c r="E262" s="27"/>
      <c r="F262" s="26"/>
      <c r="G262" s="77"/>
      <c r="J262" s="30"/>
      <c r="K262" s="30"/>
    </row>
    <row r="263" spans="1:11">
      <c r="A263" s="10"/>
      <c r="B263" s="95"/>
      <c r="C263" s="27"/>
      <c r="D263" s="11"/>
      <c r="E263" s="27"/>
      <c r="F263" s="26"/>
      <c r="G263" s="77"/>
      <c r="J263" s="30"/>
      <c r="K263" s="30"/>
    </row>
    <row r="264" spans="1:11">
      <c r="A264" s="10"/>
      <c r="B264" s="95"/>
      <c r="C264" s="27"/>
      <c r="D264" s="11"/>
      <c r="E264" s="27"/>
      <c r="F264" s="26"/>
      <c r="G264" s="77"/>
      <c r="J264" s="30"/>
      <c r="K264" s="30"/>
    </row>
    <row r="265" spans="1:11">
      <c r="A265" s="10"/>
      <c r="B265" s="95"/>
      <c r="C265" s="27"/>
      <c r="D265" s="11"/>
      <c r="E265" s="27"/>
      <c r="F265" s="26"/>
      <c r="G265" s="77"/>
      <c r="J265" s="30"/>
      <c r="K265" s="30"/>
    </row>
    <row r="266" spans="1:11">
      <c r="A266" s="10"/>
      <c r="B266" s="95"/>
      <c r="C266" s="27"/>
      <c r="D266" s="11"/>
      <c r="E266" s="27"/>
      <c r="F266" s="26"/>
      <c r="G266" s="77"/>
      <c r="J266" s="30"/>
      <c r="K266" s="30"/>
    </row>
    <row r="267" spans="1:11">
      <c r="A267" s="10"/>
      <c r="B267" s="95"/>
      <c r="C267" s="27"/>
      <c r="D267" s="11"/>
      <c r="E267" s="27"/>
      <c r="F267" s="26"/>
      <c r="G267" s="77"/>
      <c r="J267" s="30"/>
      <c r="K267" s="30"/>
    </row>
    <row r="268" spans="1:11">
      <c r="A268" s="10"/>
      <c r="B268" s="95"/>
      <c r="C268" s="27"/>
      <c r="D268" s="11"/>
      <c r="E268" s="27"/>
      <c r="F268" s="26"/>
      <c r="G268" s="77"/>
      <c r="J268" s="30"/>
      <c r="K268" s="30"/>
    </row>
    <row r="269" spans="1:11">
      <c r="A269" s="10"/>
      <c r="B269" s="95"/>
      <c r="C269" s="27"/>
      <c r="D269" s="11"/>
      <c r="E269" s="27"/>
      <c r="F269" s="26"/>
      <c r="G269" s="77"/>
      <c r="J269" s="30"/>
      <c r="K269" s="30"/>
    </row>
    <row r="270" spans="1:11">
      <c r="A270" s="10"/>
      <c r="B270" s="95"/>
      <c r="C270" s="27"/>
      <c r="D270" s="11"/>
      <c r="E270" s="27"/>
      <c r="F270" s="26"/>
      <c r="G270" s="77"/>
      <c r="J270" s="30"/>
      <c r="K270" s="30"/>
    </row>
    <row r="271" spans="1:11">
      <c r="A271" s="10"/>
      <c r="B271" s="95"/>
      <c r="C271" s="27"/>
      <c r="D271" s="11"/>
      <c r="E271" s="27"/>
      <c r="F271" s="26"/>
      <c r="G271" s="77"/>
      <c r="J271" s="30"/>
      <c r="K271" s="30"/>
    </row>
    <row r="272" spans="1:11">
      <c r="A272" s="10"/>
      <c r="B272" s="95"/>
      <c r="C272" s="27"/>
      <c r="D272" s="11"/>
      <c r="E272" s="27"/>
      <c r="F272" s="26"/>
      <c r="G272" s="77"/>
      <c r="J272" s="30"/>
      <c r="K272" s="30"/>
    </row>
    <row r="273" spans="1:11">
      <c r="A273" s="10"/>
      <c r="B273" s="95"/>
      <c r="C273" s="27"/>
      <c r="D273" s="11"/>
      <c r="E273" s="27"/>
      <c r="F273" s="26"/>
      <c r="G273" s="77"/>
      <c r="J273" s="30"/>
      <c r="K273" s="30"/>
    </row>
    <row r="274" spans="1:11">
      <c r="A274" s="10"/>
      <c r="B274" s="95"/>
      <c r="C274" s="27"/>
      <c r="D274" s="11"/>
      <c r="E274" s="27"/>
      <c r="F274" s="26"/>
      <c r="G274" s="77"/>
      <c r="J274" s="30"/>
      <c r="K274" s="30"/>
    </row>
    <row r="275" spans="1:11">
      <c r="A275" s="10"/>
      <c r="B275" s="95"/>
      <c r="C275" s="27"/>
      <c r="D275" s="11"/>
      <c r="E275" s="27"/>
      <c r="F275" s="26"/>
      <c r="G275" s="77"/>
      <c r="J275" s="30"/>
      <c r="K275" s="30"/>
    </row>
    <row r="276" spans="1:11">
      <c r="A276" s="10"/>
      <c r="B276" s="95"/>
      <c r="C276" s="27"/>
      <c r="D276" s="11"/>
      <c r="E276" s="27"/>
      <c r="F276" s="26"/>
      <c r="G276" s="77"/>
      <c r="J276" s="30"/>
      <c r="K276" s="30"/>
    </row>
    <row r="277" spans="1:11">
      <c r="A277" s="10"/>
      <c r="B277" s="95"/>
      <c r="C277" s="27"/>
      <c r="D277" s="11"/>
      <c r="E277" s="27"/>
      <c r="F277" s="26"/>
      <c r="G277" s="77"/>
      <c r="J277" s="30"/>
      <c r="K277" s="30"/>
    </row>
    <row r="278" spans="1:11">
      <c r="A278" s="10"/>
      <c r="B278" s="95"/>
      <c r="C278" s="27"/>
      <c r="D278" s="11"/>
      <c r="E278" s="27"/>
      <c r="F278" s="26"/>
      <c r="G278" s="77"/>
      <c r="J278" s="30"/>
      <c r="K278" s="30"/>
    </row>
    <row r="279" spans="1:11">
      <c r="A279" s="10"/>
      <c r="B279" s="95"/>
      <c r="C279" s="27"/>
      <c r="D279" s="11"/>
      <c r="E279" s="27"/>
      <c r="F279" s="26"/>
      <c r="G279" s="77"/>
      <c r="J279" s="30"/>
      <c r="K279" s="30"/>
    </row>
    <row r="280" spans="1:11">
      <c r="A280" s="10"/>
      <c r="B280" s="95"/>
      <c r="C280" s="27"/>
      <c r="D280" s="11"/>
      <c r="E280" s="27"/>
      <c r="F280" s="26"/>
      <c r="G280" s="77"/>
      <c r="J280" s="30"/>
      <c r="K280" s="30"/>
    </row>
    <row r="281" spans="1:11">
      <c r="A281" s="10"/>
      <c r="B281" s="95"/>
      <c r="C281" s="27"/>
      <c r="D281" s="11"/>
      <c r="E281" s="27"/>
      <c r="F281" s="26"/>
      <c r="G281" s="77"/>
      <c r="J281" s="30"/>
      <c r="K281" s="30"/>
    </row>
    <row r="282" spans="1:11">
      <c r="A282" s="10"/>
      <c r="B282" s="95"/>
      <c r="C282" s="27"/>
      <c r="D282" s="11"/>
      <c r="E282" s="27"/>
      <c r="F282" s="26"/>
      <c r="G282" s="77"/>
      <c r="J282" s="30"/>
      <c r="K282" s="30"/>
    </row>
    <row r="283" spans="1:11">
      <c r="A283" s="10"/>
      <c r="B283" s="95"/>
      <c r="C283" s="27"/>
      <c r="D283" s="11"/>
      <c r="E283" s="27"/>
      <c r="F283" s="26"/>
      <c r="G283" s="77"/>
      <c r="J283" s="30"/>
      <c r="K283" s="30"/>
    </row>
    <row r="284" spans="1:11">
      <c r="A284" s="10"/>
      <c r="B284" s="95"/>
      <c r="C284" s="27"/>
      <c r="D284" s="11"/>
      <c r="E284" s="27"/>
      <c r="F284" s="26"/>
      <c r="G284" s="77"/>
      <c r="J284" s="30"/>
      <c r="K284" s="30"/>
    </row>
    <row r="285" spans="1:11">
      <c r="A285" s="10"/>
      <c r="B285" s="95"/>
      <c r="C285" s="27"/>
      <c r="D285" s="11"/>
      <c r="E285" s="27"/>
      <c r="F285" s="26"/>
      <c r="G285" s="77"/>
      <c r="J285" s="30"/>
      <c r="K285" s="30"/>
    </row>
    <row r="286" spans="1:11">
      <c r="A286" s="10"/>
      <c r="B286" s="95"/>
      <c r="C286" s="27"/>
      <c r="D286" s="11"/>
      <c r="E286" s="27"/>
      <c r="F286" s="26"/>
      <c r="G286" s="77"/>
      <c r="J286" s="30"/>
      <c r="K286" s="30"/>
    </row>
    <row r="287" spans="1:11">
      <c r="A287" s="10"/>
      <c r="B287" s="95"/>
      <c r="C287" s="27"/>
      <c r="D287" s="11"/>
      <c r="E287" s="27"/>
      <c r="F287" s="26"/>
      <c r="G287" s="77"/>
      <c r="J287" s="30"/>
      <c r="K287" s="30"/>
    </row>
    <row r="288" spans="1:11">
      <c r="A288" s="10"/>
      <c r="B288" s="95"/>
      <c r="C288" s="27"/>
      <c r="D288" s="11"/>
      <c r="E288" s="27"/>
      <c r="F288" s="26"/>
      <c r="G288" s="77"/>
      <c r="J288" s="30"/>
      <c r="K288" s="30"/>
    </row>
    <row r="289" spans="1:11">
      <c r="A289" s="10"/>
      <c r="B289" s="95"/>
      <c r="C289" s="27"/>
      <c r="D289" s="11"/>
      <c r="E289" s="27"/>
      <c r="F289" s="26"/>
      <c r="G289" s="77"/>
      <c r="J289" s="30"/>
      <c r="K289" s="30"/>
    </row>
    <row r="290" spans="1:11">
      <c r="A290" s="10"/>
      <c r="B290" s="95"/>
      <c r="C290" s="27"/>
      <c r="D290" s="11"/>
      <c r="E290" s="27"/>
      <c r="F290" s="26"/>
      <c r="G290" s="77"/>
      <c r="J290" s="30"/>
      <c r="K290" s="30"/>
    </row>
    <row r="291" spans="1:11">
      <c r="A291" s="10"/>
      <c r="B291" s="95"/>
      <c r="C291" s="27"/>
      <c r="D291" s="11"/>
      <c r="E291" s="27"/>
      <c r="F291" s="26"/>
      <c r="G291" s="77"/>
      <c r="J291" s="30"/>
      <c r="K291" s="30"/>
    </row>
    <row r="292" spans="1:11">
      <c r="A292" s="10"/>
      <c r="B292" s="95"/>
      <c r="C292" s="27"/>
      <c r="D292" s="11"/>
      <c r="E292" s="27"/>
      <c r="F292" s="26"/>
      <c r="G292" s="77"/>
      <c r="J292" s="30"/>
      <c r="K292" s="30"/>
    </row>
    <row r="293" spans="1:11">
      <c r="A293" s="10"/>
      <c r="B293" s="95"/>
      <c r="C293" s="27"/>
      <c r="D293" s="11"/>
      <c r="E293" s="27"/>
      <c r="F293" s="26"/>
      <c r="G293" s="77"/>
      <c r="J293" s="30"/>
      <c r="K293" s="30"/>
    </row>
    <row r="294" spans="1:11">
      <c r="A294" s="10"/>
      <c r="B294" s="95"/>
      <c r="C294" s="27"/>
      <c r="D294" s="11"/>
      <c r="E294" s="27"/>
      <c r="F294" s="26"/>
      <c r="G294" s="77"/>
      <c r="J294" s="30"/>
      <c r="K294" s="30"/>
    </row>
    <row r="295" spans="1:11">
      <c r="A295" s="10"/>
      <c r="B295" s="95"/>
      <c r="C295" s="27"/>
      <c r="D295" s="11"/>
      <c r="E295" s="27"/>
      <c r="F295" s="26"/>
      <c r="G295" s="77"/>
      <c r="J295" s="30"/>
      <c r="K295" s="30"/>
    </row>
    <row r="296" spans="1:11">
      <c r="A296" s="10"/>
      <c r="B296" s="95"/>
      <c r="C296" s="27"/>
      <c r="D296" s="11"/>
      <c r="E296" s="27"/>
      <c r="F296" s="26"/>
      <c r="G296" s="77"/>
      <c r="J296" s="30"/>
      <c r="K296" s="30"/>
    </row>
    <row r="297" spans="1:11">
      <c r="A297" s="10"/>
      <c r="B297" s="95"/>
      <c r="C297" s="27"/>
      <c r="D297" s="11"/>
      <c r="E297" s="27"/>
      <c r="F297" s="26"/>
      <c r="G297" s="77"/>
      <c r="J297" s="30"/>
      <c r="K297" s="30"/>
    </row>
    <row r="298" spans="1:11">
      <c r="A298" s="10"/>
      <c r="B298" s="95"/>
      <c r="C298" s="27"/>
      <c r="D298" s="11"/>
      <c r="E298" s="27"/>
      <c r="F298" s="26"/>
      <c r="G298" s="77"/>
      <c r="J298" s="30"/>
      <c r="K298" s="30"/>
    </row>
    <row r="299" spans="1:11">
      <c r="A299" s="10"/>
      <c r="B299" s="95"/>
      <c r="C299" s="27"/>
      <c r="D299" s="11"/>
      <c r="E299" s="27"/>
      <c r="F299" s="26"/>
      <c r="G299" s="77"/>
      <c r="J299" s="30"/>
      <c r="K299" s="30"/>
    </row>
    <row r="300" spans="1:11">
      <c r="A300" s="10"/>
      <c r="B300" s="95"/>
      <c r="C300" s="27"/>
      <c r="D300" s="11"/>
      <c r="E300" s="27"/>
      <c r="F300" s="26"/>
      <c r="G300" s="77"/>
      <c r="J300" s="30"/>
      <c r="K300" s="30"/>
    </row>
    <row r="301" spans="1:11">
      <c r="A301" s="10"/>
      <c r="B301" s="95"/>
      <c r="C301" s="27"/>
      <c r="D301" s="11"/>
      <c r="E301" s="27"/>
      <c r="F301" s="26"/>
      <c r="G301" s="77"/>
      <c r="J301" s="30"/>
      <c r="K301" s="30"/>
    </row>
    <row r="302" spans="1:11">
      <c r="A302" s="10"/>
      <c r="B302" s="95"/>
      <c r="C302" s="27"/>
      <c r="D302" s="11"/>
      <c r="E302" s="27"/>
      <c r="F302" s="26"/>
      <c r="G302" s="77"/>
      <c r="J302" s="30"/>
      <c r="K302" s="30"/>
    </row>
    <row r="303" spans="1:11">
      <c r="A303" s="10"/>
      <c r="B303" s="95"/>
      <c r="C303" s="27"/>
      <c r="D303" s="11"/>
      <c r="E303" s="27"/>
      <c r="F303" s="26"/>
      <c r="G303" s="77"/>
      <c r="J303" s="30"/>
      <c r="K303" s="30"/>
    </row>
    <row r="304" spans="1:11">
      <c r="A304" s="10"/>
      <c r="B304" s="95"/>
      <c r="C304" s="27"/>
      <c r="D304" s="11"/>
      <c r="E304" s="27"/>
      <c r="F304" s="26"/>
      <c r="G304" s="77"/>
      <c r="J304" s="30"/>
      <c r="K304" s="30"/>
    </row>
    <row r="305" spans="1:11">
      <c r="A305" s="10"/>
      <c r="B305" s="95"/>
      <c r="C305" s="27"/>
      <c r="D305" s="11"/>
      <c r="E305" s="27"/>
      <c r="F305" s="26"/>
      <c r="G305" s="77"/>
      <c r="J305" s="30"/>
      <c r="K305" s="30"/>
    </row>
    <row r="306" spans="1:11">
      <c r="A306" s="10"/>
      <c r="B306" s="95"/>
      <c r="C306" s="27"/>
      <c r="D306" s="11"/>
      <c r="E306" s="27"/>
      <c r="F306" s="26"/>
      <c r="G306" s="77"/>
      <c r="J306" s="30"/>
      <c r="K306" s="30"/>
    </row>
    <row r="307" spans="1:11">
      <c r="A307" s="10"/>
      <c r="B307" s="95"/>
      <c r="C307" s="27"/>
      <c r="D307" s="11"/>
      <c r="E307" s="27"/>
      <c r="F307" s="26"/>
      <c r="G307" s="77"/>
      <c r="J307" s="30"/>
      <c r="K307" s="30"/>
    </row>
    <row r="308" spans="1:11">
      <c r="A308" s="10"/>
      <c r="B308" s="95"/>
      <c r="C308" s="27"/>
      <c r="D308" s="11"/>
      <c r="E308" s="27"/>
      <c r="F308" s="26"/>
      <c r="G308" s="77"/>
      <c r="J308" s="30"/>
      <c r="K308" s="30"/>
    </row>
    <row r="309" spans="1:11">
      <c r="A309" s="10"/>
      <c r="B309" s="95"/>
      <c r="C309" s="27"/>
      <c r="D309" s="11"/>
      <c r="E309" s="27"/>
      <c r="F309" s="26"/>
      <c r="G309" s="77"/>
      <c r="J309" s="30"/>
      <c r="K309" s="30"/>
    </row>
    <row r="310" spans="1:11">
      <c r="A310" s="10"/>
      <c r="B310" s="95"/>
      <c r="C310" s="27"/>
      <c r="D310" s="11"/>
      <c r="E310" s="27"/>
      <c r="F310" s="26"/>
      <c r="G310" s="77"/>
      <c r="J310" s="30"/>
      <c r="K310" s="30"/>
    </row>
    <row r="311" spans="1:11">
      <c r="A311" s="10"/>
      <c r="B311" s="95"/>
      <c r="C311" s="27"/>
      <c r="D311" s="11"/>
      <c r="E311" s="27"/>
      <c r="F311" s="26"/>
      <c r="G311" s="77"/>
      <c r="J311" s="30"/>
      <c r="K311" s="30"/>
    </row>
    <row r="312" spans="1:11">
      <c r="A312" s="10"/>
      <c r="B312" s="95"/>
      <c r="C312" s="27"/>
      <c r="D312" s="11"/>
      <c r="E312" s="27"/>
      <c r="F312" s="26"/>
      <c r="G312" s="77"/>
      <c r="J312" s="30"/>
      <c r="K312" s="30"/>
    </row>
    <row r="313" spans="1:11">
      <c r="A313" s="10"/>
      <c r="B313" s="95"/>
      <c r="C313" s="27"/>
      <c r="D313" s="11"/>
      <c r="E313" s="27"/>
      <c r="F313" s="26"/>
      <c r="G313" s="77"/>
      <c r="J313" s="30"/>
      <c r="K313" s="30"/>
    </row>
    <row r="314" spans="1:11">
      <c r="A314" s="10"/>
      <c r="B314" s="95"/>
      <c r="C314" s="27"/>
      <c r="D314" s="11"/>
      <c r="E314" s="27"/>
      <c r="F314" s="26"/>
      <c r="G314" s="77"/>
      <c r="J314" s="30"/>
      <c r="K314" s="30"/>
    </row>
    <row r="315" spans="1:11">
      <c r="A315" s="10"/>
      <c r="B315" s="95"/>
      <c r="C315" s="27"/>
      <c r="D315" s="11"/>
      <c r="E315" s="27"/>
      <c r="F315" s="26"/>
      <c r="G315" s="77"/>
      <c r="J315" s="30"/>
      <c r="K315" s="30"/>
    </row>
    <row r="316" spans="1:11">
      <c r="A316" s="10"/>
      <c r="B316" s="95"/>
      <c r="C316" s="27"/>
      <c r="D316" s="11"/>
      <c r="E316" s="27"/>
      <c r="F316" s="26"/>
      <c r="G316" s="77"/>
      <c r="J316" s="30"/>
      <c r="K316" s="30"/>
    </row>
    <row r="317" spans="1:11">
      <c r="A317" s="10"/>
      <c r="B317" s="95"/>
      <c r="C317" s="27"/>
      <c r="D317" s="11"/>
      <c r="E317" s="27"/>
      <c r="F317" s="26"/>
      <c r="G317" s="77"/>
      <c r="J317" s="30"/>
      <c r="K317" s="30"/>
    </row>
    <row r="318" spans="1:11">
      <c r="A318" s="10"/>
      <c r="B318" s="95"/>
      <c r="C318" s="27"/>
      <c r="D318" s="11"/>
      <c r="E318" s="27"/>
      <c r="F318" s="26"/>
      <c r="G318" s="77"/>
      <c r="J318" s="30"/>
      <c r="K318" s="30"/>
    </row>
    <row r="319" spans="1:11">
      <c r="A319" s="10"/>
      <c r="B319" s="95"/>
      <c r="C319" s="27"/>
      <c r="D319" s="11"/>
      <c r="E319" s="27"/>
      <c r="F319" s="26"/>
      <c r="G319" s="77"/>
      <c r="J319" s="30"/>
      <c r="K319" s="30"/>
    </row>
    <row r="320" spans="1:11">
      <c r="A320" s="10"/>
      <c r="B320" s="95"/>
      <c r="C320" s="27"/>
      <c r="D320" s="11"/>
      <c r="E320" s="27"/>
      <c r="F320" s="26"/>
      <c r="G320" s="77"/>
      <c r="J320" s="30"/>
      <c r="K320" s="30"/>
    </row>
    <row r="321" spans="1:11">
      <c r="A321" s="10"/>
      <c r="B321" s="95"/>
      <c r="C321" s="27"/>
      <c r="D321" s="11"/>
      <c r="E321" s="27"/>
      <c r="F321" s="26"/>
      <c r="G321" s="77"/>
      <c r="J321" s="30"/>
      <c r="K321" s="30"/>
    </row>
    <row r="322" spans="1:11">
      <c r="A322" s="10"/>
      <c r="B322" s="95"/>
      <c r="C322" s="27"/>
      <c r="D322" s="11"/>
      <c r="E322" s="27"/>
      <c r="F322" s="26"/>
      <c r="G322" s="77"/>
      <c r="J322" s="30"/>
      <c r="K322" s="30"/>
    </row>
    <row r="323" spans="1:11">
      <c r="A323" s="10"/>
      <c r="B323" s="95"/>
      <c r="C323" s="27"/>
      <c r="D323" s="11"/>
      <c r="E323" s="27"/>
      <c r="F323" s="26"/>
      <c r="G323" s="77"/>
      <c r="J323" s="30"/>
      <c r="K323" s="30"/>
    </row>
    <row r="324" spans="1:11">
      <c r="A324" s="10"/>
      <c r="B324" s="95"/>
      <c r="C324" s="27"/>
      <c r="D324" s="11"/>
      <c r="E324" s="27"/>
      <c r="F324" s="26"/>
      <c r="G324" s="77"/>
      <c r="J324" s="30"/>
      <c r="K324" s="30"/>
    </row>
    <row r="325" spans="1:11">
      <c r="A325" s="10"/>
      <c r="B325" s="95"/>
      <c r="C325" s="27"/>
      <c r="D325" s="11"/>
      <c r="E325" s="27"/>
      <c r="F325" s="26"/>
      <c r="G325" s="77"/>
      <c r="J325" s="30"/>
      <c r="K325" s="30"/>
    </row>
    <row r="326" spans="1:11">
      <c r="A326" s="10"/>
      <c r="B326" s="95"/>
      <c r="C326" s="27"/>
      <c r="D326" s="11"/>
      <c r="E326" s="27"/>
      <c r="F326" s="26"/>
      <c r="G326" s="77"/>
      <c r="J326" s="30"/>
      <c r="K326" s="30"/>
    </row>
    <row r="327" spans="1:11">
      <c r="A327" s="10"/>
      <c r="B327" s="95"/>
      <c r="C327" s="27"/>
      <c r="D327" s="11"/>
      <c r="E327" s="27"/>
      <c r="F327" s="26"/>
      <c r="G327" s="77"/>
      <c r="J327" s="30"/>
      <c r="K327" s="30"/>
    </row>
    <row r="328" spans="1:11">
      <c r="A328" s="10"/>
      <c r="B328" s="95"/>
      <c r="C328" s="27"/>
      <c r="D328" s="11"/>
      <c r="E328" s="27"/>
      <c r="F328" s="26"/>
      <c r="G328" s="77"/>
      <c r="J328" s="30"/>
      <c r="K328" s="30"/>
    </row>
    <row r="329" spans="1:11">
      <c r="A329" s="10"/>
      <c r="B329" s="95"/>
      <c r="C329" s="27"/>
      <c r="D329" s="11"/>
      <c r="E329" s="27"/>
      <c r="F329" s="26"/>
      <c r="G329" s="77"/>
      <c r="J329" s="30"/>
      <c r="K329" s="30"/>
    </row>
    <row r="330" spans="1:11">
      <c r="A330" s="10"/>
      <c r="B330" s="95"/>
      <c r="C330" s="27"/>
      <c r="D330" s="11"/>
      <c r="E330" s="27"/>
      <c r="F330" s="26"/>
      <c r="G330" s="77"/>
      <c r="J330" s="30"/>
      <c r="K330" s="30"/>
    </row>
    <row r="331" spans="1:11">
      <c r="A331" s="10"/>
      <c r="B331" s="95"/>
      <c r="C331" s="27"/>
      <c r="D331" s="11"/>
      <c r="E331" s="27"/>
      <c r="F331" s="26"/>
      <c r="G331" s="77"/>
      <c r="J331" s="30"/>
      <c r="K331" s="30"/>
    </row>
    <row r="332" spans="1:11">
      <c r="A332" s="10"/>
      <c r="B332" s="95"/>
      <c r="C332" s="27"/>
      <c r="D332" s="11"/>
      <c r="E332" s="27"/>
      <c r="F332" s="26"/>
      <c r="G332" s="77"/>
      <c r="J332" s="30"/>
      <c r="K332" s="30"/>
    </row>
    <row r="333" spans="1:11">
      <c r="A333" s="10"/>
      <c r="B333" s="95"/>
      <c r="C333" s="27"/>
      <c r="D333" s="11"/>
      <c r="E333" s="27"/>
      <c r="F333" s="26"/>
      <c r="G333" s="77"/>
      <c r="J333" s="30"/>
      <c r="K333" s="30"/>
    </row>
    <row r="334" spans="1:11">
      <c r="A334" s="10"/>
      <c r="B334" s="95"/>
      <c r="C334" s="27"/>
      <c r="D334" s="11"/>
      <c r="E334" s="27"/>
      <c r="F334" s="26"/>
      <c r="G334" s="77"/>
      <c r="J334" s="30"/>
      <c r="K334" s="30"/>
    </row>
    <row r="335" spans="1:11">
      <c r="A335" s="10"/>
      <c r="B335" s="95"/>
      <c r="C335" s="27"/>
      <c r="D335" s="11"/>
      <c r="E335" s="27"/>
      <c r="F335" s="26"/>
      <c r="G335" s="77"/>
      <c r="J335" s="30"/>
      <c r="K335" s="30"/>
    </row>
    <row r="336" spans="1:11">
      <c r="A336" s="10"/>
      <c r="B336" s="95"/>
      <c r="C336" s="27"/>
      <c r="D336" s="11"/>
      <c r="E336" s="27"/>
      <c r="F336" s="26"/>
      <c r="G336" s="77"/>
      <c r="J336" s="30"/>
      <c r="K336" s="30"/>
    </row>
    <row r="337" spans="1:11">
      <c r="A337" s="10"/>
      <c r="B337" s="95"/>
      <c r="C337" s="27"/>
      <c r="D337" s="11"/>
      <c r="E337" s="27"/>
      <c r="F337" s="26"/>
      <c r="G337" s="77"/>
      <c r="J337" s="30"/>
      <c r="K337" s="30"/>
    </row>
    <row r="338" spans="1:11">
      <c r="A338" s="10"/>
      <c r="B338" s="95"/>
      <c r="C338" s="27"/>
      <c r="D338" s="11"/>
      <c r="E338" s="27"/>
      <c r="F338" s="26"/>
      <c r="G338" s="77"/>
      <c r="J338" s="30"/>
      <c r="K338" s="30"/>
    </row>
    <row r="339" spans="1:11">
      <c r="A339" s="10"/>
      <c r="B339" s="95"/>
      <c r="C339" s="27"/>
      <c r="D339" s="11"/>
      <c r="E339" s="27"/>
      <c r="F339" s="26"/>
      <c r="G339" s="77"/>
      <c r="J339" s="30"/>
      <c r="K339" s="30"/>
    </row>
    <row r="340" spans="1:11">
      <c r="A340" s="10"/>
      <c r="B340" s="95"/>
      <c r="C340" s="27"/>
      <c r="D340" s="11"/>
      <c r="E340" s="27"/>
      <c r="F340" s="26"/>
      <c r="G340" s="77"/>
      <c r="J340" s="30"/>
      <c r="K340" s="30"/>
    </row>
    <row r="341" spans="1:11">
      <c r="A341" s="10"/>
      <c r="B341" s="95"/>
      <c r="C341" s="27"/>
      <c r="D341" s="11"/>
      <c r="E341" s="27"/>
      <c r="F341" s="26"/>
      <c r="G341" s="77"/>
      <c r="J341" s="30"/>
      <c r="K341" s="30"/>
    </row>
    <row r="342" spans="1:11">
      <c r="A342" s="10"/>
      <c r="B342" s="95"/>
      <c r="C342" s="27"/>
      <c r="D342" s="11"/>
      <c r="E342" s="27"/>
      <c r="F342" s="26"/>
      <c r="G342" s="77"/>
      <c r="J342" s="30"/>
      <c r="K342" s="30"/>
    </row>
    <row r="343" spans="1:11">
      <c r="A343" s="10"/>
      <c r="B343" s="95"/>
      <c r="C343" s="27"/>
      <c r="D343" s="11"/>
      <c r="E343" s="27"/>
      <c r="F343" s="26"/>
      <c r="G343" s="77"/>
      <c r="J343" s="30"/>
      <c r="K343" s="30"/>
    </row>
    <row r="344" spans="1:11">
      <c r="A344" s="10"/>
      <c r="B344" s="95"/>
      <c r="C344" s="27"/>
      <c r="D344" s="11"/>
      <c r="E344" s="27"/>
      <c r="F344" s="26"/>
      <c r="G344" s="77"/>
      <c r="J344" s="30"/>
      <c r="K344" s="30"/>
    </row>
    <row r="345" spans="1:11">
      <c r="A345" s="10"/>
      <c r="B345" s="95"/>
      <c r="C345" s="27"/>
      <c r="D345" s="11"/>
      <c r="E345" s="27"/>
      <c r="F345" s="26"/>
      <c r="G345" s="77"/>
      <c r="J345" s="30"/>
      <c r="K345" s="30"/>
    </row>
    <row r="346" spans="1:11">
      <c r="A346" s="10"/>
      <c r="B346" s="95"/>
      <c r="C346" s="27"/>
      <c r="D346" s="11"/>
      <c r="E346" s="27"/>
      <c r="F346" s="26"/>
      <c r="G346" s="77"/>
      <c r="J346" s="30"/>
      <c r="K346" s="30"/>
    </row>
    <row r="347" spans="1:11">
      <c r="A347" s="10"/>
      <c r="B347" s="95"/>
      <c r="C347" s="27"/>
      <c r="D347" s="11"/>
      <c r="E347" s="27"/>
      <c r="F347" s="26"/>
      <c r="G347" s="77"/>
      <c r="J347" s="30"/>
      <c r="K347" s="30"/>
    </row>
    <row r="348" spans="1:11">
      <c r="A348" s="10"/>
      <c r="B348" s="95"/>
      <c r="C348" s="27"/>
      <c r="D348" s="11"/>
      <c r="E348" s="27"/>
      <c r="F348" s="26"/>
      <c r="G348" s="77"/>
      <c r="J348" s="30"/>
      <c r="K348" s="30"/>
    </row>
    <row r="349" spans="1:11">
      <c r="A349" s="10"/>
      <c r="B349" s="95"/>
      <c r="C349" s="27"/>
      <c r="D349" s="11"/>
      <c r="E349" s="27"/>
      <c r="F349" s="26"/>
      <c r="G349" s="77"/>
      <c r="J349" s="30"/>
      <c r="K349" s="30"/>
    </row>
    <row r="350" spans="1:11">
      <c r="A350" s="10"/>
      <c r="B350" s="95"/>
      <c r="C350" s="27"/>
      <c r="D350" s="11"/>
      <c r="E350" s="27"/>
      <c r="F350" s="26"/>
      <c r="G350" s="77"/>
      <c r="J350" s="30"/>
      <c r="K350" s="30"/>
    </row>
    <row r="351" spans="1:11">
      <c r="A351" s="10"/>
      <c r="B351" s="95"/>
      <c r="C351" s="27"/>
      <c r="D351" s="11"/>
      <c r="E351" s="27"/>
      <c r="F351" s="26"/>
      <c r="G351" s="77"/>
      <c r="J351" s="30"/>
      <c r="K351" s="30"/>
    </row>
    <row r="352" spans="1:11">
      <c r="A352" s="10"/>
      <c r="B352" s="95"/>
      <c r="C352" s="27"/>
      <c r="D352" s="11"/>
      <c r="E352" s="27"/>
      <c r="F352" s="26"/>
      <c r="G352" s="77"/>
      <c r="J352" s="30"/>
      <c r="K352" s="30"/>
    </row>
    <row r="353" spans="1:11">
      <c r="A353" s="10"/>
      <c r="B353" s="95"/>
      <c r="C353" s="27"/>
      <c r="D353" s="11"/>
      <c r="E353" s="27"/>
      <c r="F353" s="26"/>
      <c r="G353" s="77"/>
      <c r="J353" s="30"/>
      <c r="K353" s="30"/>
    </row>
    <row r="354" spans="1:11">
      <c r="A354" s="10"/>
      <c r="B354" s="95"/>
      <c r="C354" s="27"/>
      <c r="D354" s="11"/>
      <c r="E354" s="27"/>
      <c r="F354" s="26"/>
      <c r="G354" s="77"/>
      <c r="J354" s="30"/>
      <c r="K354" s="30"/>
    </row>
    <row r="355" spans="1:11">
      <c r="A355" s="10"/>
      <c r="B355" s="95"/>
      <c r="C355" s="27"/>
      <c r="D355" s="11"/>
      <c r="E355" s="27"/>
      <c r="F355" s="26"/>
      <c r="G355" s="77"/>
      <c r="J355" s="30"/>
      <c r="K355" s="30"/>
    </row>
    <row r="356" spans="1:11">
      <c r="A356" s="10"/>
      <c r="B356" s="95"/>
      <c r="C356" s="27"/>
      <c r="D356" s="11"/>
      <c r="E356" s="27"/>
      <c r="F356" s="26"/>
      <c r="G356" s="77"/>
      <c r="J356" s="30"/>
      <c r="K356" s="30"/>
    </row>
    <row r="357" spans="1:11">
      <c r="A357" s="10"/>
      <c r="B357" s="95"/>
      <c r="C357" s="27"/>
      <c r="D357" s="11"/>
      <c r="E357" s="27"/>
      <c r="F357" s="26"/>
      <c r="G357" s="77"/>
      <c r="J357" s="30"/>
      <c r="K357" s="30"/>
    </row>
    <row r="358" spans="1:11">
      <c r="A358" s="10"/>
      <c r="B358" s="95"/>
      <c r="C358" s="27"/>
      <c r="D358" s="11"/>
      <c r="E358" s="27"/>
      <c r="F358" s="26"/>
      <c r="G358" s="77"/>
      <c r="J358" s="30"/>
      <c r="K358" s="30"/>
    </row>
    <row r="359" spans="1:11">
      <c r="A359" s="10"/>
      <c r="B359" s="95"/>
      <c r="C359" s="27"/>
      <c r="D359" s="11"/>
      <c r="E359" s="27"/>
      <c r="F359" s="26"/>
      <c r="G359" s="77"/>
      <c r="J359" s="30"/>
      <c r="K359" s="30"/>
    </row>
    <row r="360" spans="1:11">
      <c r="A360" s="10"/>
      <c r="B360" s="95"/>
      <c r="C360" s="27"/>
      <c r="D360" s="11"/>
      <c r="E360" s="27"/>
      <c r="F360" s="26"/>
      <c r="G360" s="77"/>
      <c r="J360" s="30"/>
      <c r="K360" s="30"/>
    </row>
    <row r="361" spans="1:11">
      <c r="A361" s="10"/>
      <c r="B361" s="94"/>
      <c r="C361" s="27"/>
      <c r="D361" s="76"/>
      <c r="E361" s="76"/>
      <c r="F361" s="26"/>
      <c r="G361" s="77"/>
      <c r="J361" s="30"/>
      <c r="K361" s="30"/>
    </row>
    <row r="362" spans="1:11">
      <c r="A362" s="10"/>
      <c r="B362" s="94"/>
      <c r="C362" s="27"/>
      <c r="D362" s="76"/>
      <c r="E362" s="76"/>
      <c r="F362" s="26"/>
      <c r="G362" s="77"/>
      <c r="J362" s="30"/>
      <c r="K362" s="30"/>
    </row>
    <row r="363" spans="1:11">
      <c r="A363" s="10"/>
      <c r="B363" s="94"/>
      <c r="C363" s="27"/>
      <c r="D363" s="76"/>
      <c r="E363" s="76"/>
      <c r="F363" s="26"/>
      <c r="G363" s="77"/>
    </row>
    <row r="364" spans="1:11">
      <c r="A364" s="10"/>
      <c r="B364" s="94"/>
      <c r="C364" s="27"/>
      <c r="D364" s="76"/>
      <c r="E364" s="76"/>
      <c r="F364" s="26"/>
      <c r="G364" s="77"/>
    </row>
    <row r="365" spans="1:11">
      <c r="A365" s="10"/>
      <c r="B365" s="94"/>
      <c r="C365" s="27"/>
      <c r="D365" s="76"/>
      <c r="E365" s="76"/>
      <c r="F365" s="26"/>
      <c r="G365" s="77"/>
    </row>
    <row r="366" spans="1:11">
      <c r="A366" s="10"/>
      <c r="B366" s="94"/>
      <c r="C366" s="27"/>
      <c r="D366" s="76"/>
      <c r="E366" s="76"/>
      <c r="F366" s="26"/>
      <c r="G366" s="77"/>
    </row>
    <row r="367" spans="1:11">
      <c r="A367" s="10"/>
      <c r="B367" s="94"/>
      <c r="C367" s="27"/>
      <c r="D367" s="76"/>
      <c r="E367" s="76"/>
      <c r="F367" s="26"/>
      <c r="G367" s="77"/>
    </row>
    <row r="368" spans="1:11">
      <c r="A368" s="10"/>
      <c r="B368" s="94"/>
      <c r="C368" s="27"/>
      <c r="D368" s="76"/>
      <c r="E368" s="76"/>
      <c r="F368" s="26"/>
      <c r="G368" s="77"/>
    </row>
    <row r="369" spans="1:11">
      <c r="A369" s="10"/>
      <c r="B369" s="94"/>
      <c r="C369" s="27"/>
      <c r="D369" s="76"/>
      <c r="E369" s="76"/>
      <c r="F369" s="26"/>
      <c r="G369" s="77"/>
    </row>
    <row r="370" spans="1:11">
      <c r="A370" s="10"/>
      <c r="B370" s="94"/>
      <c r="C370" s="27"/>
      <c r="D370" s="76"/>
      <c r="E370" s="76"/>
      <c r="F370" s="26"/>
      <c r="G370" s="77"/>
    </row>
    <row r="371" spans="1:11">
      <c r="A371" s="10"/>
      <c r="B371" s="94"/>
      <c r="C371" s="27"/>
      <c r="D371" s="76"/>
      <c r="E371" s="76"/>
      <c r="F371" s="26"/>
      <c r="G371" s="77"/>
    </row>
    <row r="372" spans="1:11">
      <c r="A372" s="10"/>
      <c r="B372" s="94"/>
      <c r="C372" s="27"/>
      <c r="D372" s="76"/>
      <c r="E372" s="76"/>
      <c r="F372" s="26"/>
      <c r="G372" s="77"/>
    </row>
    <row r="373" spans="1:11">
      <c r="A373" s="10"/>
      <c r="B373" s="94"/>
      <c r="C373" s="27"/>
      <c r="D373" s="76"/>
      <c r="E373" s="76"/>
      <c r="F373" s="26"/>
      <c r="G373" s="77"/>
    </row>
    <row r="374" spans="1:11">
      <c r="A374" s="10"/>
      <c r="B374" s="94"/>
      <c r="C374" s="27"/>
      <c r="D374" s="76"/>
      <c r="E374" s="76"/>
      <c r="F374" s="26"/>
      <c r="G374" s="77"/>
    </row>
    <row r="375" spans="1:11">
      <c r="A375" s="10"/>
      <c r="B375" s="94"/>
      <c r="C375" s="27"/>
      <c r="D375" s="76"/>
      <c r="E375" s="76"/>
      <c r="F375" s="26"/>
      <c r="G375" s="77"/>
    </row>
    <row r="376" spans="1:11" s="79" customFormat="1">
      <c r="A376" s="10"/>
      <c r="B376" s="94"/>
      <c r="C376" s="27"/>
      <c r="D376" s="87"/>
      <c r="E376" s="87"/>
      <c r="F376" s="26"/>
      <c r="G376" s="77"/>
      <c r="J376" s="88"/>
      <c r="K376" s="88"/>
    </row>
    <row r="377" spans="1:11">
      <c r="A377" s="10"/>
      <c r="B377" s="94"/>
      <c r="C377" s="27"/>
      <c r="D377" s="76"/>
      <c r="E377" s="76"/>
      <c r="F377" s="26"/>
      <c r="G377" s="77"/>
    </row>
    <row r="378" spans="1:11">
      <c r="A378" s="10"/>
      <c r="B378" s="94"/>
      <c r="C378" s="27"/>
      <c r="D378" s="76"/>
      <c r="E378" s="76"/>
      <c r="F378" s="26"/>
      <c r="G378" s="77"/>
      <c r="J378" s="30"/>
      <c r="K378" s="30"/>
    </row>
    <row r="379" spans="1:11" s="79" customFormat="1">
      <c r="A379" s="10"/>
      <c r="B379" s="94"/>
      <c r="C379" s="27"/>
      <c r="D379" s="87"/>
      <c r="E379" s="87"/>
      <c r="F379" s="26"/>
      <c r="G379" s="77"/>
      <c r="J379" s="88"/>
      <c r="K379" s="88"/>
    </row>
    <row r="380" spans="1:11">
      <c r="A380" s="10"/>
      <c r="B380" s="94"/>
      <c r="C380" s="27"/>
      <c r="D380" s="76"/>
      <c r="E380" s="76"/>
      <c r="F380" s="26"/>
      <c r="G380" s="77"/>
    </row>
    <row r="381" spans="1:11">
      <c r="A381" s="10"/>
      <c r="B381" s="94"/>
      <c r="C381" s="27"/>
      <c r="D381" s="76"/>
      <c r="E381" s="76"/>
      <c r="F381" s="26"/>
      <c r="G381" s="77"/>
    </row>
    <row r="382" spans="1:11">
      <c r="A382" s="10"/>
      <c r="B382" s="94"/>
      <c r="C382" s="27"/>
      <c r="D382" s="76"/>
      <c r="E382" s="76"/>
      <c r="F382" s="26"/>
      <c r="G382" s="77"/>
    </row>
    <row r="383" spans="1:11">
      <c r="A383" s="10"/>
      <c r="B383" s="94"/>
      <c r="C383" s="27"/>
      <c r="D383" s="76"/>
      <c r="E383" s="76"/>
      <c r="F383" s="26"/>
      <c r="G383" s="77"/>
    </row>
    <row r="384" spans="1:11">
      <c r="A384" s="10"/>
      <c r="B384" s="94"/>
      <c r="C384" s="27"/>
      <c r="D384" s="76"/>
      <c r="E384" s="76"/>
      <c r="F384" s="26"/>
      <c r="G384" s="77"/>
    </row>
    <row r="385" spans="1:7">
      <c r="A385" s="10"/>
      <c r="B385" s="94"/>
      <c r="C385" s="27"/>
      <c r="D385" s="76"/>
      <c r="E385" s="76"/>
      <c r="F385" s="26"/>
      <c r="G385" s="77"/>
    </row>
    <row r="386" spans="1:7">
      <c r="A386" s="10"/>
      <c r="B386" s="94"/>
      <c r="C386" s="27"/>
      <c r="D386" s="76"/>
      <c r="E386" s="76"/>
      <c r="F386" s="26"/>
      <c r="G386" s="77"/>
    </row>
    <row r="387" spans="1:7">
      <c r="A387" s="10"/>
      <c r="B387" s="94"/>
      <c r="C387" s="27"/>
      <c r="D387" s="76"/>
      <c r="E387" s="76"/>
      <c r="F387" s="26"/>
      <c r="G387" s="77"/>
    </row>
    <row r="388" spans="1:7">
      <c r="A388" s="10"/>
      <c r="B388" s="94"/>
      <c r="C388" s="27"/>
      <c r="D388" s="76"/>
      <c r="E388" s="76"/>
      <c r="F388" s="26"/>
      <c r="G388" s="77"/>
    </row>
    <row r="389" spans="1:7">
      <c r="A389" s="10"/>
      <c r="B389" s="94"/>
      <c r="C389" s="27"/>
      <c r="D389" s="76"/>
      <c r="E389" s="76"/>
      <c r="F389" s="26"/>
      <c r="G389" s="77"/>
    </row>
    <row r="390" spans="1:7">
      <c r="A390" s="10"/>
      <c r="B390" s="94"/>
      <c r="C390" s="27"/>
      <c r="D390" s="76"/>
      <c r="E390" s="76"/>
      <c r="F390" s="26"/>
      <c r="G390" s="77"/>
    </row>
    <row r="391" spans="1:7">
      <c r="A391" s="10"/>
      <c r="B391" s="94"/>
      <c r="C391" s="27"/>
      <c r="D391" s="76"/>
      <c r="E391" s="76"/>
      <c r="F391" s="26"/>
      <c r="G391" s="77"/>
    </row>
    <row r="392" spans="1:7">
      <c r="A392" s="10"/>
      <c r="B392" s="94"/>
      <c r="C392" s="27"/>
      <c r="D392" s="76"/>
      <c r="E392" s="76"/>
      <c r="F392" s="26"/>
      <c r="G392" s="77"/>
    </row>
    <row r="393" spans="1:7">
      <c r="A393" s="10"/>
      <c r="B393" s="94"/>
      <c r="C393" s="27"/>
      <c r="D393" s="76"/>
      <c r="E393" s="76"/>
      <c r="F393" s="26"/>
      <c r="G393" s="77"/>
    </row>
    <row r="394" spans="1:7">
      <c r="A394" s="10"/>
      <c r="B394" s="94"/>
      <c r="C394" s="27"/>
      <c r="D394" s="76"/>
      <c r="E394" s="76"/>
      <c r="F394" s="26"/>
      <c r="G394" s="77"/>
    </row>
    <row r="395" spans="1:7">
      <c r="A395" s="10"/>
      <c r="B395" s="94"/>
      <c r="C395" s="27"/>
      <c r="D395" s="76"/>
      <c r="E395" s="76"/>
      <c r="F395" s="26"/>
      <c r="G395" s="77"/>
    </row>
    <row r="396" spans="1:7">
      <c r="A396" s="10"/>
      <c r="B396" s="94"/>
      <c r="C396" s="27"/>
      <c r="D396" s="76"/>
      <c r="E396" s="76"/>
      <c r="F396" s="26"/>
      <c r="G396" s="77"/>
    </row>
    <row r="397" spans="1:7">
      <c r="A397" s="10"/>
      <c r="B397" s="94"/>
      <c r="C397" s="27"/>
      <c r="D397" s="76"/>
      <c r="E397" s="76"/>
      <c r="F397" s="26"/>
      <c r="G397" s="77"/>
    </row>
    <row r="398" spans="1:7">
      <c r="A398" s="10"/>
      <c r="B398" s="94"/>
      <c r="C398" s="27"/>
      <c r="D398" s="76"/>
      <c r="E398" s="76"/>
      <c r="F398" s="26"/>
      <c r="G398" s="77"/>
    </row>
    <row r="399" spans="1:7">
      <c r="A399" s="10"/>
      <c r="B399" s="94"/>
      <c r="C399" s="27"/>
      <c r="D399" s="76"/>
      <c r="E399" s="76"/>
      <c r="F399" s="26"/>
      <c r="G399" s="77"/>
    </row>
    <row r="400" spans="1:7">
      <c r="A400" s="10"/>
      <c r="B400" s="94"/>
      <c r="C400" s="27"/>
      <c r="D400" s="76"/>
      <c r="E400" s="76"/>
      <c r="F400" s="26"/>
      <c r="G400" s="77"/>
    </row>
    <row r="401" spans="1:7">
      <c r="A401" s="10"/>
      <c r="B401" s="94"/>
      <c r="C401" s="27"/>
      <c r="D401" s="76"/>
      <c r="E401" s="76"/>
      <c r="F401" s="26"/>
      <c r="G401" s="77"/>
    </row>
    <row r="402" spans="1:7">
      <c r="A402" s="10"/>
      <c r="B402" s="94"/>
      <c r="C402" s="27"/>
      <c r="D402" s="76"/>
      <c r="E402" s="76"/>
      <c r="F402" s="26"/>
      <c r="G402" s="77"/>
    </row>
    <row r="403" spans="1:7">
      <c r="A403" s="10"/>
      <c r="B403" s="94"/>
      <c r="C403" s="27"/>
      <c r="D403" s="76"/>
      <c r="E403" s="76"/>
      <c r="F403" s="26"/>
      <c r="G403" s="77"/>
    </row>
    <row r="404" spans="1:7">
      <c r="A404" s="10"/>
      <c r="B404" s="94"/>
      <c r="C404" s="27"/>
      <c r="D404" s="76"/>
      <c r="E404" s="76"/>
      <c r="F404" s="26"/>
      <c r="G404" s="77"/>
    </row>
    <row r="405" spans="1:7">
      <c r="A405" s="10"/>
      <c r="B405" s="94"/>
      <c r="C405" s="27"/>
      <c r="D405" s="76"/>
      <c r="E405" s="76"/>
      <c r="F405" s="26"/>
      <c r="G405" s="77"/>
    </row>
    <row r="406" spans="1:7">
      <c r="A406" s="10"/>
      <c r="B406" s="94"/>
      <c r="C406" s="27"/>
      <c r="D406" s="76"/>
      <c r="E406" s="76"/>
      <c r="F406" s="26"/>
      <c r="G406" s="77"/>
    </row>
    <row r="407" spans="1:7">
      <c r="A407" s="10"/>
      <c r="B407" s="94"/>
      <c r="C407" s="27"/>
      <c r="D407" s="76"/>
      <c r="E407" s="76"/>
      <c r="F407" s="26"/>
      <c r="G407" s="77"/>
    </row>
    <row r="408" spans="1:7">
      <c r="A408" s="10"/>
      <c r="B408" s="94"/>
      <c r="C408" s="27"/>
      <c r="D408" s="76"/>
      <c r="E408" s="76"/>
      <c r="F408" s="26"/>
      <c r="G408" s="77"/>
    </row>
    <row r="409" spans="1:7">
      <c r="A409" s="10"/>
      <c r="B409" s="94"/>
      <c r="C409" s="27"/>
      <c r="D409" s="76"/>
      <c r="E409" s="76"/>
      <c r="F409" s="26"/>
      <c r="G409" s="77"/>
    </row>
    <row r="410" spans="1:7">
      <c r="A410" s="10"/>
      <c r="B410" s="94"/>
      <c r="C410" s="27"/>
      <c r="D410" s="76"/>
      <c r="E410" s="76"/>
      <c r="F410" s="26"/>
      <c r="G410" s="77"/>
    </row>
    <row r="411" spans="1:7">
      <c r="A411" s="10"/>
      <c r="B411" s="94"/>
      <c r="C411" s="27"/>
      <c r="D411" s="76"/>
      <c r="E411" s="76"/>
      <c r="F411" s="26"/>
      <c r="G411" s="77"/>
    </row>
    <row r="412" spans="1:7">
      <c r="A412" s="10"/>
      <c r="B412" s="94"/>
      <c r="C412" s="27"/>
      <c r="D412" s="76"/>
      <c r="E412" s="76"/>
      <c r="F412" s="26"/>
      <c r="G412" s="77"/>
    </row>
    <row r="413" spans="1:7">
      <c r="A413" s="10"/>
      <c r="B413" s="94"/>
      <c r="C413" s="27"/>
      <c r="D413" s="76"/>
      <c r="E413" s="76"/>
      <c r="F413" s="26"/>
      <c r="G413" s="77"/>
    </row>
    <row r="414" spans="1:7">
      <c r="A414" s="10"/>
      <c r="B414" s="94"/>
      <c r="C414" s="27"/>
      <c r="D414" s="76"/>
      <c r="E414" s="76"/>
      <c r="F414" s="26"/>
      <c r="G414" s="77"/>
    </row>
    <row r="415" spans="1:7">
      <c r="A415" s="10"/>
      <c r="B415" s="94"/>
      <c r="C415" s="27"/>
      <c r="D415" s="76"/>
      <c r="E415" s="76"/>
      <c r="F415" s="26"/>
      <c r="G415" s="77"/>
    </row>
    <row r="416" spans="1:7">
      <c r="A416" s="10"/>
      <c r="B416" s="94"/>
      <c r="C416" s="27"/>
      <c r="D416" s="76"/>
      <c r="E416" s="76"/>
      <c r="F416" s="26"/>
      <c r="G416" s="77"/>
    </row>
    <row r="417" spans="1:7">
      <c r="A417" s="10"/>
      <c r="B417" s="94"/>
      <c r="C417" s="27"/>
      <c r="D417" s="76"/>
      <c r="E417" s="76"/>
      <c r="F417" s="26"/>
      <c r="G417" s="77"/>
    </row>
    <row r="418" spans="1:7">
      <c r="A418" s="10"/>
      <c r="B418" s="94"/>
      <c r="C418" s="27"/>
      <c r="D418" s="76"/>
      <c r="E418" s="76"/>
      <c r="F418" s="26"/>
      <c r="G418" s="77"/>
    </row>
    <row r="419" spans="1:7">
      <c r="A419" s="10"/>
      <c r="B419" s="94"/>
      <c r="C419" s="27"/>
      <c r="D419" s="76"/>
      <c r="E419" s="76"/>
      <c r="F419" s="26"/>
      <c r="G419" s="77"/>
    </row>
    <row r="420" spans="1:7">
      <c r="A420" s="10"/>
      <c r="B420" s="94"/>
      <c r="C420" s="27"/>
      <c r="D420" s="76"/>
      <c r="E420" s="76"/>
      <c r="F420" s="26"/>
      <c r="G420" s="77"/>
    </row>
    <row r="421" spans="1:7">
      <c r="A421" s="10"/>
      <c r="B421" s="94"/>
      <c r="C421" s="27"/>
      <c r="D421" s="76"/>
      <c r="E421" s="76"/>
      <c r="F421" s="26"/>
      <c r="G421" s="77"/>
    </row>
    <row r="422" spans="1:7">
      <c r="A422" s="10"/>
      <c r="B422" s="94"/>
      <c r="C422" s="27"/>
      <c r="D422" s="76"/>
      <c r="E422" s="76"/>
      <c r="F422" s="26"/>
      <c r="G422" s="77"/>
    </row>
    <row r="423" spans="1:7">
      <c r="A423" s="10"/>
      <c r="B423" s="94"/>
      <c r="C423" s="27"/>
      <c r="D423" s="76"/>
      <c r="E423" s="76"/>
      <c r="F423" s="26"/>
      <c r="G423" s="77"/>
    </row>
    <row r="424" spans="1:7">
      <c r="A424" s="10"/>
      <c r="B424" s="94"/>
      <c r="C424" s="27"/>
      <c r="D424" s="76"/>
      <c r="E424" s="76"/>
      <c r="F424" s="26"/>
      <c r="G424" s="77"/>
    </row>
    <row r="425" spans="1:7">
      <c r="A425" s="10"/>
      <c r="B425" s="94"/>
      <c r="C425" s="27"/>
      <c r="D425" s="76"/>
      <c r="E425" s="76"/>
      <c r="F425" s="26"/>
      <c r="G425" s="77"/>
    </row>
    <row r="426" spans="1:7">
      <c r="A426" s="10"/>
      <c r="B426" s="94"/>
      <c r="C426" s="27"/>
      <c r="D426" s="76"/>
      <c r="E426" s="76"/>
      <c r="F426" s="26"/>
      <c r="G426" s="77"/>
    </row>
    <row r="427" spans="1:7">
      <c r="A427" s="10"/>
      <c r="B427" s="94"/>
      <c r="C427" s="27"/>
      <c r="D427" s="76"/>
      <c r="E427" s="76"/>
      <c r="F427" s="26"/>
      <c r="G427" s="77"/>
    </row>
    <row r="428" spans="1:7">
      <c r="A428" s="10"/>
      <c r="B428" s="94"/>
      <c r="C428" s="27"/>
      <c r="D428" s="76"/>
      <c r="E428" s="76"/>
      <c r="F428" s="26"/>
      <c r="G428" s="77"/>
    </row>
    <row r="429" spans="1:7">
      <c r="A429" s="10"/>
      <c r="B429" s="94"/>
      <c r="C429" s="27"/>
      <c r="D429" s="76"/>
      <c r="E429" s="76"/>
      <c r="F429" s="26"/>
      <c r="G429" s="77"/>
    </row>
    <row r="430" spans="1:7">
      <c r="A430" s="10"/>
      <c r="B430" s="94"/>
      <c r="C430" s="27"/>
      <c r="D430" s="76"/>
      <c r="E430" s="76"/>
      <c r="F430" s="26"/>
      <c r="G430" s="77"/>
    </row>
    <row r="431" spans="1:7">
      <c r="A431" s="10"/>
      <c r="B431" s="94"/>
      <c r="C431" s="27"/>
      <c r="D431" s="76"/>
      <c r="E431" s="76"/>
      <c r="F431" s="26"/>
      <c r="G431" s="77"/>
    </row>
    <row r="432" spans="1:7">
      <c r="A432" s="10"/>
      <c r="B432" s="94"/>
      <c r="C432" s="27"/>
      <c r="D432" s="76"/>
      <c r="E432" s="76"/>
      <c r="F432" s="26"/>
      <c r="G432" s="77"/>
    </row>
    <row r="433" spans="1:7">
      <c r="A433" s="10"/>
      <c r="B433" s="94"/>
      <c r="C433" s="27"/>
      <c r="D433" s="76"/>
      <c r="E433" s="76"/>
      <c r="F433" s="26"/>
      <c r="G433" s="77"/>
    </row>
    <row r="434" spans="1:7">
      <c r="A434" s="10"/>
      <c r="B434" s="94"/>
      <c r="C434" s="27"/>
      <c r="D434" s="76"/>
      <c r="E434" s="76"/>
      <c r="F434" s="26"/>
      <c r="G434" s="77"/>
    </row>
    <row r="435" spans="1:7">
      <c r="A435" s="10"/>
      <c r="B435" s="94"/>
      <c r="C435" s="27"/>
      <c r="D435" s="76"/>
      <c r="E435" s="76"/>
      <c r="F435" s="26"/>
      <c r="G435" s="77"/>
    </row>
    <row r="436" spans="1:7">
      <c r="A436" s="10"/>
      <c r="B436" s="94"/>
      <c r="C436" s="27"/>
      <c r="D436" s="76"/>
      <c r="E436" s="76"/>
      <c r="F436" s="26"/>
      <c r="G436" s="77"/>
    </row>
    <row r="437" spans="1:7">
      <c r="A437" s="10"/>
      <c r="B437" s="94"/>
      <c r="C437" s="27"/>
      <c r="D437" s="76"/>
      <c r="E437" s="76"/>
      <c r="F437" s="26"/>
      <c r="G437" s="77"/>
    </row>
    <row r="438" spans="1:7">
      <c r="A438" s="10"/>
      <c r="B438" s="94"/>
      <c r="C438" s="27"/>
      <c r="D438" s="76"/>
      <c r="E438" s="76"/>
      <c r="F438" s="26"/>
      <c r="G438" s="77"/>
    </row>
    <row r="439" spans="1:7">
      <c r="A439" s="10"/>
      <c r="B439" s="94"/>
      <c r="C439" s="27"/>
      <c r="D439" s="76"/>
      <c r="E439" s="76"/>
      <c r="F439" s="26"/>
      <c r="G439" s="77"/>
    </row>
    <row r="440" spans="1:7">
      <c r="A440" s="10"/>
      <c r="B440" s="94"/>
      <c r="C440" s="27"/>
      <c r="D440" s="76"/>
      <c r="E440" s="76"/>
      <c r="F440" s="26"/>
      <c r="G440" s="77"/>
    </row>
    <row r="441" spans="1:7">
      <c r="A441" s="10"/>
      <c r="B441" s="94"/>
      <c r="C441" s="27"/>
      <c r="D441" s="76"/>
      <c r="E441" s="76"/>
      <c r="F441" s="26"/>
      <c r="G441" s="77"/>
    </row>
    <row r="442" spans="1:7">
      <c r="A442" s="10"/>
      <c r="B442" s="94"/>
      <c r="C442" s="27"/>
      <c r="D442" s="76"/>
      <c r="E442" s="76"/>
      <c r="F442" s="26"/>
      <c r="G442" s="77"/>
    </row>
    <row r="443" spans="1:7">
      <c r="A443" s="10"/>
      <c r="B443" s="94"/>
      <c r="C443" s="27"/>
      <c r="D443" s="76"/>
      <c r="E443" s="76"/>
      <c r="F443" s="26"/>
      <c r="G443" s="77"/>
    </row>
    <row r="444" spans="1:7">
      <c r="A444" s="10"/>
      <c r="B444" s="94"/>
      <c r="C444" s="27"/>
      <c r="D444" s="76"/>
      <c r="E444" s="76"/>
      <c r="F444" s="26"/>
      <c r="G444" s="77"/>
    </row>
    <row r="445" spans="1:7">
      <c r="A445" s="10"/>
      <c r="B445" s="94"/>
      <c r="C445" s="27"/>
      <c r="D445" s="76"/>
      <c r="E445" s="76"/>
      <c r="F445" s="26"/>
      <c r="G445" s="77"/>
    </row>
    <row r="446" spans="1:7">
      <c r="A446" s="10"/>
      <c r="B446" s="94"/>
      <c r="C446" s="27"/>
      <c r="D446" s="76"/>
      <c r="E446" s="76"/>
      <c r="F446" s="26"/>
      <c r="G446" s="77"/>
    </row>
    <row r="447" spans="1:7">
      <c r="A447" s="10"/>
      <c r="B447" s="94"/>
      <c r="C447" s="27"/>
      <c r="D447" s="76"/>
      <c r="E447" s="76"/>
      <c r="F447" s="26"/>
      <c r="G447" s="77"/>
    </row>
    <row r="448" spans="1:7">
      <c r="A448" s="10"/>
      <c r="B448" s="94"/>
      <c r="C448" s="27"/>
      <c r="D448" s="76"/>
      <c r="E448" s="76"/>
      <c r="F448" s="26"/>
      <c r="G448" s="77"/>
    </row>
    <row r="449" spans="1:7">
      <c r="A449" s="10"/>
      <c r="B449" s="94"/>
      <c r="C449" s="27"/>
      <c r="D449" s="76"/>
      <c r="E449" s="76"/>
      <c r="F449" s="26"/>
      <c r="G449" s="77"/>
    </row>
    <row r="450" spans="1:7">
      <c r="A450" s="10"/>
      <c r="B450" s="94"/>
      <c r="C450" s="27"/>
      <c r="D450" s="76"/>
      <c r="E450" s="76"/>
      <c r="F450" s="26"/>
      <c r="G450" s="77"/>
    </row>
    <row r="451" spans="1:7">
      <c r="A451" s="10"/>
      <c r="B451" s="94"/>
      <c r="C451" s="27"/>
      <c r="D451" s="76"/>
      <c r="E451" s="76"/>
      <c r="F451" s="26"/>
      <c r="G451" s="77"/>
    </row>
    <row r="452" spans="1:7">
      <c r="A452" s="10"/>
      <c r="B452" s="94"/>
      <c r="C452" s="27"/>
      <c r="D452" s="76"/>
      <c r="E452" s="76"/>
      <c r="F452" s="26"/>
      <c r="G452" s="77"/>
    </row>
    <row r="453" spans="1:7">
      <c r="A453" s="10"/>
      <c r="B453" s="94"/>
      <c r="C453" s="27"/>
      <c r="D453" s="76"/>
      <c r="E453" s="76"/>
      <c r="F453" s="26"/>
      <c r="G453" s="77"/>
    </row>
    <row r="454" spans="1:7">
      <c r="A454" s="10"/>
      <c r="B454" s="94"/>
      <c r="C454" s="27"/>
      <c r="D454" s="76"/>
      <c r="E454" s="76"/>
      <c r="F454" s="26"/>
      <c r="G454" s="77"/>
    </row>
    <row r="455" spans="1:7">
      <c r="A455" s="10"/>
      <c r="B455" s="94"/>
      <c r="C455" s="27"/>
      <c r="D455" s="76"/>
      <c r="E455" s="76"/>
      <c r="F455" s="26"/>
      <c r="G455" s="77"/>
    </row>
    <row r="456" spans="1:7">
      <c r="A456" s="10"/>
      <c r="B456" s="94"/>
      <c r="C456" s="27"/>
      <c r="D456" s="76"/>
      <c r="E456" s="76"/>
      <c r="F456" s="26"/>
      <c r="G456" s="77"/>
    </row>
    <row r="457" spans="1:7">
      <c r="A457" s="10"/>
      <c r="B457" s="94"/>
      <c r="C457" s="27"/>
      <c r="D457" s="76"/>
      <c r="E457" s="76"/>
      <c r="F457" s="26"/>
      <c r="G457" s="77"/>
    </row>
    <row r="458" spans="1:7">
      <c r="A458" s="10"/>
      <c r="B458" s="94"/>
      <c r="C458" s="27"/>
      <c r="D458" s="76"/>
      <c r="E458" s="76"/>
      <c r="F458" s="26"/>
      <c r="G458" s="77"/>
    </row>
    <row r="459" spans="1:7">
      <c r="A459" s="10"/>
      <c r="B459" s="94"/>
      <c r="C459" s="27"/>
      <c r="D459" s="76"/>
      <c r="E459" s="76"/>
      <c r="F459" s="26"/>
      <c r="G459" s="77"/>
    </row>
    <row r="460" spans="1:7">
      <c r="A460" s="10"/>
      <c r="B460" s="94"/>
      <c r="C460" s="27"/>
      <c r="D460" s="76"/>
      <c r="E460" s="76"/>
      <c r="F460" s="26"/>
      <c r="G460" s="77"/>
    </row>
    <row r="461" spans="1:7">
      <c r="A461" s="10"/>
      <c r="B461" s="94"/>
      <c r="C461" s="27"/>
      <c r="D461" s="76"/>
      <c r="E461" s="76"/>
      <c r="F461" s="26"/>
      <c r="G461" s="77"/>
    </row>
    <row r="462" spans="1:7">
      <c r="A462" s="10"/>
      <c r="B462" s="94"/>
      <c r="C462" s="27"/>
      <c r="D462" s="76"/>
      <c r="E462" s="76"/>
      <c r="F462" s="26"/>
      <c r="G462" s="77"/>
    </row>
    <row r="463" spans="1:7">
      <c r="A463" s="10"/>
      <c r="B463" s="94"/>
      <c r="C463" s="27"/>
      <c r="D463" s="76"/>
      <c r="E463" s="76"/>
      <c r="F463" s="26"/>
      <c r="G463" s="77"/>
    </row>
    <row r="464" spans="1:7">
      <c r="A464" s="10"/>
      <c r="B464" s="94"/>
      <c r="C464" s="27"/>
      <c r="D464" s="76"/>
      <c r="E464" s="76"/>
      <c r="F464" s="26"/>
      <c r="G464" s="77"/>
    </row>
    <row r="465" spans="1:7">
      <c r="A465" s="10"/>
      <c r="B465" s="94"/>
      <c r="C465" s="27"/>
      <c r="D465" s="76"/>
      <c r="E465" s="76"/>
      <c r="F465" s="26"/>
      <c r="G465" s="77"/>
    </row>
    <row r="466" spans="1:7">
      <c r="A466" s="10"/>
      <c r="B466" s="94"/>
      <c r="C466" s="27"/>
      <c r="D466" s="76"/>
      <c r="E466" s="76"/>
      <c r="F466" s="26"/>
      <c r="G466" s="77"/>
    </row>
    <row r="467" spans="1:7">
      <c r="A467" s="10"/>
      <c r="B467" s="94"/>
      <c r="C467" s="27"/>
      <c r="D467" s="76"/>
      <c r="E467" s="76"/>
      <c r="F467" s="26"/>
      <c r="G467" s="77"/>
    </row>
    <row r="468" spans="1:7">
      <c r="A468" s="10"/>
      <c r="B468" s="94"/>
      <c r="C468" s="27"/>
      <c r="D468" s="76"/>
      <c r="E468" s="76"/>
      <c r="F468" s="26"/>
      <c r="G468" s="77"/>
    </row>
    <row r="469" spans="1:7">
      <c r="A469" s="10"/>
      <c r="B469" s="94"/>
      <c r="C469" s="27"/>
      <c r="D469" s="76"/>
      <c r="E469" s="76"/>
      <c r="F469" s="26"/>
      <c r="G469" s="77"/>
    </row>
    <row r="470" spans="1:7">
      <c r="A470" s="10"/>
      <c r="B470" s="94"/>
      <c r="C470" s="27"/>
      <c r="D470" s="76"/>
      <c r="E470" s="76"/>
      <c r="F470" s="26"/>
      <c r="G470" s="77"/>
    </row>
    <row r="471" spans="1:7">
      <c r="A471" s="10"/>
      <c r="B471" s="94"/>
      <c r="C471" s="27"/>
      <c r="D471" s="76"/>
      <c r="E471" s="76"/>
      <c r="F471" s="26"/>
      <c r="G471" s="77"/>
    </row>
    <row r="472" spans="1:7">
      <c r="A472" s="10"/>
      <c r="B472" s="94"/>
      <c r="C472" s="27"/>
      <c r="D472" s="76"/>
      <c r="E472" s="76"/>
      <c r="F472" s="26"/>
      <c r="G472" s="77"/>
    </row>
    <row r="473" spans="1:7">
      <c r="A473" s="10"/>
      <c r="B473" s="94"/>
      <c r="C473" s="27"/>
      <c r="D473" s="76"/>
      <c r="E473" s="76"/>
      <c r="F473" s="26"/>
      <c r="G473" s="77"/>
    </row>
    <row r="474" spans="1:7">
      <c r="A474" s="10"/>
      <c r="B474" s="94"/>
      <c r="C474" s="27"/>
      <c r="D474" s="76"/>
      <c r="E474" s="76"/>
      <c r="F474" s="26"/>
      <c r="G474" s="77"/>
    </row>
    <row r="475" spans="1:7">
      <c r="A475" s="10"/>
      <c r="B475" s="94"/>
      <c r="C475" s="27"/>
      <c r="D475" s="76"/>
      <c r="E475" s="76"/>
      <c r="F475" s="26"/>
      <c r="G475" s="77"/>
    </row>
    <row r="476" spans="1:7">
      <c r="A476" s="10"/>
      <c r="B476" s="94"/>
      <c r="C476" s="27"/>
      <c r="D476" s="76"/>
      <c r="E476" s="76"/>
      <c r="F476" s="26"/>
      <c r="G476" s="77"/>
    </row>
    <row r="477" spans="1:7">
      <c r="A477" s="10"/>
      <c r="B477" s="94"/>
      <c r="C477" s="27"/>
      <c r="D477" s="76"/>
      <c r="E477" s="76"/>
      <c r="F477" s="26"/>
      <c r="G477" s="77"/>
    </row>
    <row r="478" spans="1:7">
      <c r="A478" s="10"/>
      <c r="B478" s="94"/>
      <c r="C478" s="27"/>
      <c r="D478" s="76"/>
      <c r="E478" s="76"/>
      <c r="F478" s="26"/>
      <c r="G478" s="77"/>
    </row>
    <row r="479" spans="1:7">
      <c r="A479" s="10"/>
      <c r="B479" s="94"/>
      <c r="C479" s="27"/>
      <c r="D479" s="76"/>
      <c r="E479" s="76"/>
      <c r="F479" s="26"/>
      <c r="G479" s="77"/>
    </row>
    <row r="480" spans="1:7">
      <c r="A480" s="10"/>
      <c r="B480" s="94"/>
      <c r="C480" s="27"/>
      <c r="D480" s="76"/>
      <c r="E480" s="76"/>
      <c r="F480" s="26"/>
      <c r="G480" s="77"/>
    </row>
    <row r="481" spans="1:7">
      <c r="A481" s="10"/>
      <c r="B481" s="94"/>
      <c r="C481" s="27"/>
      <c r="D481" s="76"/>
      <c r="E481" s="76"/>
      <c r="F481" s="26"/>
      <c r="G481" s="77"/>
    </row>
    <row r="482" spans="1:7">
      <c r="A482" s="10"/>
      <c r="B482" s="94"/>
      <c r="C482" s="27"/>
      <c r="D482" s="76"/>
      <c r="E482" s="76"/>
      <c r="F482" s="26"/>
      <c r="G482" s="77"/>
    </row>
    <row r="483" spans="1:7">
      <c r="A483" s="10"/>
      <c r="B483" s="94"/>
      <c r="C483" s="27"/>
      <c r="D483" s="76"/>
      <c r="E483" s="76"/>
      <c r="F483" s="26"/>
      <c r="G483" s="77"/>
    </row>
    <row r="484" spans="1:7">
      <c r="A484" s="10"/>
      <c r="B484" s="94"/>
      <c r="C484" s="27"/>
      <c r="D484" s="76"/>
      <c r="E484" s="76"/>
      <c r="F484" s="26"/>
      <c r="G484" s="77"/>
    </row>
    <row r="485" spans="1:7">
      <c r="A485" s="10"/>
      <c r="B485" s="94"/>
      <c r="C485" s="27"/>
      <c r="D485" s="76"/>
      <c r="E485" s="76"/>
      <c r="F485" s="26"/>
      <c r="G485" s="77"/>
    </row>
    <row r="486" spans="1:7">
      <c r="A486" s="10"/>
      <c r="B486" s="94"/>
      <c r="C486" s="27"/>
      <c r="D486" s="76"/>
      <c r="E486" s="76"/>
      <c r="F486" s="26"/>
      <c r="G486" s="77"/>
    </row>
    <row r="487" spans="1:7">
      <c r="A487" s="10"/>
      <c r="B487" s="94"/>
      <c r="C487" s="27"/>
      <c r="D487" s="76"/>
      <c r="E487" s="76"/>
      <c r="F487" s="26"/>
      <c r="G487" s="77"/>
    </row>
    <row r="488" spans="1:7">
      <c r="A488" s="10"/>
      <c r="B488" s="94"/>
      <c r="C488" s="27"/>
      <c r="D488" s="76"/>
      <c r="E488" s="76"/>
      <c r="F488" s="26"/>
      <c r="G488" s="77"/>
    </row>
    <row r="489" spans="1:7">
      <c r="A489" s="10"/>
      <c r="B489" s="94"/>
      <c r="C489" s="27"/>
      <c r="D489" s="76"/>
      <c r="E489" s="76"/>
      <c r="F489" s="26"/>
      <c r="G489" s="77"/>
    </row>
    <row r="490" spans="1:7">
      <c r="A490" s="10"/>
      <c r="B490" s="94"/>
      <c r="C490" s="27"/>
      <c r="D490" s="76"/>
      <c r="E490" s="76"/>
      <c r="F490" s="26"/>
      <c r="G490" s="77"/>
    </row>
    <row r="491" spans="1:7">
      <c r="A491" s="10"/>
      <c r="B491" s="94"/>
      <c r="C491" s="27"/>
      <c r="D491" s="76"/>
      <c r="E491" s="76"/>
      <c r="F491" s="26"/>
      <c r="G491" s="77"/>
    </row>
    <row r="492" spans="1:7">
      <c r="A492" s="10"/>
      <c r="B492" s="94"/>
      <c r="C492" s="27"/>
      <c r="D492" s="76"/>
      <c r="E492" s="76"/>
      <c r="F492" s="26"/>
      <c r="G492" s="77"/>
    </row>
    <row r="493" spans="1:7">
      <c r="A493" s="10"/>
      <c r="B493" s="94"/>
      <c r="C493" s="27"/>
      <c r="D493" s="76"/>
      <c r="E493" s="76"/>
      <c r="F493" s="26"/>
      <c r="G493" s="77"/>
    </row>
    <row r="494" spans="1:7">
      <c r="A494" s="10"/>
      <c r="B494" s="94"/>
      <c r="C494" s="27"/>
      <c r="D494" s="76"/>
      <c r="E494" s="76"/>
      <c r="F494" s="26"/>
      <c r="G494" s="77"/>
    </row>
    <row r="495" spans="1:7">
      <c r="A495" s="10"/>
      <c r="B495" s="94"/>
      <c r="C495" s="27"/>
      <c r="D495" s="76"/>
      <c r="E495" s="76"/>
      <c r="F495" s="26"/>
      <c r="G495" s="77"/>
    </row>
    <row r="496" spans="1:7">
      <c r="A496" s="10"/>
      <c r="B496" s="94"/>
      <c r="C496" s="27"/>
      <c r="D496" s="76"/>
      <c r="E496" s="76"/>
      <c r="F496" s="26"/>
      <c r="G496" s="77"/>
    </row>
    <row r="497" spans="1:7">
      <c r="A497" s="10"/>
      <c r="B497" s="94"/>
      <c r="C497" s="27"/>
      <c r="D497" s="76"/>
      <c r="E497" s="76"/>
      <c r="F497" s="26"/>
      <c r="G497" s="77"/>
    </row>
    <row r="498" spans="1:7">
      <c r="A498" s="10"/>
      <c r="B498" s="94"/>
      <c r="C498" s="27"/>
      <c r="D498" s="76"/>
      <c r="E498" s="76"/>
      <c r="F498" s="26"/>
      <c r="G498" s="77"/>
    </row>
    <row r="499" spans="1:7">
      <c r="A499" s="10"/>
      <c r="B499" s="94"/>
      <c r="C499" s="27"/>
      <c r="D499" s="76"/>
      <c r="E499" s="76"/>
      <c r="F499" s="26"/>
      <c r="G499" s="77"/>
    </row>
    <row r="500" spans="1:7">
      <c r="A500" s="10"/>
      <c r="B500" s="94"/>
      <c r="C500" s="27"/>
      <c r="D500" s="76"/>
      <c r="E500" s="76"/>
      <c r="F500" s="26"/>
      <c r="G500" s="77"/>
    </row>
    <row r="501" spans="1:7">
      <c r="A501" s="10"/>
      <c r="B501" s="94"/>
      <c r="C501" s="27"/>
      <c r="D501" s="76"/>
      <c r="E501" s="76"/>
      <c r="F501" s="26"/>
      <c r="G501" s="77"/>
    </row>
    <row r="502" spans="1:7">
      <c r="A502" s="10"/>
      <c r="B502" s="94"/>
      <c r="C502" s="27"/>
      <c r="D502" s="76"/>
      <c r="E502" s="76"/>
      <c r="F502" s="26"/>
      <c r="G502" s="77"/>
    </row>
    <row r="503" spans="1:7">
      <c r="A503" s="10"/>
      <c r="B503" s="94"/>
      <c r="C503" s="27"/>
      <c r="D503" s="76"/>
      <c r="E503" s="76"/>
      <c r="F503" s="26"/>
      <c r="G503" s="77"/>
    </row>
    <row r="504" spans="1:7">
      <c r="A504" s="10"/>
      <c r="B504" s="94"/>
      <c r="C504" s="27"/>
      <c r="D504" s="76"/>
      <c r="E504" s="76"/>
      <c r="F504" s="26"/>
      <c r="G504" s="77"/>
    </row>
    <row r="505" spans="1:7">
      <c r="A505" s="10"/>
      <c r="B505" s="94"/>
      <c r="C505" s="27"/>
      <c r="D505" s="76"/>
      <c r="E505" s="76"/>
      <c r="F505" s="26"/>
      <c r="G505" s="77"/>
    </row>
    <row r="506" spans="1:7">
      <c r="A506" s="10"/>
      <c r="B506" s="94"/>
      <c r="C506" s="27"/>
      <c r="D506" s="76"/>
      <c r="E506" s="76"/>
      <c r="F506" s="26"/>
      <c r="G506" s="77"/>
    </row>
    <row r="507" spans="1:7">
      <c r="A507" s="10"/>
      <c r="B507" s="94"/>
      <c r="C507" s="27"/>
      <c r="D507" s="76"/>
      <c r="E507" s="76"/>
      <c r="F507" s="26"/>
      <c r="G507" s="77"/>
    </row>
    <row r="508" spans="1:7">
      <c r="A508" s="10"/>
      <c r="B508" s="94"/>
      <c r="C508" s="27"/>
      <c r="D508" s="76"/>
      <c r="E508" s="76"/>
      <c r="F508" s="26"/>
      <c r="G508" s="77"/>
    </row>
    <row r="509" spans="1:7">
      <c r="A509" s="10"/>
      <c r="B509" s="94"/>
      <c r="C509" s="27"/>
      <c r="D509" s="76"/>
      <c r="E509" s="76"/>
      <c r="F509" s="26"/>
      <c r="G509" s="77"/>
    </row>
    <row r="510" spans="1:7">
      <c r="A510" s="10"/>
      <c r="B510" s="94"/>
      <c r="C510" s="27"/>
      <c r="D510" s="76"/>
      <c r="E510" s="76"/>
      <c r="F510" s="26"/>
      <c r="G510" s="77"/>
    </row>
    <row r="511" spans="1:7">
      <c r="A511" s="10"/>
      <c r="B511" s="94"/>
      <c r="C511" s="27"/>
      <c r="D511" s="76"/>
      <c r="E511" s="76"/>
      <c r="F511" s="26"/>
      <c r="G511" s="77"/>
    </row>
    <row r="512" spans="1:7">
      <c r="A512" s="10"/>
      <c r="B512" s="94"/>
      <c r="C512" s="27"/>
      <c r="D512" s="76"/>
      <c r="E512" s="76"/>
      <c r="F512" s="26"/>
      <c r="G512" s="77"/>
    </row>
    <row r="513" spans="1:7">
      <c r="A513" s="10"/>
      <c r="B513" s="94"/>
      <c r="C513" s="27"/>
      <c r="D513" s="76"/>
      <c r="E513" s="76"/>
      <c r="F513" s="26"/>
      <c r="G513" s="77"/>
    </row>
    <row r="514" spans="1:7">
      <c r="A514" s="10"/>
      <c r="B514" s="94"/>
      <c r="C514" s="27"/>
      <c r="D514" s="76"/>
      <c r="E514" s="76"/>
      <c r="F514" s="26"/>
      <c r="G514" s="77"/>
    </row>
    <row r="515" spans="1:7">
      <c r="A515" s="10"/>
      <c r="B515" s="94"/>
      <c r="C515" s="27"/>
      <c r="D515" s="76"/>
      <c r="E515" s="76"/>
      <c r="F515" s="26"/>
      <c r="G515" s="77"/>
    </row>
    <row r="516" spans="1:7">
      <c r="A516" s="10"/>
      <c r="B516" s="94"/>
      <c r="C516" s="27"/>
      <c r="D516" s="76"/>
      <c r="E516" s="76"/>
      <c r="F516" s="26"/>
      <c r="G516" s="77"/>
    </row>
    <row r="517" spans="1:7">
      <c r="A517" s="10"/>
      <c r="B517" s="94"/>
      <c r="C517" s="27"/>
      <c r="D517" s="76"/>
      <c r="E517" s="76"/>
      <c r="F517" s="26"/>
      <c r="G517" s="77"/>
    </row>
    <row r="518" spans="1:7">
      <c r="A518" s="10"/>
      <c r="B518" s="94"/>
      <c r="C518" s="27"/>
      <c r="D518" s="76"/>
      <c r="E518" s="76"/>
      <c r="F518" s="26"/>
      <c r="G518" s="77"/>
    </row>
    <row r="519" spans="1:7">
      <c r="A519" s="10"/>
      <c r="B519" s="94"/>
      <c r="C519" s="27"/>
      <c r="D519" s="76"/>
      <c r="E519" s="76"/>
      <c r="F519" s="26"/>
      <c r="G519" s="77"/>
    </row>
    <row r="520" spans="1:7">
      <c r="A520" s="10"/>
      <c r="B520" s="94"/>
      <c r="C520" s="27"/>
      <c r="D520" s="76"/>
      <c r="E520" s="76"/>
      <c r="F520" s="26"/>
      <c r="G520" s="77"/>
    </row>
    <row r="521" spans="1:7">
      <c r="A521" s="10"/>
      <c r="B521" s="94"/>
      <c r="C521" s="27"/>
      <c r="D521" s="76"/>
      <c r="E521" s="76"/>
      <c r="F521" s="26"/>
      <c r="G521" s="77"/>
    </row>
    <row r="522" spans="1:7">
      <c r="A522" s="10"/>
      <c r="B522" s="94"/>
      <c r="C522" s="27"/>
      <c r="D522" s="76"/>
      <c r="E522" s="76"/>
      <c r="F522" s="26"/>
      <c r="G522" s="77"/>
    </row>
    <row r="523" spans="1:7">
      <c r="A523" s="10"/>
      <c r="B523" s="94"/>
      <c r="C523" s="27"/>
      <c r="D523" s="76"/>
      <c r="E523" s="76"/>
      <c r="F523" s="26"/>
      <c r="G523" s="77"/>
    </row>
    <row r="524" spans="1:7">
      <c r="A524" s="10"/>
      <c r="B524" s="94"/>
      <c r="C524" s="27"/>
      <c r="D524" s="76"/>
      <c r="E524" s="76"/>
      <c r="F524" s="26"/>
      <c r="G524" s="77"/>
    </row>
    <row r="525" spans="1:7">
      <c r="A525" s="10"/>
      <c r="B525" s="94"/>
      <c r="C525" s="27"/>
      <c r="D525" s="76"/>
      <c r="E525" s="76"/>
      <c r="F525" s="26"/>
      <c r="G525" s="77"/>
    </row>
    <row r="526" spans="1:7">
      <c r="A526" s="10"/>
      <c r="B526" s="94"/>
      <c r="C526" s="27"/>
      <c r="D526" s="76"/>
      <c r="E526" s="76"/>
      <c r="F526" s="26"/>
      <c r="G526" s="77"/>
    </row>
    <row r="527" spans="1:7">
      <c r="A527" s="10"/>
      <c r="B527" s="94"/>
      <c r="C527" s="27"/>
      <c r="D527" s="76"/>
      <c r="E527" s="76"/>
      <c r="F527" s="26"/>
      <c r="G527" s="77"/>
    </row>
    <row r="528" spans="1:7">
      <c r="A528" s="10"/>
      <c r="B528" s="94"/>
      <c r="C528" s="27"/>
      <c r="D528" s="76"/>
      <c r="E528" s="76"/>
      <c r="F528" s="26"/>
      <c r="G528" s="77"/>
    </row>
    <row r="529" spans="1:7">
      <c r="A529" s="10"/>
      <c r="B529" s="94"/>
      <c r="C529" s="27"/>
      <c r="D529" s="76"/>
      <c r="E529" s="76"/>
      <c r="F529" s="26"/>
      <c r="G529" s="77"/>
    </row>
    <row r="530" spans="1:7">
      <c r="A530" s="10"/>
      <c r="B530" s="94"/>
      <c r="C530" s="27"/>
      <c r="D530" s="76"/>
      <c r="E530" s="76"/>
      <c r="F530" s="26"/>
      <c r="G530" s="77"/>
    </row>
    <row r="531" spans="1:7">
      <c r="A531" s="10"/>
      <c r="B531" s="94"/>
      <c r="C531" s="27"/>
      <c r="D531" s="76"/>
      <c r="E531" s="76"/>
      <c r="F531" s="26"/>
      <c r="G531" s="77"/>
    </row>
    <row r="532" spans="1:7">
      <c r="A532" s="10"/>
      <c r="B532" s="94"/>
      <c r="C532" s="27"/>
      <c r="D532" s="76"/>
      <c r="E532" s="76"/>
      <c r="F532" s="26"/>
      <c r="G532" s="77"/>
    </row>
    <row r="533" spans="1:7">
      <c r="A533" s="10"/>
      <c r="B533" s="94"/>
      <c r="C533" s="27"/>
      <c r="D533" s="76"/>
      <c r="E533" s="76"/>
      <c r="F533" s="26"/>
      <c r="G533" s="77"/>
    </row>
    <row r="534" spans="1:7">
      <c r="A534" s="10"/>
      <c r="B534" s="94"/>
      <c r="C534" s="27"/>
      <c r="D534" s="76"/>
      <c r="E534" s="76"/>
      <c r="F534" s="26"/>
      <c r="G534" s="77"/>
    </row>
    <row r="535" spans="1:7">
      <c r="A535" s="10"/>
      <c r="B535" s="94"/>
      <c r="C535" s="27"/>
      <c r="D535" s="76"/>
      <c r="E535" s="76"/>
      <c r="F535" s="26"/>
      <c r="G535" s="77"/>
    </row>
    <row r="536" spans="1:7">
      <c r="A536" s="10"/>
      <c r="B536" s="94"/>
      <c r="C536" s="27"/>
      <c r="D536" s="76"/>
      <c r="E536" s="76"/>
      <c r="F536" s="26"/>
      <c r="G536" s="77"/>
    </row>
    <row r="537" spans="1:7">
      <c r="A537" s="10"/>
      <c r="B537" s="94"/>
      <c r="C537" s="27"/>
      <c r="D537" s="76"/>
      <c r="E537" s="76"/>
      <c r="F537" s="26"/>
      <c r="G537" s="77"/>
    </row>
    <row r="538" spans="1:7">
      <c r="A538" s="10"/>
      <c r="B538" s="94"/>
      <c r="C538" s="27"/>
      <c r="D538" s="76"/>
      <c r="E538" s="76"/>
      <c r="F538" s="26"/>
      <c r="G538" s="77"/>
    </row>
    <row r="539" spans="1:7">
      <c r="A539" s="10"/>
      <c r="B539" s="94"/>
      <c r="C539" s="27"/>
      <c r="D539" s="76"/>
      <c r="E539" s="76"/>
      <c r="F539" s="26"/>
      <c r="G539" s="77"/>
    </row>
    <row r="540" spans="1:7">
      <c r="A540" s="10"/>
      <c r="B540" s="94"/>
      <c r="C540" s="27"/>
      <c r="D540" s="76"/>
      <c r="E540" s="76"/>
      <c r="F540" s="26"/>
      <c r="G540" s="77"/>
    </row>
    <row r="541" spans="1:7">
      <c r="A541" s="10"/>
      <c r="B541" s="94"/>
      <c r="C541" s="27"/>
      <c r="D541" s="76"/>
      <c r="E541" s="76"/>
      <c r="F541" s="26"/>
      <c r="G541" s="77"/>
    </row>
    <row r="542" spans="1:7">
      <c r="A542" s="10"/>
      <c r="B542" s="94"/>
      <c r="C542" s="27"/>
      <c r="D542" s="76"/>
      <c r="E542" s="76"/>
      <c r="F542" s="26"/>
      <c r="G542" s="77"/>
    </row>
    <row r="543" spans="1:7">
      <c r="A543" s="10"/>
      <c r="B543" s="94"/>
      <c r="C543" s="27"/>
      <c r="D543" s="76"/>
      <c r="E543" s="76"/>
      <c r="F543" s="26"/>
      <c r="G543" s="77"/>
    </row>
    <row r="544" spans="1:7">
      <c r="A544" s="10"/>
      <c r="B544" s="94"/>
      <c r="C544" s="27"/>
      <c r="D544" s="76"/>
      <c r="E544" s="76"/>
      <c r="F544" s="26"/>
      <c r="G544" s="77"/>
    </row>
    <row r="545" spans="1:7">
      <c r="A545" s="10"/>
      <c r="B545" s="94"/>
      <c r="C545" s="27"/>
      <c r="D545" s="76"/>
      <c r="E545" s="76"/>
      <c r="F545" s="26"/>
      <c r="G545" s="77"/>
    </row>
    <row r="546" spans="1:7">
      <c r="A546" s="10"/>
      <c r="B546" s="94"/>
      <c r="C546" s="27"/>
      <c r="D546" s="76"/>
      <c r="E546" s="76"/>
      <c r="F546" s="26"/>
      <c r="G546" s="77"/>
    </row>
    <row r="547" spans="1:7">
      <c r="A547" s="10"/>
      <c r="B547" s="94"/>
      <c r="C547" s="27"/>
      <c r="D547" s="76"/>
      <c r="E547" s="76"/>
      <c r="F547" s="26"/>
      <c r="G547" s="77"/>
    </row>
    <row r="548" spans="1:7">
      <c r="A548" s="10"/>
      <c r="B548" s="94"/>
      <c r="C548" s="27"/>
      <c r="D548" s="76"/>
      <c r="E548" s="76"/>
      <c r="F548" s="26"/>
      <c r="G548" s="77"/>
    </row>
    <row r="549" spans="1:7">
      <c r="A549" s="10"/>
      <c r="B549" s="94"/>
      <c r="C549" s="27"/>
      <c r="D549" s="76"/>
      <c r="E549" s="76"/>
      <c r="F549" s="26"/>
      <c r="G549" s="77"/>
    </row>
    <row r="550" spans="1:7">
      <c r="A550" s="10"/>
      <c r="B550" s="94"/>
      <c r="C550" s="27"/>
      <c r="D550" s="76"/>
      <c r="E550" s="76"/>
      <c r="F550" s="26"/>
      <c r="G550" s="77"/>
    </row>
    <row r="551" spans="1:7">
      <c r="A551" s="10"/>
      <c r="B551" s="94"/>
      <c r="C551" s="27"/>
      <c r="D551" s="76"/>
      <c r="E551" s="76"/>
      <c r="F551" s="26"/>
      <c r="G551" s="77"/>
    </row>
    <row r="552" spans="1:7">
      <c r="A552" s="10"/>
      <c r="B552" s="94"/>
      <c r="C552" s="27"/>
      <c r="D552" s="76"/>
      <c r="E552" s="76"/>
      <c r="F552" s="26"/>
      <c r="G552" s="77"/>
    </row>
    <row r="553" spans="1:7">
      <c r="A553" s="10"/>
      <c r="B553" s="94"/>
      <c r="C553" s="27"/>
      <c r="D553" s="76"/>
      <c r="E553" s="76"/>
      <c r="F553" s="26"/>
      <c r="G553" s="77"/>
    </row>
    <row r="554" spans="1:7">
      <c r="A554" s="10"/>
      <c r="B554" s="94"/>
      <c r="C554" s="27"/>
      <c r="D554" s="76"/>
      <c r="E554" s="76"/>
      <c r="F554" s="26"/>
      <c r="G554" s="77"/>
    </row>
    <row r="555" spans="1:7">
      <c r="A555" s="10"/>
      <c r="B555" s="94"/>
      <c r="C555" s="27"/>
      <c r="D555" s="76"/>
      <c r="E555" s="76"/>
      <c r="F555" s="26"/>
      <c r="G555" s="77"/>
    </row>
    <row r="556" spans="1:7">
      <c r="A556" s="10"/>
      <c r="B556" s="94"/>
      <c r="C556" s="27"/>
      <c r="D556" s="76"/>
      <c r="E556" s="76"/>
      <c r="F556" s="26"/>
      <c r="G556" s="77"/>
    </row>
    <row r="557" spans="1:7">
      <c r="A557" s="10"/>
      <c r="B557" s="94"/>
      <c r="C557" s="27"/>
      <c r="D557" s="76"/>
      <c r="E557" s="76"/>
      <c r="F557" s="26"/>
      <c r="G557" s="77"/>
    </row>
    <row r="558" spans="1:7">
      <c r="A558" s="10"/>
      <c r="B558" s="94"/>
      <c r="C558" s="27"/>
      <c r="D558" s="76"/>
      <c r="E558" s="76"/>
      <c r="F558" s="26"/>
      <c r="G558" s="77"/>
    </row>
    <row r="559" spans="1:7">
      <c r="A559" s="10"/>
      <c r="B559" s="94"/>
      <c r="C559" s="27"/>
      <c r="D559" s="76"/>
      <c r="E559" s="76"/>
      <c r="F559" s="26"/>
      <c r="G559" s="77"/>
    </row>
    <row r="560" spans="1:7">
      <c r="A560" s="10"/>
      <c r="B560" s="94"/>
      <c r="C560" s="27"/>
      <c r="D560" s="76"/>
      <c r="E560" s="76"/>
      <c r="F560" s="26"/>
      <c r="G560" s="77"/>
    </row>
    <row r="561" spans="1:7">
      <c r="A561" s="10"/>
      <c r="B561" s="94"/>
      <c r="C561" s="27"/>
      <c r="D561" s="76"/>
      <c r="E561" s="76"/>
      <c r="F561" s="26"/>
      <c r="G561" s="77"/>
    </row>
    <row r="562" spans="1:7">
      <c r="A562" s="10"/>
      <c r="B562" s="94"/>
      <c r="C562" s="27"/>
      <c r="D562" s="76"/>
      <c r="E562" s="76"/>
      <c r="F562" s="26"/>
      <c r="G562" s="77"/>
    </row>
    <row r="563" spans="1:7">
      <c r="A563" s="10"/>
      <c r="B563" s="94"/>
      <c r="C563" s="27"/>
      <c r="D563" s="76"/>
      <c r="E563" s="76"/>
      <c r="F563" s="26"/>
      <c r="G563" s="77"/>
    </row>
    <row r="564" spans="1:7">
      <c r="A564" s="10"/>
      <c r="B564" s="94"/>
      <c r="C564" s="27"/>
      <c r="D564" s="76"/>
      <c r="E564" s="76"/>
      <c r="F564" s="26"/>
      <c r="G564" s="77"/>
    </row>
    <row r="565" spans="1:7">
      <c r="A565" s="10"/>
      <c r="B565" s="94"/>
      <c r="C565" s="27"/>
      <c r="D565" s="76"/>
      <c r="E565" s="76"/>
      <c r="F565" s="26"/>
      <c r="G565" s="77"/>
    </row>
    <row r="566" spans="1:7">
      <c r="A566" s="10"/>
      <c r="B566" s="94"/>
      <c r="C566" s="27"/>
      <c r="D566" s="76"/>
      <c r="E566" s="76"/>
      <c r="F566" s="26"/>
      <c r="G566" s="77"/>
    </row>
    <row r="567" spans="1:7">
      <c r="A567" s="10"/>
      <c r="B567" s="94"/>
      <c r="C567" s="27"/>
      <c r="D567" s="76"/>
      <c r="E567" s="76"/>
      <c r="F567" s="26"/>
      <c r="G567" s="77"/>
    </row>
    <row r="568" spans="1:7">
      <c r="A568" s="10"/>
      <c r="B568" s="94"/>
      <c r="C568" s="27"/>
      <c r="D568" s="76"/>
      <c r="E568" s="76"/>
      <c r="F568" s="26"/>
      <c r="G568" s="77"/>
    </row>
    <row r="569" spans="1:7">
      <c r="A569" s="10"/>
      <c r="B569" s="94"/>
      <c r="C569" s="27"/>
      <c r="D569" s="76"/>
      <c r="E569" s="76"/>
      <c r="F569" s="26"/>
      <c r="G569" s="77"/>
    </row>
    <row r="570" spans="1:7">
      <c r="A570" s="10"/>
      <c r="B570" s="94"/>
      <c r="C570" s="27"/>
      <c r="D570" s="76"/>
      <c r="E570" s="76"/>
      <c r="F570" s="26"/>
      <c r="G570" s="77"/>
    </row>
    <row r="571" spans="1:7">
      <c r="A571" s="10"/>
      <c r="B571" s="94"/>
      <c r="C571" s="27"/>
      <c r="D571" s="76"/>
      <c r="E571" s="76"/>
      <c r="F571" s="26"/>
      <c r="G571" s="77"/>
    </row>
    <row r="572" spans="1:7">
      <c r="A572" s="10"/>
      <c r="B572" s="94"/>
      <c r="C572" s="27"/>
      <c r="D572" s="76"/>
      <c r="E572" s="76"/>
      <c r="F572" s="26"/>
      <c r="G572" s="77"/>
    </row>
    <row r="573" spans="1:7">
      <c r="A573" s="10"/>
      <c r="B573" s="94"/>
      <c r="C573" s="27"/>
      <c r="D573" s="76"/>
      <c r="E573" s="76"/>
      <c r="F573" s="26"/>
      <c r="G573" s="77"/>
    </row>
    <row r="574" spans="1:7">
      <c r="A574" s="10"/>
      <c r="B574" s="94"/>
      <c r="C574" s="27"/>
      <c r="D574" s="76"/>
      <c r="E574" s="76"/>
      <c r="F574" s="26"/>
      <c r="G574" s="77"/>
    </row>
    <row r="575" spans="1:7">
      <c r="A575" s="10"/>
      <c r="B575" s="94"/>
      <c r="C575" s="27"/>
      <c r="D575" s="76"/>
      <c r="E575" s="76"/>
      <c r="F575" s="26"/>
      <c r="G575" s="77"/>
    </row>
    <row r="576" spans="1:7">
      <c r="A576" s="10"/>
      <c r="B576" s="94"/>
      <c r="C576" s="27"/>
      <c r="D576" s="76"/>
      <c r="E576" s="76"/>
      <c r="F576" s="26"/>
      <c r="G576" s="77"/>
    </row>
    <row r="577" spans="1:7">
      <c r="A577" s="10"/>
      <c r="B577" s="94"/>
      <c r="C577" s="27"/>
      <c r="D577" s="76"/>
      <c r="E577" s="76"/>
      <c r="F577" s="26"/>
      <c r="G577" s="77"/>
    </row>
    <row r="578" spans="1:7">
      <c r="B578" s="94"/>
      <c r="C578" s="27"/>
      <c r="D578" s="76"/>
      <c r="E578" s="76"/>
      <c r="F578" s="26"/>
      <c r="G578" s="77"/>
    </row>
    <row r="579" spans="1:7">
      <c r="B579" s="94"/>
      <c r="C579" s="27"/>
      <c r="D579" s="76"/>
      <c r="E579" s="76"/>
      <c r="F579" s="26"/>
      <c r="G579" s="77"/>
    </row>
    <row r="580" spans="1:7">
      <c r="B580" s="94"/>
      <c r="C580" s="27"/>
      <c r="D580" s="76"/>
      <c r="E580" s="76"/>
      <c r="F580" s="26"/>
      <c r="G580" s="77"/>
    </row>
    <row r="581" spans="1:7">
      <c r="B581" s="94"/>
      <c r="C581" s="27"/>
      <c r="D581" s="76"/>
      <c r="E581" s="76"/>
      <c r="F581" s="26"/>
      <c r="G581" s="77"/>
    </row>
    <row r="582" spans="1:7">
      <c r="B582" s="94"/>
      <c r="C582" s="27"/>
      <c r="D582" s="76"/>
      <c r="E582" s="76"/>
      <c r="F582" s="26"/>
      <c r="G582" s="77"/>
    </row>
    <row r="583" spans="1:7">
      <c r="B583" s="94"/>
      <c r="C583" s="27"/>
      <c r="D583" s="76"/>
      <c r="E583" s="76"/>
      <c r="F583" s="76"/>
      <c r="G583" s="77"/>
    </row>
    <row r="584" spans="1:7">
      <c r="B584" s="94"/>
      <c r="C584" s="27"/>
      <c r="D584" s="76"/>
      <c r="E584" s="76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3">
    <mergeCell ref="A1:F1"/>
    <mergeCell ref="H1:I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284" activePane="bottomLeft" state="frozen"/>
      <selection pane="bottomLeft" activeCell="B2" sqref="B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0.25" style="2" customWidth="1"/>
    <col min="5" max="5" width="10.125" style="2" customWidth="1"/>
    <col min="6" max="6" width="13" style="2" customWidth="1"/>
    <col min="7" max="7" width="14.625" style="49" customWidth="1"/>
    <col min="8" max="8" width="15.25" customWidth="1"/>
    <col min="9" max="9" width="11.375" customWidth="1"/>
    <col min="10" max="10" width="11.375" style="16" customWidth="1"/>
    <col min="11" max="11" width="15.375" style="16" customWidth="1"/>
    <col min="12" max="12" width="12.625" customWidth="1"/>
    <col min="13" max="14" width="13.875" customWidth="1"/>
    <col min="15" max="15" width="14.5"/>
  </cols>
  <sheetData>
    <row r="1" spans="1:14" ht="39.950000000000003" customHeight="1">
      <c r="A1" s="177" t="s">
        <v>29</v>
      </c>
      <c r="B1" s="182"/>
      <c r="C1" s="183"/>
      <c r="D1" s="179"/>
      <c r="E1" s="179"/>
      <c r="F1" s="179"/>
      <c r="G1" s="50"/>
      <c r="H1" s="181" t="s">
        <v>21</v>
      </c>
      <c r="I1" s="180"/>
      <c r="J1" s="51"/>
      <c r="K1" s="51"/>
      <c r="M1" s="175"/>
      <c r="N1" s="175"/>
    </row>
    <row r="2" spans="1:14" ht="45" customHeight="1">
      <c r="A2" s="3" t="s">
        <v>19</v>
      </c>
      <c r="B2" s="92">
        <f t="shared" ref="B2:J2" si="0">SUM(B4:B999)</f>
        <v>14173.969999999974</v>
      </c>
      <c r="C2" s="92">
        <f t="shared" si="0"/>
        <v>9083.5</v>
      </c>
      <c r="D2" s="52">
        <f t="shared" si="0"/>
        <v>0</v>
      </c>
      <c r="E2" s="52">
        <f t="shared" si="0"/>
        <v>0</v>
      </c>
      <c r="F2" s="52">
        <f t="shared" si="0"/>
        <v>3952.4699999999862</v>
      </c>
      <c r="G2" s="53">
        <f t="shared" si="0"/>
        <v>1138</v>
      </c>
      <c r="H2" s="67" t="s">
        <v>9</v>
      </c>
      <c r="I2" s="20">
        <f>F2/C2</f>
        <v>0.43512632795728368</v>
      </c>
      <c r="J2" s="54">
        <f t="shared" si="0"/>
        <v>0</v>
      </c>
      <c r="K2" s="54"/>
      <c r="M2" s="21"/>
      <c r="N2" s="21"/>
    </row>
    <row r="3" spans="1:14" ht="39.950000000000003" customHeight="1">
      <c r="A3" s="6" t="s">
        <v>0</v>
      </c>
      <c r="B3" s="93" t="s">
        <v>5</v>
      </c>
      <c r="C3" s="57" t="s">
        <v>1</v>
      </c>
      <c r="D3" s="8" t="s">
        <v>6</v>
      </c>
      <c r="E3" s="9" t="s">
        <v>7</v>
      </c>
      <c r="F3" s="7" t="s">
        <v>8</v>
      </c>
      <c r="G3" s="56" t="s">
        <v>11</v>
      </c>
      <c r="H3" s="67" t="s">
        <v>10</v>
      </c>
      <c r="I3" s="22">
        <f>COUNT(A:A)</f>
        <v>391</v>
      </c>
      <c r="J3" s="57" t="s">
        <v>22</v>
      </c>
      <c r="K3" s="57" t="s">
        <v>23</v>
      </c>
      <c r="M3" s="23"/>
      <c r="N3" s="1"/>
    </row>
    <row r="4" spans="1:14">
      <c r="A4" s="10">
        <v>44348</v>
      </c>
      <c r="B4" s="94">
        <v>69.959999999999994</v>
      </c>
      <c r="C4" s="27">
        <v>57</v>
      </c>
      <c r="D4" s="76"/>
      <c r="E4" s="76"/>
      <c r="F4" s="26">
        <f t="shared" ref="F4:F16" si="1">B4-C4-D4+E4-G4-J510</f>
        <v>9.9599999999999937</v>
      </c>
      <c r="G4" s="77">
        <v>3</v>
      </c>
      <c r="H4" s="68" t="s">
        <v>24</v>
      </c>
      <c r="I4" s="39">
        <f>0</f>
        <v>0</v>
      </c>
      <c r="J4" s="30"/>
      <c r="K4" s="30"/>
      <c r="M4" s="1"/>
      <c r="N4" s="1"/>
    </row>
    <row r="5" spans="1:14">
      <c r="A5" s="10">
        <v>44348</v>
      </c>
      <c r="B5" s="94">
        <v>19.059999999999999</v>
      </c>
      <c r="C5" s="27">
        <v>10</v>
      </c>
      <c r="D5" s="76"/>
      <c r="E5" s="76"/>
      <c r="F5" s="26">
        <f t="shared" si="1"/>
        <v>6.0599999999999987</v>
      </c>
      <c r="G5" s="77">
        <v>3</v>
      </c>
      <c r="H5" s="69" t="s">
        <v>25</v>
      </c>
      <c r="I5" s="10"/>
      <c r="J5" s="30"/>
      <c r="K5" s="30"/>
      <c r="M5" s="1"/>
      <c r="N5" s="1"/>
    </row>
    <row r="6" spans="1:14">
      <c r="A6" s="10">
        <v>44348</v>
      </c>
      <c r="B6" s="94">
        <v>318.75</v>
      </c>
      <c r="C6" s="27">
        <v>243.5</v>
      </c>
      <c r="D6" s="76"/>
      <c r="E6" s="76"/>
      <c r="F6" s="26">
        <f t="shared" si="1"/>
        <v>72.25</v>
      </c>
      <c r="G6" s="77">
        <v>3</v>
      </c>
      <c r="H6" s="69" t="s">
        <v>26</v>
      </c>
      <c r="I6" s="18"/>
      <c r="J6" s="30"/>
      <c r="K6" s="30"/>
      <c r="M6" s="1"/>
      <c r="N6" s="1"/>
    </row>
    <row r="7" spans="1:14">
      <c r="A7" s="10">
        <v>44348</v>
      </c>
      <c r="B7" s="94">
        <v>29.07</v>
      </c>
      <c r="C7" s="27">
        <v>12</v>
      </c>
      <c r="D7" s="76"/>
      <c r="E7" s="76"/>
      <c r="F7" s="26">
        <f t="shared" si="1"/>
        <v>14.07</v>
      </c>
      <c r="G7" s="77">
        <v>3</v>
      </c>
      <c r="H7" s="70"/>
      <c r="I7" s="18"/>
      <c r="J7" s="30"/>
      <c r="K7" s="30"/>
      <c r="M7" s="1"/>
      <c r="N7" s="1"/>
    </row>
    <row r="8" spans="1:14">
      <c r="A8" s="10">
        <v>44348</v>
      </c>
      <c r="B8" s="94">
        <v>125.79</v>
      </c>
      <c r="C8" s="27">
        <v>105</v>
      </c>
      <c r="D8" s="76"/>
      <c r="E8" s="76"/>
      <c r="F8" s="26">
        <f t="shared" si="1"/>
        <v>17.790000000000006</v>
      </c>
      <c r="G8" s="77">
        <v>3</v>
      </c>
      <c r="H8" s="70"/>
      <c r="I8" s="18"/>
      <c r="J8" s="30"/>
      <c r="K8" s="30"/>
      <c r="M8" s="1"/>
      <c r="N8" s="1"/>
    </row>
    <row r="9" spans="1:14">
      <c r="A9" s="10">
        <v>44348</v>
      </c>
      <c r="B9" s="94">
        <v>12.13</v>
      </c>
      <c r="C9" s="27">
        <v>5</v>
      </c>
      <c r="D9" s="76"/>
      <c r="E9" s="76"/>
      <c r="F9" s="26">
        <f t="shared" si="1"/>
        <v>4.1300000000000008</v>
      </c>
      <c r="G9" s="77">
        <v>3</v>
      </c>
      <c r="H9" s="70"/>
      <c r="I9" s="18"/>
      <c r="J9" s="30"/>
      <c r="K9" s="30"/>
      <c r="M9" s="1" t="s">
        <v>27</v>
      </c>
      <c r="N9" s="1"/>
    </row>
    <row r="10" spans="1:14">
      <c r="A10" s="10">
        <v>44348</v>
      </c>
      <c r="B10" s="94">
        <v>13.58</v>
      </c>
      <c r="C10" s="27">
        <v>5</v>
      </c>
      <c r="D10" s="76"/>
      <c r="E10" s="76"/>
      <c r="F10" s="26">
        <f t="shared" si="1"/>
        <v>5.58</v>
      </c>
      <c r="G10" s="77">
        <v>3</v>
      </c>
      <c r="H10" s="70"/>
      <c r="I10" s="18"/>
      <c r="J10" s="30"/>
      <c r="K10" s="30"/>
      <c r="M10" s="1"/>
      <c r="N10" s="1"/>
    </row>
    <row r="11" spans="1:14">
      <c r="A11" s="10">
        <v>44348</v>
      </c>
      <c r="B11" s="94">
        <v>229.32</v>
      </c>
      <c r="C11" s="27">
        <v>162</v>
      </c>
      <c r="D11" s="76"/>
      <c r="E11" s="76"/>
      <c r="F11" s="26">
        <f t="shared" si="1"/>
        <v>64.319999999999993</v>
      </c>
      <c r="G11" s="77">
        <v>3</v>
      </c>
      <c r="H11" s="70" t="s">
        <v>28</v>
      </c>
      <c r="I11" s="13"/>
      <c r="J11" s="30"/>
      <c r="K11" s="30"/>
      <c r="M11" s="1"/>
      <c r="N11" s="1"/>
    </row>
    <row r="12" spans="1:14">
      <c r="A12" s="10">
        <v>44348</v>
      </c>
      <c r="B12" s="94">
        <v>139</v>
      </c>
      <c r="C12" s="27">
        <v>105</v>
      </c>
      <c r="D12" s="76"/>
      <c r="E12" s="76"/>
      <c r="F12" s="26">
        <f t="shared" si="1"/>
        <v>31</v>
      </c>
      <c r="G12" s="77">
        <v>3</v>
      </c>
      <c r="H12" s="71"/>
      <c r="I12" s="13"/>
      <c r="J12" s="30"/>
      <c r="K12" s="30"/>
      <c r="M12" s="1"/>
      <c r="N12" s="1"/>
    </row>
    <row r="13" spans="1:14">
      <c r="A13" s="10">
        <v>44348</v>
      </c>
      <c r="B13" s="60">
        <v>11.77</v>
      </c>
      <c r="C13" s="27">
        <v>8</v>
      </c>
      <c r="D13" s="11"/>
      <c r="E13" s="11"/>
      <c r="F13" s="26">
        <f t="shared" si="1"/>
        <v>0.76999999999999957</v>
      </c>
      <c r="G13" s="77">
        <v>3</v>
      </c>
      <c r="H13" s="71"/>
      <c r="I13" s="13"/>
      <c r="J13" s="30"/>
      <c r="K13" s="30"/>
      <c r="M13" s="1"/>
      <c r="N13" s="1"/>
    </row>
    <row r="14" spans="1:14">
      <c r="A14" s="10">
        <v>44348</v>
      </c>
      <c r="B14" s="60">
        <v>55.5</v>
      </c>
      <c r="C14" s="33">
        <v>40</v>
      </c>
      <c r="D14" s="11"/>
      <c r="E14" s="11"/>
      <c r="F14" s="26">
        <f t="shared" si="1"/>
        <v>12.5</v>
      </c>
      <c r="G14" s="77">
        <v>3</v>
      </c>
      <c r="H14" s="71"/>
      <c r="I14" s="13"/>
      <c r="J14" s="30"/>
      <c r="K14" s="30"/>
      <c r="M14" s="1"/>
      <c r="N14" s="1"/>
    </row>
    <row r="15" spans="1:14">
      <c r="A15" s="10">
        <v>44348</v>
      </c>
      <c r="B15" s="60">
        <v>13.58</v>
      </c>
      <c r="C15" s="27">
        <v>5</v>
      </c>
      <c r="D15" s="11"/>
      <c r="E15" s="11"/>
      <c r="F15" s="26">
        <f t="shared" si="1"/>
        <v>5.58</v>
      </c>
      <c r="G15" s="77">
        <v>3</v>
      </c>
      <c r="H15" s="71"/>
      <c r="I15" s="13"/>
      <c r="J15" s="30"/>
      <c r="K15" s="30"/>
    </row>
    <row r="16" spans="1:14">
      <c r="A16" s="10">
        <v>44348</v>
      </c>
      <c r="B16" s="60">
        <v>13.58</v>
      </c>
      <c r="C16" s="27">
        <v>5</v>
      </c>
      <c r="D16" s="11"/>
      <c r="E16" s="11"/>
      <c r="F16" s="26">
        <f t="shared" si="1"/>
        <v>5.58</v>
      </c>
      <c r="G16" s="77">
        <v>3</v>
      </c>
      <c r="H16" s="71"/>
      <c r="I16" s="13"/>
      <c r="J16" s="30"/>
      <c r="K16" s="30"/>
    </row>
    <row r="17" spans="1:11">
      <c r="A17" s="10">
        <v>44348</v>
      </c>
      <c r="B17" s="60">
        <v>72</v>
      </c>
      <c r="C17" s="27">
        <v>48</v>
      </c>
      <c r="D17" s="11"/>
      <c r="E17" s="11"/>
      <c r="F17" s="26">
        <f t="shared" ref="F17:F41" si="2">B17-C17-D17+E17-G17-J523</f>
        <v>21</v>
      </c>
      <c r="G17" s="77">
        <v>3</v>
      </c>
      <c r="H17" s="71"/>
      <c r="I17" s="13"/>
      <c r="J17" s="30"/>
      <c r="K17" s="30"/>
    </row>
    <row r="18" spans="1:11">
      <c r="A18" s="10">
        <v>44348</v>
      </c>
      <c r="B18" s="60">
        <v>200.41</v>
      </c>
      <c r="C18" s="27">
        <v>149</v>
      </c>
      <c r="D18" s="11"/>
      <c r="E18" s="11"/>
      <c r="F18" s="26">
        <f t="shared" si="2"/>
        <v>48.41</v>
      </c>
      <c r="G18" s="77">
        <v>3</v>
      </c>
      <c r="H18" s="71"/>
      <c r="I18" s="13"/>
      <c r="J18" s="30"/>
      <c r="K18" s="30"/>
    </row>
    <row r="19" spans="1:11">
      <c r="A19" s="10">
        <v>44348</v>
      </c>
      <c r="B19" s="60">
        <v>139</v>
      </c>
      <c r="C19" s="33">
        <v>105</v>
      </c>
      <c r="D19" s="26"/>
      <c r="E19" s="33"/>
      <c r="F19" s="26">
        <f t="shared" si="2"/>
        <v>31</v>
      </c>
      <c r="G19" s="77">
        <v>3</v>
      </c>
      <c r="H19" s="71"/>
      <c r="I19" s="13"/>
      <c r="J19" s="30"/>
      <c r="K19" s="30"/>
    </row>
    <row r="20" spans="1:11">
      <c r="A20" s="10">
        <v>44348</v>
      </c>
      <c r="B20" s="60">
        <v>13.58</v>
      </c>
      <c r="C20" s="33">
        <v>5</v>
      </c>
      <c r="D20" s="33"/>
      <c r="E20" s="33"/>
      <c r="F20" s="26">
        <f t="shared" si="2"/>
        <v>5.58</v>
      </c>
      <c r="G20" s="77">
        <v>3</v>
      </c>
      <c r="H20" s="71"/>
      <c r="I20" s="13"/>
      <c r="J20" s="30"/>
      <c r="K20" s="30"/>
    </row>
    <row r="21" spans="1:11">
      <c r="A21" s="10">
        <v>44348</v>
      </c>
      <c r="B21" s="60">
        <v>56</v>
      </c>
      <c r="C21" s="27">
        <v>34</v>
      </c>
      <c r="D21" s="33"/>
      <c r="E21" s="33"/>
      <c r="F21" s="26">
        <f t="shared" si="2"/>
        <v>19</v>
      </c>
      <c r="G21" s="77">
        <v>3</v>
      </c>
      <c r="H21" s="72"/>
      <c r="I21" s="14"/>
      <c r="J21" s="30"/>
      <c r="K21" s="30"/>
    </row>
    <row r="22" spans="1:11">
      <c r="A22" s="10">
        <v>44348</v>
      </c>
      <c r="B22" s="60">
        <v>112.54</v>
      </c>
      <c r="C22" s="27">
        <v>75</v>
      </c>
      <c r="D22" s="27"/>
      <c r="E22" s="27"/>
      <c r="F22" s="26">
        <f t="shared" si="2"/>
        <v>34.540000000000006</v>
      </c>
      <c r="G22" s="77">
        <v>3</v>
      </c>
      <c r="H22" s="72"/>
      <c r="I22" s="14"/>
      <c r="J22" s="30"/>
      <c r="K22" s="30"/>
    </row>
    <row r="23" spans="1:11">
      <c r="A23" s="10">
        <v>44348</v>
      </c>
      <c r="B23" s="60">
        <v>12.11</v>
      </c>
      <c r="C23" s="33">
        <v>5</v>
      </c>
      <c r="D23" s="27"/>
      <c r="E23" s="27"/>
      <c r="F23" s="26">
        <f t="shared" si="2"/>
        <v>4.1099999999999994</v>
      </c>
      <c r="G23" s="77">
        <v>3</v>
      </c>
      <c r="H23" s="72"/>
      <c r="I23" s="14"/>
      <c r="J23" s="30"/>
      <c r="K23" s="30"/>
    </row>
    <row r="24" spans="1:11">
      <c r="A24" s="10">
        <v>44348</v>
      </c>
      <c r="B24" s="60">
        <v>13.58</v>
      </c>
      <c r="C24" s="27">
        <v>5</v>
      </c>
      <c r="D24" s="33"/>
      <c r="E24" s="33"/>
      <c r="F24" s="26">
        <f t="shared" si="2"/>
        <v>5.58</v>
      </c>
      <c r="G24" s="77">
        <v>3</v>
      </c>
      <c r="H24" s="72"/>
      <c r="I24" s="14"/>
      <c r="J24" s="30"/>
      <c r="K24" s="30"/>
    </row>
    <row r="25" spans="1:11">
      <c r="A25" s="10">
        <v>44348</v>
      </c>
      <c r="B25" s="60">
        <v>38</v>
      </c>
      <c r="C25" s="27">
        <v>24</v>
      </c>
      <c r="D25" s="11"/>
      <c r="E25" s="27"/>
      <c r="F25" s="26">
        <f t="shared" si="2"/>
        <v>11</v>
      </c>
      <c r="G25" s="77">
        <v>3</v>
      </c>
      <c r="H25" s="72"/>
      <c r="I25" s="14"/>
      <c r="J25" s="30"/>
      <c r="K25" s="30"/>
    </row>
    <row r="26" spans="1:11">
      <c r="A26" s="10">
        <v>44348</v>
      </c>
      <c r="B26" s="60">
        <v>13.58</v>
      </c>
      <c r="C26" s="27">
        <v>5</v>
      </c>
      <c r="D26" s="11"/>
      <c r="E26" s="27"/>
      <c r="F26" s="26">
        <f t="shared" si="2"/>
        <v>5.58</v>
      </c>
      <c r="G26" s="77">
        <v>3</v>
      </c>
      <c r="H26" s="72"/>
      <c r="I26" s="14"/>
      <c r="J26" s="30"/>
      <c r="K26" s="30"/>
    </row>
    <row r="27" spans="1:11">
      <c r="A27" s="10">
        <v>44348</v>
      </c>
      <c r="B27" s="60">
        <v>13</v>
      </c>
      <c r="C27" s="27">
        <v>8</v>
      </c>
      <c r="D27" s="11"/>
      <c r="E27" s="27"/>
      <c r="F27" s="26">
        <f t="shared" si="2"/>
        <v>2</v>
      </c>
      <c r="G27" s="77">
        <v>3</v>
      </c>
      <c r="H27" s="72"/>
      <c r="I27" s="14"/>
      <c r="J27" s="30"/>
      <c r="K27" s="30"/>
    </row>
    <row r="28" spans="1:11">
      <c r="A28" s="10">
        <v>44348</v>
      </c>
      <c r="B28" s="60">
        <v>11.74</v>
      </c>
      <c r="C28" s="27">
        <v>8</v>
      </c>
      <c r="D28" s="11"/>
      <c r="E28" s="27"/>
      <c r="F28" s="26">
        <f t="shared" si="2"/>
        <v>0.74000000000000021</v>
      </c>
      <c r="G28" s="77">
        <v>3</v>
      </c>
      <c r="H28" s="72"/>
      <c r="I28" s="14"/>
      <c r="J28" s="30"/>
      <c r="K28" s="30"/>
    </row>
    <row r="29" spans="1:11">
      <c r="A29" s="10">
        <v>44348</v>
      </c>
      <c r="B29" s="60">
        <v>9.08</v>
      </c>
      <c r="C29" s="27">
        <v>3.5</v>
      </c>
      <c r="D29" s="11"/>
      <c r="E29" s="27"/>
      <c r="F29" s="26">
        <f t="shared" si="2"/>
        <v>2.58</v>
      </c>
      <c r="G29" s="77">
        <v>3</v>
      </c>
      <c r="H29" s="72"/>
      <c r="I29" s="14"/>
      <c r="J29" s="30"/>
      <c r="K29" s="30"/>
    </row>
    <row r="30" spans="1:11">
      <c r="A30" s="10">
        <v>44348</v>
      </c>
      <c r="B30" s="60">
        <v>13.58</v>
      </c>
      <c r="C30" s="27">
        <v>5</v>
      </c>
      <c r="D30" s="11"/>
      <c r="E30" s="27"/>
      <c r="F30" s="26">
        <f t="shared" si="2"/>
        <v>5.58</v>
      </c>
      <c r="G30" s="77">
        <v>3</v>
      </c>
      <c r="H30" s="72"/>
      <c r="I30" s="14"/>
      <c r="J30" s="30"/>
      <c r="K30" s="30"/>
    </row>
    <row r="31" spans="1:11">
      <c r="A31" s="10">
        <v>44348</v>
      </c>
      <c r="B31" s="60">
        <v>36.1</v>
      </c>
      <c r="C31" s="27">
        <v>17</v>
      </c>
      <c r="D31" s="11"/>
      <c r="E31" s="27"/>
      <c r="F31" s="26">
        <f t="shared" si="2"/>
        <v>16.100000000000001</v>
      </c>
      <c r="G31" s="77">
        <v>3</v>
      </c>
      <c r="H31" s="72"/>
      <c r="I31" s="14"/>
      <c r="J31" s="30"/>
      <c r="K31" s="30"/>
    </row>
    <row r="32" spans="1:11">
      <c r="A32" s="10">
        <v>44348</v>
      </c>
      <c r="B32" s="60">
        <v>12.12</v>
      </c>
      <c r="C32" s="27">
        <v>5</v>
      </c>
      <c r="D32" s="11"/>
      <c r="E32" s="27"/>
      <c r="F32" s="26">
        <f t="shared" si="2"/>
        <v>4.1199999999999992</v>
      </c>
      <c r="G32" s="77">
        <v>3</v>
      </c>
      <c r="H32" s="72"/>
      <c r="I32" s="14"/>
      <c r="J32" s="30"/>
      <c r="K32" s="30"/>
    </row>
    <row r="33" spans="1:11">
      <c r="A33" s="10">
        <v>44349</v>
      </c>
      <c r="B33" s="60">
        <v>13.58</v>
      </c>
      <c r="C33" s="27">
        <v>5</v>
      </c>
      <c r="D33" s="11"/>
      <c r="E33" s="27"/>
      <c r="F33" s="26">
        <f t="shared" si="2"/>
        <v>5.58</v>
      </c>
      <c r="G33" s="77">
        <v>3</v>
      </c>
      <c r="H33" s="72"/>
      <c r="I33" s="14"/>
      <c r="J33" s="30"/>
      <c r="K33" s="30"/>
    </row>
    <row r="34" spans="1:11">
      <c r="A34" s="10">
        <v>44349</v>
      </c>
      <c r="B34" s="60">
        <v>151.35</v>
      </c>
      <c r="C34" s="27">
        <v>120</v>
      </c>
      <c r="D34" s="11"/>
      <c r="E34" s="27"/>
      <c r="F34" s="26">
        <f t="shared" si="2"/>
        <v>28.349999999999994</v>
      </c>
      <c r="G34" s="77">
        <v>3</v>
      </c>
      <c r="H34" s="72"/>
      <c r="I34" s="14"/>
      <c r="J34" s="30"/>
      <c r="K34" s="30"/>
    </row>
    <row r="35" spans="1:11">
      <c r="A35" s="10">
        <v>44349</v>
      </c>
      <c r="B35" s="60">
        <v>193.58</v>
      </c>
      <c r="C35" s="27">
        <v>149</v>
      </c>
      <c r="D35" s="11"/>
      <c r="E35" s="27"/>
      <c r="F35" s="26">
        <f t="shared" si="2"/>
        <v>41.580000000000013</v>
      </c>
      <c r="G35" s="77">
        <v>3</v>
      </c>
      <c r="H35" s="72"/>
      <c r="I35" s="14"/>
      <c r="J35" s="30"/>
      <c r="K35" s="30"/>
    </row>
    <row r="36" spans="1:11">
      <c r="A36" s="10">
        <v>44349</v>
      </c>
      <c r="B36" s="60">
        <v>132.16</v>
      </c>
      <c r="C36" s="27">
        <v>83</v>
      </c>
      <c r="D36" s="11"/>
      <c r="E36" s="27"/>
      <c r="F36" s="26">
        <f t="shared" si="2"/>
        <v>46.16</v>
      </c>
      <c r="G36" s="77">
        <v>3</v>
      </c>
      <c r="H36" s="72"/>
      <c r="I36" s="14"/>
      <c r="J36" s="30"/>
      <c r="K36" s="30"/>
    </row>
    <row r="37" spans="1:11">
      <c r="A37" s="10">
        <v>44349</v>
      </c>
      <c r="B37" s="60">
        <v>80</v>
      </c>
      <c r="C37" s="27">
        <v>57</v>
      </c>
      <c r="D37" s="26"/>
      <c r="E37" s="33"/>
      <c r="F37" s="26">
        <f t="shared" si="2"/>
        <v>20</v>
      </c>
      <c r="G37" s="77">
        <v>3</v>
      </c>
      <c r="H37" s="72"/>
      <c r="I37" s="14"/>
      <c r="J37" s="30"/>
      <c r="K37" s="30"/>
    </row>
    <row r="38" spans="1:11" s="78" customFormat="1">
      <c r="A38" s="10">
        <v>44349</v>
      </c>
      <c r="B38" s="60">
        <v>124.79</v>
      </c>
      <c r="C38" s="33">
        <v>106</v>
      </c>
      <c r="D38" s="26"/>
      <c r="E38" s="33"/>
      <c r="F38" s="26">
        <f t="shared" si="2"/>
        <v>15.790000000000006</v>
      </c>
      <c r="G38" s="77">
        <v>3</v>
      </c>
      <c r="H38" s="80"/>
      <c r="I38" s="81"/>
      <c r="J38" s="30"/>
      <c r="K38" s="30"/>
    </row>
    <row r="39" spans="1:11">
      <c r="A39" s="10">
        <v>44349</v>
      </c>
      <c r="B39" s="60">
        <v>99</v>
      </c>
      <c r="C39" s="27">
        <v>49</v>
      </c>
      <c r="D39" s="11"/>
      <c r="E39" s="27"/>
      <c r="F39" s="26">
        <f t="shared" si="2"/>
        <v>47</v>
      </c>
      <c r="G39" s="77">
        <v>3</v>
      </c>
      <c r="H39" s="72"/>
      <c r="I39" s="14"/>
      <c r="J39" s="30"/>
      <c r="K39" s="30"/>
    </row>
    <row r="40" spans="1:11">
      <c r="A40" s="10">
        <v>44349</v>
      </c>
      <c r="B40" s="60">
        <v>195.58</v>
      </c>
      <c r="C40" s="27">
        <v>145</v>
      </c>
      <c r="D40" s="11"/>
      <c r="E40" s="27"/>
      <c r="F40" s="26">
        <f t="shared" si="2"/>
        <v>47.580000000000013</v>
      </c>
      <c r="G40" s="77">
        <v>3</v>
      </c>
      <c r="H40" s="72"/>
      <c r="I40" s="14"/>
      <c r="J40" s="30"/>
      <c r="K40" s="30"/>
    </row>
    <row r="41" spans="1:11">
      <c r="A41" s="10">
        <v>44349</v>
      </c>
      <c r="B41" s="60">
        <v>12.74</v>
      </c>
      <c r="C41" s="27">
        <v>6</v>
      </c>
      <c r="D41" s="11"/>
      <c r="E41" s="27"/>
      <c r="F41" s="26">
        <f t="shared" si="2"/>
        <v>3.74</v>
      </c>
      <c r="G41" s="77">
        <v>3</v>
      </c>
      <c r="H41" s="72"/>
      <c r="I41" s="14"/>
      <c r="J41" s="30"/>
      <c r="K41" s="30"/>
    </row>
    <row r="42" spans="1:11">
      <c r="A42" s="10">
        <v>44349</v>
      </c>
      <c r="B42" s="60">
        <v>13.58</v>
      </c>
      <c r="C42" s="27">
        <v>5</v>
      </c>
      <c r="D42" s="11"/>
      <c r="E42" s="27"/>
      <c r="F42" s="26">
        <f t="shared" ref="F42:F60" si="3">B42-C42-D42+E42-G42-J548</f>
        <v>5.58</v>
      </c>
      <c r="G42" s="77">
        <v>3</v>
      </c>
      <c r="H42" s="72"/>
      <c r="I42" s="14"/>
      <c r="J42" s="30"/>
      <c r="K42" s="30"/>
    </row>
    <row r="43" spans="1:11">
      <c r="A43" s="10">
        <v>44349</v>
      </c>
      <c r="B43" s="60">
        <v>6.08</v>
      </c>
      <c r="C43" s="27">
        <v>2</v>
      </c>
      <c r="D43" s="11"/>
      <c r="E43" s="27"/>
      <c r="F43" s="26">
        <f t="shared" si="3"/>
        <v>1.08</v>
      </c>
      <c r="G43" s="77">
        <v>3</v>
      </c>
      <c r="H43" s="72"/>
      <c r="I43" s="14"/>
      <c r="J43" s="30"/>
      <c r="K43" s="30"/>
    </row>
    <row r="44" spans="1:11">
      <c r="A44" s="10">
        <v>44349</v>
      </c>
      <c r="B44" s="60">
        <v>35</v>
      </c>
      <c r="C44" s="27">
        <v>24</v>
      </c>
      <c r="D44" s="11"/>
      <c r="E44" s="27"/>
      <c r="F44" s="26">
        <f t="shared" si="3"/>
        <v>8</v>
      </c>
      <c r="G44" s="77">
        <v>3</v>
      </c>
      <c r="H44" s="72"/>
      <c r="I44" s="14"/>
      <c r="J44" s="30"/>
      <c r="K44" s="30"/>
    </row>
    <row r="45" spans="1:11">
      <c r="A45" s="10">
        <v>44349</v>
      </c>
      <c r="B45" s="60">
        <v>75</v>
      </c>
      <c r="C45" s="33">
        <v>56</v>
      </c>
      <c r="D45" s="11"/>
      <c r="E45" s="27"/>
      <c r="F45" s="26">
        <f t="shared" si="3"/>
        <v>16</v>
      </c>
      <c r="G45" s="77">
        <v>3</v>
      </c>
      <c r="H45" s="72"/>
      <c r="I45" s="14"/>
      <c r="J45" s="30"/>
      <c r="K45" s="30"/>
    </row>
    <row r="46" spans="1:11">
      <c r="A46" s="10">
        <v>44349</v>
      </c>
      <c r="B46" s="60">
        <v>13.58</v>
      </c>
      <c r="C46" s="33">
        <v>5</v>
      </c>
      <c r="D46" s="11"/>
      <c r="E46" s="27"/>
      <c r="F46" s="26">
        <f t="shared" si="3"/>
        <v>5.58</v>
      </c>
      <c r="G46" s="77">
        <v>3</v>
      </c>
      <c r="H46" s="72"/>
      <c r="I46" s="14"/>
      <c r="J46" s="30"/>
      <c r="K46" s="30"/>
    </row>
    <row r="47" spans="1:11">
      <c r="A47" s="10">
        <v>44349</v>
      </c>
      <c r="B47" s="60">
        <v>80</v>
      </c>
      <c r="C47" s="27">
        <v>57</v>
      </c>
      <c r="D47" s="11"/>
      <c r="E47" s="27"/>
      <c r="F47" s="26">
        <f t="shared" si="3"/>
        <v>20</v>
      </c>
      <c r="G47" s="77">
        <v>3</v>
      </c>
      <c r="H47" s="72"/>
      <c r="I47" s="14"/>
      <c r="J47" s="30"/>
      <c r="K47" s="30"/>
    </row>
    <row r="48" spans="1:11">
      <c r="A48" s="10">
        <v>44349</v>
      </c>
      <c r="B48" s="60">
        <v>13.58</v>
      </c>
      <c r="C48" s="33">
        <v>5</v>
      </c>
      <c r="D48" s="11"/>
      <c r="E48" s="27"/>
      <c r="F48" s="26">
        <f t="shared" si="3"/>
        <v>5.58</v>
      </c>
      <c r="G48" s="77">
        <v>3</v>
      </c>
      <c r="H48" s="72"/>
      <c r="I48" s="14"/>
      <c r="J48" s="30"/>
      <c r="K48" s="30"/>
    </row>
    <row r="49" spans="1:11">
      <c r="A49" s="10">
        <v>44349</v>
      </c>
      <c r="B49" s="60">
        <v>65.040000000000006</v>
      </c>
      <c r="C49" s="33">
        <v>48</v>
      </c>
      <c r="D49" s="11"/>
      <c r="E49" s="27"/>
      <c r="F49" s="26">
        <f t="shared" si="3"/>
        <v>14.040000000000006</v>
      </c>
      <c r="G49" s="77">
        <v>3</v>
      </c>
      <c r="H49" s="72"/>
      <c r="I49" s="14"/>
      <c r="J49" s="30"/>
      <c r="K49" s="30"/>
    </row>
    <row r="50" spans="1:11">
      <c r="A50" s="10">
        <v>44349</v>
      </c>
      <c r="B50" s="60">
        <v>139</v>
      </c>
      <c r="C50" s="27">
        <v>105</v>
      </c>
      <c r="D50" s="11"/>
      <c r="E50" s="27"/>
      <c r="F50" s="26">
        <f t="shared" si="3"/>
        <v>31</v>
      </c>
      <c r="G50" s="77">
        <v>3</v>
      </c>
      <c r="H50" s="72"/>
      <c r="I50" s="14"/>
      <c r="J50" s="30"/>
      <c r="K50" s="30"/>
    </row>
    <row r="51" spans="1:11">
      <c r="A51" s="10">
        <v>44349</v>
      </c>
      <c r="B51" s="60">
        <v>13.42</v>
      </c>
      <c r="C51" s="27">
        <v>5</v>
      </c>
      <c r="D51" s="11"/>
      <c r="E51" s="27"/>
      <c r="F51" s="26">
        <f t="shared" si="3"/>
        <v>5.42</v>
      </c>
      <c r="G51" s="77">
        <v>3</v>
      </c>
      <c r="H51" s="72"/>
      <c r="I51" s="14"/>
      <c r="J51" s="30"/>
      <c r="K51" s="30"/>
    </row>
    <row r="52" spans="1:11">
      <c r="A52" s="10">
        <v>44350</v>
      </c>
      <c r="B52" s="60">
        <v>12.15</v>
      </c>
      <c r="C52" s="33">
        <v>5</v>
      </c>
      <c r="D52" s="11"/>
      <c r="E52" s="27"/>
      <c r="F52" s="26">
        <f t="shared" si="3"/>
        <v>4.1500000000000004</v>
      </c>
      <c r="G52" s="77">
        <v>3</v>
      </c>
      <c r="H52" s="72"/>
      <c r="I52" s="14"/>
      <c r="J52" s="30"/>
      <c r="K52" s="30"/>
    </row>
    <row r="53" spans="1:11">
      <c r="A53" s="10">
        <v>44350</v>
      </c>
      <c r="B53" s="60">
        <v>129.04</v>
      </c>
      <c r="C53" s="33">
        <v>105</v>
      </c>
      <c r="D53" s="11"/>
      <c r="E53" s="27"/>
      <c r="F53" s="26">
        <f t="shared" si="3"/>
        <v>21.039999999999992</v>
      </c>
      <c r="G53" s="77">
        <v>3</v>
      </c>
      <c r="H53" s="72"/>
      <c r="I53" s="14"/>
      <c r="J53" s="30"/>
      <c r="K53" s="30"/>
    </row>
    <row r="54" spans="1:11">
      <c r="A54" s="10">
        <v>44350</v>
      </c>
      <c r="B54" s="95">
        <v>46.88</v>
      </c>
      <c r="C54" s="33">
        <v>32</v>
      </c>
      <c r="D54" s="11"/>
      <c r="E54" s="27"/>
      <c r="F54" s="26">
        <f t="shared" si="3"/>
        <v>11.880000000000003</v>
      </c>
      <c r="G54" s="77">
        <v>3</v>
      </c>
      <c r="H54" s="72"/>
      <c r="I54" s="14"/>
      <c r="J54" s="30"/>
      <c r="K54" s="30"/>
    </row>
    <row r="55" spans="1:11">
      <c r="A55" s="10">
        <v>44350</v>
      </c>
      <c r="B55" s="95">
        <v>11.69</v>
      </c>
      <c r="C55" s="33">
        <v>8</v>
      </c>
      <c r="D55" s="16"/>
      <c r="E55" s="16"/>
      <c r="F55" s="26">
        <f t="shared" si="3"/>
        <v>0.6899999999999995</v>
      </c>
      <c r="G55" s="77">
        <v>3</v>
      </c>
      <c r="H55" s="72"/>
      <c r="I55" s="14"/>
      <c r="J55" s="30"/>
      <c r="K55" s="30"/>
    </row>
    <row r="56" spans="1:11">
      <c r="A56" s="10">
        <v>44350</v>
      </c>
      <c r="B56" s="95">
        <v>75.58</v>
      </c>
      <c r="C56" s="33">
        <v>45</v>
      </c>
      <c r="D56" s="27"/>
      <c r="E56" s="27"/>
      <c r="F56" s="26">
        <f t="shared" si="3"/>
        <v>27.58</v>
      </c>
      <c r="G56" s="77">
        <v>3</v>
      </c>
      <c r="H56" s="72"/>
      <c r="I56" s="14"/>
      <c r="J56" s="30"/>
      <c r="K56" s="30"/>
    </row>
    <row r="57" spans="1:11">
      <c r="A57" s="10">
        <v>44350</v>
      </c>
      <c r="B57" s="95">
        <v>12.92</v>
      </c>
      <c r="C57" s="33">
        <v>5</v>
      </c>
      <c r="D57" s="11"/>
      <c r="E57" s="27"/>
      <c r="F57" s="26">
        <f t="shared" si="3"/>
        <v>4.92</v>
      </c>
      <c r="G57" s="77">
        <v>3</v>
      </c>
      <c r="H57" s="72"/>
      <c r="I57" s="14"/>
      <c r="J57" s="30"/>
      <c r="K57" s="30"/>
    </row>
    <row r="58" spans="1:11">
      <c r="A58" s="10">
        <v>44350</v>
      </c>
      <c r="B58" s="95">
        <v>124.97</v>
      </c>
      <c r="C58" s="33">
        <v>105</v>
      </c>
      <c r="D58" s="11"/>
      <c r="E58" s="27"/>
      <c r="F58" s="26">
        <f t="shared" si="3"/>
        <v>16.97</v>
      </c>
      <c r="G58" s="77">
        <v>3</v>
      </c>
      <c r="H58" s="72"/>
      <c r="I58" s="14"/>
      <c r="J58" s="30"/>
      <c r="K58" s="30"/>
    </row>
    <row r="59" spans="1:11">
      <c r="A59" s="10">
        <v>44350</v>
      </c>
      <c r="B59" s="95">
        <v>13.58</v>
      </c>
      <c r="C59" s="33">
        <v>5</v>
      </c>
      <c r="D59" s="16"/>
      <c r="E59" s="16"/>
      <c r="F59" s="26">
        <f t="shared" si="3"/>
        <v>5.58</v>
      </c>
      <c r="G59" s="77">
        <v>3</v>
      </c>
      <c r="H59" s="72"/>
      <c r="I59" s="14"/>
      <c r="J59" s="30"/>
      <c r="K59" s="30"/>
    </row>
    <row r="60" spans="1:11">
      <c r="A60" s="10">
        <v>44350</v>
      </c>
      <c r="B60" s="95">
        <v>12.2</v>
      </c>
      <c r="C60" s="33">
        <v>5</v>
      </c>
      <c r="D60" s="11"/>
      <c r="E60" s="27"/>
      <c r="F60" s="26">
        <f t="shared" si="3"/>
        <v>4.1999999999999993</v>
      </c>
      <c r="G60" s="77">
        <v>3</v>
      </c>
      <c r="H60" s="72"/>
      <c r="I60" s="14"/>
      <c r="J60" s="30"/>
      <c r="K60" s="30"/>
    </row>
    <row r="61" spans="1:11">
      <c r="A61" s="10">
        <v>44351</v>
      </c>
      <c r="B61" s="95">
        <v>35</v>
      </c>
      <c r="C61" s="33">
        <v>24</v>
      </c>
      <c r="D61" s="11"/>
      <c r="E61" s="27"/>
      <c r="F61" s="26">
        <f t="shared" ref="F61:F82" si="4">B61-C61-D61+E61-G61-J567</f>
        <v>8</v>
      </c>
      <c r="G61" s="77">
        <v>3</v>
      </c>
      <c r="H61" s="72"/>
      <c r="I61" s="14"/>
      <c r="J61" s="30"/>
      <c r="K61" s="30"/>
    </row>
    <row r="62" spans="1:11">
      <c r="A62" s="10">
        <v>44351</v>
      </c>
      <c r="B62" s="95">
        <v>13.58</v>
      </c>
      <c r="C62" s="33">
        <v>5</v>
      </c>
      <c r="D62" s="11"/>
      <c r="E62" s="27"/>
      <c r="F62" s="26">
        <f t="shared" si="4"/>
        <v>5.58</v>
      </c>
      <c r="G62" s="77">
        <v>3</v>
      </c>
      <c r="H62" s="72"/>
      <c r="I62" s="14"/>
      <c r="J62" s="30"/>
      <c r="K62" s="30"/>
    </row>
    <row r="63" spans="1:11">
      <c r="A63" s="10">
        <v>44351</v>
      </c>
      <c r="B63" s="95">
        <v>100</v>
      </c>
      <c r="C63" s="33">
        <v>73</v>
      </c>
      <c r="D63" s="11"/>
      <c r="E63" s="27"/>
      <c r="F63" s="26">
        <f t="shared" si="4"/>
        <v>24</v>
      </c>
      <c r="G63" s="77">
        <v>3</v>
      </c>
      <c r="H63" s="72"/>
      <c r="I63" s="14"/>
      <c r="J63" s="30"/>
      <c r="K63" s="30"/>
    </row>
    <row r="64" spans="1:11">
      <c r="A64" s="10">
        <v>44351</v>
      </c>
      <c r="B64" s="95">
        <v>9.08</v>
      </c>
      <c r="C64" s="33">
        <v>3.5</v>
      </c>
      <c r="D64" s="11"/>
      <c r="E64" s="27"/>
      <c r="F64" s="26">
        <f t="shared" si="4"/>
        <v>2.58</v>
      </c>
      <c r="G64" s="77">
        <v>3</v>
      </c>
      <c r="H64" s="72"/>
      <c r="I64" s="14"/>
      <c r="J64" s="30"/>
      <c r="K64" s="30"/>
    </row>
    <row r="65" spans="1:11">
      <c r="A65" s="10">
        <v>44351</v>
      </c>
      <c r="B65" s="95">
        <v>228.58</v>
      </c>
      <c r="C65" s="33">
        <v>149</v>
      </c>
      <c r="D65" s="11"/>
      <c r="E65" s="27"/>
      <c r="F65" s="26">
        <f t="shared" si="4"/>
        <v>71.580000000000013</v>
      </c>
      <c r="G65" s="77">
        <v>8</v>
      </c>
      <c r="H65" s="72"/>
      <c r="I65" s="14"/>
      <c r="J65" s="30"/>
      <c r="K65" s="30"/>
    </row>
    <row r="66" spans="1:11">
      <c r="A66" s="10">
        <v>44351</v>
      </c>
      <c r="B66" s="95">
        <v>13</v>
      </c>
      <c r="C66" s="33">
        <v>8</v>
      </c>
      <c r="D66" s="11"/>
      <c r="E66" s="27"/>
      <c r="F66" s="26">
        <f t="shared" si="4"/>
        <v>2</v>
      </c>
      <c r="G66" s="77">
        <v>3</v>
      </c>
      <c r="H66" s="72"/>
      <c r="I66" s="14"/>
      <c r="J66" s="30"/>
      <c r="K66" s="30"/>
    </row>
    <row r="67" spans="1:11">
      <c r="A67" s="10">
        <v>44352</v>
      </c>
      <c r="B67" s="95">
        <v>10.58</v>
      </c>
      <c r="C67" s="33">
        <v>6</v>
      </c>
      <c r="D67" s="11"/>
      <c r="E67" s="27"/>
      <c r="F67" s="26">
        <f t="shared" si="4"/>
        <v>1.58</v>
      </c>
      <c r="G67" s="77">
        <v>3</v>
      </c>
      <c r="H67" s="72"/>
      <c r="I67" s="14"/>
      <c r="J67" s="30"/>
      <c r="K67" s="30"/>
    </row>
    <row r="68" spans="1:11">
      <c r="A68" s="10">
        <v>44352</v>
      </c>
      <c r="B68" s="95">
        <v>36</v>
      </c>
      <c r="C68" s="33">
        <v>24</v>
      </c>
      <c r="D68" s="11"/>
      <c r="E68" s="27"/>
      <c r="F68" s="26">
        <f t="shared" si="4"/>
        <v>9</v>
      </c>
      <c r="G68" s="77">
        <v>3</v>
      </c>
      <c r="H68" s="72"/>
      <c r="I68" s="14"/>
      <c r="J68" s="30"/>
      <c r="K68" s="30"/>
    </row>
    <row r="69" spans="1:11">
      <c r="A69" s="10">
        <v>44352</v>
      </c>
      <c r="B69" s="95">
        <v>19.579999999999998</v>
      </c>
      <c r="C69" s="33">
        <v>8.6999999999999993</v>
      </c>
      <c r="D69" s="11"/>
      <c r="E69" s="27"/>
      <c r="F69" s="26">
        <f t="shared" si="4"/>
        <v>7.879999999999999</v>
      </c>
      <c r="G69" s="77">
        <v>3</v>
      </c>
      <c r="H69" s="72"/>
      <c r="I69" s="14"/>
      <c r="J69" s="30"/>
      <c r="K69" s="30"/>
    </row>
    <row r="70" spans="1:11">
      <c r="A70" s="10">
        <v>44352</v>
      </c>
      <c r="B70" s="95">
        <v>139</v>
      </c>
      <c r="C70" s="33">
        <v>105</v>
      </c>
      <c r="D70" s="11"/>
      <c r="E70" s="27"/>
      <c r="F70" s="26">
        <f t="shared" si="4"/>
        <v>31</v>
      </c>
      <c r="G70" s="77">
        <v>3</v>
      </c>
      <c r="H70" s="72"/>
      <c r="I70" s="14"/>
      <c r="J70" s="30"/>
      <c r="K70" s="30"/>
    </row>
    <row r="71" spans="1:11">
      <c r="A71" s="10">
        <v>44352</v>
      </c>
      <c r="B71" s="95">
        <v>18.739999999999998</v>
      </c>
      <c r="C71" s="33">
        <v>8</v>
      </c>
      <c r="D71" s="11"/>
      <c r="E71" s="27"/>
      <c r="F71" s="26">
        <f t="shared" si="4"/>
        <v>7.7399999999999984</v>
      </c>
      <c r="G71" s="77">
        <v>3</v>
      </c>
      <c r="H71" s="72"/>
      <c r="I71" s="14"/>
      <c r="J71" s="30"/>
      <c r="K71" s="30"/>
    </row>
    <row r="72" spans="1:11">
      <c r="A72" s="10">
        <v>44352</v>
      </c>
      <c r="B72" s="95">
        <v>11.58</v>
      </c>
      <c r="C72" s="33">
        <v>5</v>
      </c>
      <c r="D72" s="11"/>
      <c r="E72" s="27"/>
      <c r="F72" s="26">
        <f t="shared" si="4"/>
        <v>3.58</v>
      </c>
      <c r="G72" s="77">
        <v>3</v>
      </c>
      <c r="H72" s="72"/>
      <c r="I72" s="14"/>
      <c r="J72" s="30"/>
      <c r="K72" s="30"/>
    </row>
    <row r="73" spans="1:11">
      <c r="A73" s="10">
        <v>44352</v>
      </c>
      <c r="B73" s="95">
        <v>10.16</v>
      </c>
      <c r="C73" s="33">
        <v>4</v>
      </c>
      <c r="D73" s="11"/>
      <c r="E73" s="27"/>
      <c r="F73" s="26">
        <f t="shared" si="4"/>
        <v>3.16</v>
      </c>
      <c r="G73" s="77">
        <v>3</v>
      </c>
      <c r="H73" s="72"/>
      <c r="I73" s="14"/>
      <c r="J73" s="30"/>
      <c r="K73" s="30"/>
    </row>
    <row r="74" spans="1:11">
      <c r="A74" s="10">
        <v>44352</v>
      </c>
      <c r="B74" s="95">
        <v>23.58</v>
      </c>
      <c r="C74" s="33">
        <v>10</v>
      </c>
      <c r="D74" s="11"/>
      <c r="E74" s="27"/>
      <c r="F74" s="26">
        <f t="shared" si="4"/>
        <v>10.579999999999998</v>
      </c>
      <c r="G74" s="77">
        <v>3</v>
      </c>
      <c r="H74" s="72"/>
      <c r="I74" s="14"/>
      <c r="J74" s="30"/>
      <c r="K74" s="30"/>
    </row>
    <row r="75" spans="1:11">
      <c r="A75" s="10">
        <v>44352</v>
      </c>
      <c r="B75" s="95">
        <v>19.579999999999998</v>
      </c>
      <c r="C75" s="33">
        <v>8.6999999999999993</v>
      </c>
      <c r="D75" s="11"/>
      <c r="E75" s="27"/>
      <c r="F75" s="26">
        <f t="shared" si="4"/>
        <v>7.879999999999999</v>
      </c>
      <c r="G75" s="77">
        <v>3</v>
      </c>
      <c r="H75" s="72"/>
      <c r="I75" s="14"/>
      <c r="J75" s="30"/>
      <c r="K75" s="30"/>
    </row>
    <row r="76" spans="1:11">
      <c r="A76" s="10">
        <v>44352</v>
      </c>
      <c r="B76" s="95">
        <v>13.58</v>
      </c>
      <c r="C76" s="33">
        <v>5</v>
      </c>
      <c r="D76" s="11"/>
      <c r="E76" s="27"/>
      <c r="F76" s="26">
        <f t="shared" si="4"/>
        <v>5.58</v>
      </c>
      <c r="G76" s="77">
        <v>3</v>
      </c>
      <c r="H76" s="72"/>
      <c r="I76" s="14"/>
      <c r="J76" s="30"/>
      <c r="K76" s="30"/>
    </row>
    <row r="77" spans="1:11">
      <c r="A77" s="10">
        <v>44353</v>
      </c>
      <c r="B77" s="95">
        <v>139</v>
      </c>
      <c r="C77" s="33">
        <v>105</v>
      </c>
      <c r="D77" s="11"/>
      <c r="E77" s="27"/>
      <c r="F77" s="26">
        <f t="shared" si="4"/>
        <v>31</v>
      </c>
      <c r="G77" s="77">
        <v>3</v>
      </c>
      <c r="H77" s="72"/>
      <c r="I77" s="14"/>
      <c r="J77" s="30"/>
      <c r="K77" s="30"/>
    </row>
    <row r="78" spans="1:11">
      <c r="A78" s="10">
        <v>44353</v>
      </c>
      <c r="B78" s="95">
        <v>6.08</v>
      </c>
      <c r="C78" s="33">
        <v>2</v>
      </c>
      <c r="D78" s="11"/>
      <c r="E78" s="27"/>
      <c r="F78" s="26">
        <f t="shared" si="4"/>
        <v>1.08</v>
      </c>
      <c r="G78" s="77">
        <v>3</v>
      </c>
      <c r="H78" s="72"/>
      <c r="I78" s="14"/>
      <c r="J78" s="30"/>
      <c r="K78" s="30"/>
    </row>
    <row r="79" spans="1:11">
      <c r="A79" s="10">
        <v>44353</v>
      </c>
      <c r="B79" s="95">
        <v>139</v>
      </c>
      <c r="C79" s="33">
        <v>105</v>
      </c>
      <c r="D79" s="11"/>
      <c r="E79" s="27"/>
      <c r="F79" s="26">
        <f t="shared" si="4"/>
        <v>31</v>
      </c>
      <c r="G79" s="77">
        <v>3</v>
      </c>
      <c r="H79" s="72"/>
      <c r="I79" s="14"/>
      <c r="J79" s="30"/>
      <c r="K79" s="30"/>
    </row>
    <row r="80" spans="1:11">
      <c r="A80" s="10">
        <v>44353</v>
      </c>
      <c r="B80" s="95">
        <v>13.58</v>
      </c>
      <c r="C80" s="33">
        <v>5</v>
      </c>
      <c r="D80" s="11"/>
      <c r="E80" s="27"/>
      <c r="F80" s="26">
        <f t="shared" si="4"/>
        <v>5.58</v>
      </c>
      <c r="G80" s="77">
        <v>3</v>
      </c>
      <c r="H80" s="72"/>
      <c r="I80" s="14"/>
      <c r="J80" s="30"/>
      <c r="K80" s="30"/>
    </row>
    <row r="81" spans="1:11">
      <c r="A81" s="10">
        <v>44353</v>
      </c>
      <c r="B81" s="95">
        <v>11.58</v>
      </c>
      <c r="C81" s="33">
        <v>5</v>
      </c>
      <c r="D81" s="11"/>
      <c r="E81" s="27"/>
      <c r="F81" s="26">
        <f t="shared" si="4"/>
        <v>3.58</v>
      </c>
      <c r="G81" s="77">
        <v>3</v>
      </c>
      <c r="H81" s="72"/>
      <c r="I81" s="14"/>
      <c r="J81" s="30"/>
      <c r="K81" s="30"/>
    </row>
    <row r="82" spans="1:11">
      <c r="A82" s="10">
        <v>44353</v>
      </c>
      <c r="B82" s="95">
        <v>27.48</v>
      </c>
      <c r="C82" s="33">
        <v>14</v>
      </c>
      <c r="D82" s="11"/>
      <c r="E82" s="27"/>
      <c r="F82" s="26">
        <f t="shared" si="4"/>
        <v>10.48</v>
      </c>
      <c r="G82" s="77">
        <v>3</v>
      </c>
      <c r="H82" s="72"/>
      <c r="I82" s="14"/>
      <c r="J82" s="30"/>
      <c r="K82" s="30"/>
    </row>
    <row r="83" spans="1:11">
      <c r="A83" s="10">
        <v>44353</v>
      </c>
      <c r="B83" s="95">
        <v>13.58</v>
      </c>
      <c r="C83" s="33">
        <v>5</v>
      </c>
      <c r="D83" s="11"/>
      <c r="E83" s="27"/>
      <c r="F83" s="26">
        <f t="shared" ref="F83:F93" si="5">B83-C83-D83+E83-G83-J589</f>
        <v>5.58</v>
      </c>
      <c r="G83" s="77">
        <v>3</v>
      </c>
      <c r="H83" s="72"/>
      <c r="I83" s="14"/>
      <c r="J83" s="30"/>
      <c r="K83" s="30"/>
    </row>
    <row r="84" spans="1:11">
      <c r="A84" s="10">
        <v>44353</v>
      </c>
      <c r="B84" s="95">
        <v>9.98</v>
      </c>
      <c r="C84" s="33">
        <v>4</v>
      </c>
      <c r="D84" s="11"/>
      <c r="E84" s="27"/>
      <c r="F84" s="26">
        <f t="shared" si="5"/>
        <v>2.9800000000000004</v>
      </c>
      <c r="G84" s="77">
        <v>3</v>
      </c>
      <c r="H84" s="72"/>
      <c r="I84" s="14"/>
      <c r="J84" s="30"/>
      <c r="K84" s="30"/>
    </row>
    <row r="85" spans="1:11">
      <c r="A85" s="10">
        <v>44353</v>
      </c>
      <c r="B85" s="95">
        <v>12</v>
      </c>
      <c r="C85" s="33">
        <v>8</v>
      </c>
      <c r="D85" s="26"/>
      <c r="E85" s="11"/>
      <c r="F85" s="26">
        <f t="shared" si="5"/>
        <v>1</v>
      </c>
      <c r="G85" s="77">
        <v>3</v>
      </c>
      <c r="H85" s="72"/>
      <c r="I85" s="14"/>
      <c r="J85" s="30"/>
      <c r="K85" s="30"/>
    </row>
    <row r="86" spans="1:11">
      <c r="A86" s="10">
        <v>44353</v>
      </c>
      <c r="B86" s="95">
        <v>19.579999999999998</v>
      </c>
      <c r="C86" s="33">
        <v>12</v>
      </c>
      <c r="D86" s="11"/>
      <c r="E86" s="27"/>
      <c r="F86" s="26">
        <f t="shared" si="5"/>
        <v>4.5799999999999983</v>
      </c>
      <c r="G86" s="77">
        <v>3</v>
      </c>
      <c r="H86" s="72"/>
      <c r="I86" s="14"/>
      <c r="J86" s="30"/>
      <c r="K86" s="30"/>
    </row>
    <row r="87" spans="1:11">
      <c r="A87" s="10">
        <v>44353</v>
      </c>
      <c r="B87" s="95">
        <v>13.58</v>
      </c>
      <c r="C87" s="33">
        <v>5</v>
      </c>
      <c r="D87" s="11"/>
      <c r="E87" s="27"/>
      <c r="F87" s="26">
        <f t="shared" si="5"/>
        <v>5.58</v>
      </c>
      <c r="G87" s="77">
        <v>3</v>
      </c>
      <c r="H87" s="72"/>
      <c r="I87" s="14"/>
      <c r="J87" s="30"/>
      <c r="K87" s="30"/>
    </row>
    <row r="88" spans="1:11">
      <c r="A88" s="10">
        <v>44353</v>
      </c>
      <c r="B88" s="95">
        <v>34.32</v>
      </c>
      <c r="C88" s="33">
        <v>17</v>
      </c>
      <c r="D88" s="11"/>
      <c r="E88" s="27"/>
      <c r="F88" s="26">
        <f t="shared" si="5"/>
        <v>14.32</v>
      </c>
      <c r="G88" s="77">
        <v>3</v>
      </c>
      <c r="H88" s="72"/>
      <c r="I88" s="14"/>
      <c r="J88" s="30"/>
      <c r="K88" s="30"/>
    </row>
    <row r="89" spans="1:11">
      <c r="A89" s="10">
        <v>44353</v>
      </c>
      <c r="B89" s="95">
        <v>13.58</v>
      </c>
      <c r="C89" s="33">
        <v>5</v>
      </c>
      <c r="D89" s="11"/>
      <c r="E89" s="27"/>
      <c r="F89" s="26">
        <f t="shared" si="5"/>
        <v>5.58</v>
      </c>
      <c r="G89" s="77">
        <v>3</v>
      </c>
      <c r="H89" s="72"/>
      <c r="I89" s="14"/>
      <c r="J89" s="30"/>
      <c r="K89" s="30"/>
    </row>
    <row r="90" spans="1:11">
      <c r="A90" s="10">
        <v>44353</v>
      </c>
      <c r="B90" s="95">
        <v>41.16</v>
      </c>
      <c r="C90" s="33">
        <v>25</v>
      </c>
      <c r="D90" s="11"/>
      <c r="E90" s="27"/>
      <c r="F90" s="26">
        <f t="shared" si="5"/>
        <v>13.159999999999997</v>
      </c>
      <c r="G90" s="77">
        <v>3</v>
      </c>
      <c r="H90" s="72"/>
      <c r="I90" s="14"/>
      <c r="J90" s="30"/>
      <c r="K90" s="30"/>
    </row>
    <row r="91" spans="1:11">
      <c r="A91" s="10">
        <v>44353</v>
      </c>
      <c r="B91" s="95">
        <v>11.58</v>
      </c>
      <c r="C91" s="33">
        <v>5</v>
      </c>
      <c r="D91" s="11"/>
      <c r="E91" s="27"/>
      <c r="F91" s="26">
        <f t="shared" si="5"/>
        <v>3.58</v>
      </c>
      <c r="G91" s="77">
        <v>3</v>
      </c>
      <c r="H91" s="72"/>
      <c r="I91" s="14"/>
      <c r="J91" s="30"/>
      <c r="K91" s="30"/>
    </row>
    <row r="92" spans="1:11">
      <c r="A92" s="10">
        <v>44353</v>
      </c>
      <c r="B92" s="95">
        <v>13.58</v>
      </c>
      <c r="C92" s="33">
        <v>5</v>
      </c>
      <c r="D92" s="11"/>
      <c r="E92" s="27"/>
      <c r="F92" s="26">
        <f t="shared" si="5"/>
        <v>5.58</v>
      </c>
      <c r="G92" s="77">
        <v>3</v>
      </c>
      <c r="H92" s="72"/>
      <c r="I92" s="14"/>
      <c r="J92" s="30"/>
      <c r="K92" s="30"/>
    </row>
    <row r="93" spans="1:11">
      <c r="A93" s="10">
        <v>44353</v>
      </c>
      <c r="B93" s="95">
        <v>12</v>
      </c>
      <c r="C93" s="33">
        <v>8</v>
      </c>
      <c r="D93" s="11"/>
      <c r="E93" s="27"/>
      <c r="F93" s="26">
        <f t="shared" si="5"/>
        <v>1</v>
      </c>
      <c r="G93" s="77">
        <v>3</v>
      </c>
      <c r="H93" s="72"/>
      <c r="I93" s="14"/>
      <c r="J93" s="30"/>
      <c r="K93" s="30"/>
    </row>
    <row r="94" spans="1:11">
      <c r="A94" s="10">
        <v>44354</v>
      </c>
      <c r="B94" s="95">
        <v>13.58</v>
      </c>
      <c r="C94" s="33">
        <v>5</v>
      </c>
      <c r="D94" s="11"/>
      <c r="E94" s="27"/>
      <c r="F94" s="26">
        <f t="shared" ref="F94:F125" si="6">B94-C94-D94+E94-G94-J600</f>
        <v>5.58</v>
      </c>
      <c r="G94" s="77">
        <v>3</v>
      </c>
      <c r="H94" s="72"/>
      <c r="I94" s="14"/>
      <c r="J94" s="30"/>
      <c r="K94" s="30"/>
    </row>
    <row r="95" spans="1:11">
      <c r="A95" s="10">
        <v>44354</v>
      </c>
      <c r="B95" s="95">
        <v>13.58</v>
      </c>
      <c r="C95" s="33">
        <v>5</v>
      </c>
      <c r="D95" s="11"/>
      <c r="E95" s="27"/>
      <c r="F95" s="26">
        <f t="shared" si="6"/>
        <v>5.58</v>
      </c>
      <c r="G95" s="77">
        <v>3</v>
      </c>
      <c r="H95" s="72"/>
      <c r="I95" s="14"/>
      <c r="J95" s="30"/>
      <c r="K95" s="30"/>
    </row>
    <row r="96" spans="1:11">
      <c r="A96" s="10">
        <v>44354</v>
      </c>
      <c r="B96" s="95">
        <v>35</v>
      </c>
      <c r="C96" s="33">
        <v>24</v>
      </c>
      <c r="D96" s="16"/>
      <c r="E96" s="16"/>
      <c r="F96" s="26">
        <f t="shared" si="6"/>
        <v>8</v>
      </c>
      <c r="G96" s="77">
        <v>3</v>
      </c>
      <c r="H96" s="72"/>
      <c r="I96" s="14"/>
      <c r="J96" s="30"/>
      <c r="K96" s="30"/>
    </row>
    <row r="97" spans="1:11">
      <c r="A97" s="10">
        <v>44354</v>
      </c>
      <c r="B97" s="95">
        <v>13.58</v>
      </c>
      <c r="C97" s="33">
        <v>5</v>
      </c>
      <c r="D97" s="16"/>
      <c r="E97" s="16"/>
      <c r="F97" s="26">
        <f t="shared" si="6"/>
        <v>5.58</v>
      </c>
      <c r="G97" s="77">
        <v>3</v>
      </c>
      <c r="H97" s="72"/>
      <c r="I97" s="14"/>
      <c r="J97" s="30"/>
      <c r="K97" s="30"/>
    </row>
    <row r="98" spans="1:11">
      <c r="A98" s="10">
        <v>44354</v>
      </c>
      <c r="B98" s="95">
        <v>69</v>
      </c>
      <c r="C98" s="33">
        <v>48</v>
      </c>
      <c r="D98" s="11"/>
      <c r="E98" s="27"/>
      <c r="F98" s="26">
        <f t="shared" si="6"/>
        <v>18</v>
      </c>
      <c r="G98" s="77">
        <v>3</v>
      </c>
      <c r="H98" s="72"/>
      <c r="I98" s="14"/>
      <c r="J98" s="30"/>
      <c r="K98" s="30"/>
    </row>
    <row r="99" spans="1:11">
      <c r="A99" s="10">
        <v>44354</v>
      </c>
      <c r="B99" s="95">
        <v>43</v>
      </c>
      <c r="C99" s="33">
        <v>32</v>
      </c>
      <c r="D99" s="30"/>
      <c r="E99" s="30"/>
      <c r="F99" s="26">
        <f t="shared" si="6"/>
        <v>8</v>
      </c>
      <c r="G99" s="77">
        <v>3</v>
      </c>
      <c r="H99" s="69"/>
      <c r="I99" s="14"/>
      <c r="J99" s="30"/>
      <c r="K99" s="30"/>
    </row>
    <row r="100" spans="1:11">
      <c r="A100" s="10">
        <v>44354</v>
      </c>
      <c r="B100" s="95">
        <v>18.579999999999998</v>
      </c>
      <c r="C100" s="33">
        <v>8.6999999999999993</v>
      </c>
      <c r="D100" s="11"/>
      <c r="E100" s="27"/>
      <c r="F100" s="26">
        <f t="shared" si="6"/>
        <v>6.879999999999999</v>
      </c>
      <c r="G100" s="77">
        <v>3</v>
      </c>
      <c r="H100" s="72"/>
      <c r="I100" s="14"/>
      <c r="J100" s="30"/>
      <c r="K100" s="30"/>
    </row>
    <row r="101" spans="1:11">
      <c r="A101" s="10">
        <v>44354</v>
      </c>
      <c r="B101" s="95">
        <v>23.58</v>
      </c>
      <c r="C101" s="33">
        <v>10</v>
      </c>
      <c r="D101" s="11"/>
      <c r="E101" s="27"/>
      <c r="F101" s="26">
        <f t="shared" si="6"/>
        <v>10.579999999999998</v>
      </c>
      <c r="G101" s="77">
        <v>3</v>
      </c>
      <c r="H101" s="72"/>
      <c r="I101" s="14"/>
      <c r="J101" s="30"/>
      <c r="K101" s="30"/>
    </row>
    <row r="102" spans="1:11">
      <c r="A102" s="10">
        <v>44354</v>
      </c>
      <c r="B102" s="95">
        <v>12</v>
      </c>
      <c r="C102" s="33">
        <v>8</v>
      </c>
      <c r="D102" s="11"/>
      <c r="E102" s="27"/>
      <c r="F102" s="26">
        <f t="shared" si="6"/>
        <v>1</v>
      </c>
      <c r="G102" s="77">
        <v>3</v>
      </c>
      <c r="H102" s="72"/>
      <c r="I102" s="14"/>
      <c r="J102" s="30"/>
      <c r="K102" s="30"/>
    </row>
    <row r="103" spans="1:11">
      <c r="A103" s="10">
        <v>44354</v>
      </c>
      <c r="B103" s="95">
        <v>35</v>
      </c>
      <c r="C103" s="33">
        <v>24</v>
      </c>
      <c r="D103" s="11"/>
      <c r="E103" s="27"/>
      <c r="F103" s="26">
        <f t="shared" si="6"/>
        <v>8</v>
      </c>
      <c r="G103" s="77">
        <v>3</v>
      </c>
      <c r="H103" s="72"/>
      <c r="I103" s="14"/>
      <c r="J103" s="30"/>
      <c r="K103" s="30"/>
    </row>
    <row r="104" spans="1:11">
      <c r="A104" s="10">
        <v>44354</v>
      </c>
      <c r="B104" s="95">
        <v>19.579999999999998</v>
      </c>
      <c r="C104" s="33">
        <v>12</v>
      </c>
      <c r="D104" s="11"/>
      <c r="E104" s="27"/>
      <c r="F104" s="26">
        <f t="shared" si="6"/>
        <v>4.5799999999999983</v>
      </c>
      <c r="G104" s="77">
        <v>3</v>
      </c>
      <c r="H104" s="72"/>
      <c r="I104" s="14"/>
      <c r="J104" s="30"/>
      <c r="K104" s="30"/>
    </row>
    <row r="105" spans="1:11">
      <c r="A105" s="10">
        <v>44354</v>
      </c>
      <c r="B105" s="95">
        <v>11.08</v>
      </c>
      <c r="C105" s="33">
        <v>3.7</v>
      </c>
      <c r="D105" s="16"/>
      <c r="E105" s="16"/>
      <c r="F105" s="26">
        <f t="shared" si="6"/>
        <v>4.38</v>
      </c>
      <c r="G105" s="77">
        <v>3</v>
      </c>
      <c r="H105" s="72"/>
      <c r="I105" s="14"/>
      <c r="J105" s="30"/>
      <c r="K105" s="30"/>
    </row>
    <row r="106" spans="1:11">
      <c r="A106" s="10">
        <v>44354</v>
      </c>
      <c r="B106" s="95">
        <v>73.58</v>
      </c>
      <c r="C106" s="33">
        <v>44</v>
      </c>
      <c r="D106" s="11"/>
      <c r="E106" s="27"/>
      <c r="F106" s="26">
        <f t="shared" si="6"/>
        <v>26.58</v>
      </c>
      <c r="G106" s="77">
        <v>3</v>
      </c>
      <c r="H106" s="72"/>
      <c r="I106" s="14"/>
      <c r="J106" s="30"/>
      <c r="K106" s="30"/>
    </row>
    <row r="107" spans="1:11">
      <c r="A107" s="10">
        <v>44354</v>
      </c>
      <c r="B107" s="95">
        <v>12</v>
      </c>
      <c r="C107" s="33">
        <v>8</v>
      </c>
      <c r="D107" s="11"/>
      <c r="E107" s="27"/>
      <c r="F107" s="26">
        <f t="shared" si="6"/>
        <v>1</v>
      </c>
      <c r="G107" s="77">
        <v>3</v>
      </c>
      <c r="H107" s="72"/>
      <c r="I107" s="14"/>
      <c r="J107" s="30"/>
      <c r="K107" s="30"/>
    </row>
    <row r="108" spans="1:11">
      <c r="A108" s="10">
        <v>44355</v>
      </c>
      <c r="B108" s="95">
        <v>12</v>
      </c>
      <c r="C108" s="33">
        <v>8</v>
      </c>
      <c r="D108" s="11"/>
      <c r="E108" s="27"/>
      <c r="F108" s="26">
        <f t="shared" si="6"/>
        <v>1</v>
      </c>
      <c r="G108" s="77">
        <v>3</v>
      </c>
      <c r="H108" s="72"/>
      <c r="I108" s="14"/>
      <c r="J108" s="30"/>
      <c r="K108" s="30"/>
    </row>
    <row r="109" spans="1:11">
      <c r="A109" s="10">
        <v>44355</v>
      </c>
      <c r="B109" s="95">
        <v>13.58</v>
      </c>
      <c r="C109" s="33">
        <v>5</v>
      </c>
      <c r="D109" s="11"/>
      <c r="E109" s="27"/>
      <c r="F109" s="26">
        <f t="shared" si="6"/>
        <v>5.58</v>
      </c>
      <c r="G109" s="77">
        <v>3</v>
      </c>
      <c r="H109" s="72"/>
      <c r="I109" s="14"/>
      <c r="J109" s="30"/>
      <c r="K109" s="30"/>
    </row>
    <row r="110" spans="1:11">
      <c r="A110" s="10">
        <v>44355</v>
      </c>
      <c r="B110" s="95">
        <v>35</v>
      </c>
      <c r="C110" s="33">
        <v>24</v>
      </c>
      <c r="D110" s="33"/>
      <c r="E110" s="33"/>
      <c r="F110" s="26">
        <f t="shared" si="6"/>
        <v>8</v>
      </c>
      <c r="G110" s="77">
        <v>3</v>
      </c>
      <c r="H110" s="72"/>
      <c r="I110" s="14"/>
      <c r="J110" s="30"/>
      <c r="K110" s="30"/>
    </row>
    <row r="111" spans="1:11">
      <c r="A111" s="10">
        <v>44355</v>
      </c>
      <c r="B111" s="95">
        <v>11.08</v>
      </c>
      <c r="C111" s="27">
        <v>3.7</v>
      </c>
      <c r="D111" s="16"/>
      <c r="E111" s="16"/>
      <c r="F111" s="26">
        <f t="shared" si="6"/>
        <v>4.38</v>
      </c>
      <c r="G111" s="77">
        <v>3</v>
      </c>
      <c r="H111" s="72"/>
      <c r="I111" s="14"/>
      <c r="J111" s="30"/>
      <c r="K111" s="30"/>
    </row>
    <row r="112" spans="1:11" ht="21.95" customHeight="1">
      <c r="A112" s="10">
        <v>44355</v>
      </c>
      <c r="B112" s="95">
        <v>11.58</v>
      </c>
      <c r="C112" s="33">
        <v>5</v>
      </c>
      <c r="D112" s="11"/>
      <c r="E112" s="27"/>
      <c r="F112" s="26">
        <f t="shared" si="6"/>
        <v>3.58</v>
      </c>
      <c r="G112" s="77">
        <v>3</v>
      </c>
      <c r="H112" s="72"/>
      <c r="I112" s="14"/>
      <c r="J112" s="30"/>
      <c r="K112" s="30"/>
    </row>
    <row r="113" spans="1:11">
      <c r="A113" s="10">
        <v>44355</v>
      </c>
      <c r="B113" s="95">
        <v>13.58</v>
      </c>
      <c r="C113" s="33">
        <v>5</v>
      </c>
      <c r="D113" s="11"/>
      <c r="E113" s="27"/>
      <c r="F113" s="26">
        <f t="shared" si="6"/>
        <v>5.58</v>
      </c>
      <c r="G113" s="77">
        <v>3</v>
      </c>
      <c r="H113" s="72"/>
      <c r="I113" s="14"/>
      <c r="J113" s="30"/>
      <c r="K113" s="30"/>
    </row>
    <row r="114" spans="1:11">
      <c r="A114" s="10">
        <v>44355</v>
      </c>
      <c r="B114" s="95">
        <v>133.58000000000001</v>
      </c>
      <c r="C114" s="27">
        <v>92</v>
      </c>
      <c r="D114" s="11"/>
      <c r="E114" s="27"/>
      <c r="F114" s="26">
        <f t="shared" si="6"/>
        <v>38.580000000000013</v>
      </c>
      <c r="G114" s="77">
        <v>3</v>
      </c>
      <c r="H114" s="72"/>
      <c r="I114" s="14"/>
      <c r="J114" s="30"/>
      <c r="K114" s="30"/>
    </row>
    <row r="115" spans="1:11">
      <c r="A115" s="10">
        <v>44355</v>
      </c>
      <c r="B115" s="95">
        <v>35</v>
      </c>
      <c r="C115" s="27">
        <v>24</v>
      </c>
      <c r="D115" s="16"/>
      <c r="E115" s="16"/>
      <c r="F115" s="26">
        <f t="shared" si="6"/>
        <v>8</v>
      </c>
      <c r="G115" s="77">
        <v>3</v>
      </c>
      <c r="J115" s="30"/>
      <c r="K115" s="30"/>
    </row>
    <row r="116" spans="1:11">
      <c r="A116" s="10">
        <v>44355</v>
      </c>
      <c r="B116" s="95">
        <v>9.08</v>
      </c>
      <c r="C116" s="27">
        <v>3.5</v>
      </c>
      <c r="D116" s="11"/>
      <c r="E116" s="27"/>
      <c r="F116" s="26">
        <f t="shared" si="6"/>
        <v>2.58</v>
      </c>
      <c r="G116" s="77">
        <v>3</v>
      </c>
      <c r="J116" s="30"/>
      <c r="K116" s="30"/>
    </row>
    <row r="117" spans="1:11">
      <c r="A117" s="10">
        <v>44355</v>
      </c>
      <c r="B117" s="95">
        <v>5.08</v>
      </c>
      <c r="C117" s="33">
        <v>1.3</v>
      </c>
      <c r="D117" s="11"/>
      <c r="E117" s="27"/>
      <c r="F117" s="26">
        <f t="shared" si="6"/>
        <v>0.78000000000000025</v>
      </c>
      <c r="G117" s="77">
        <v>3</v>
      </c>
      <c r="J117" s="30"/>
      <c r="K117" s="30"/>
    </row>
    <row r="118" spans="1:11">
      <c r="A118" s="10">
        <v>44355</v>
      </c>
      <c r="B118" s="95">
        <v>11.08</v>
      </c>
      <c r="C118" s="27">
        <v>3.7</v>
      </c>
      <c r="D118" s="11"/>
      <c r="E118" s="27"/>
      <c r="F118" s="26">
        <f t="shared" si="6"/>
        <v>4.38</v>
      </c>
      <c r="G118" s="77">
        <v>3</v>
      </c>
      <c r="J118" s="30"/>
      <c r="K118" s="30"/>
    </row>
    <row r="119" spans="1:11">
      <c r="A119" s="10">
        <v>44355</v>
      </c>
      <c r="B119" s="95">
        <v>12</v>
      </c>
      <c r="C119" s="27">
        <v>8</v>
      </c>
      <c r="D119" s="11"/>
      <c r="E119" s="27"/>
      <c r="F119" s="26">
        <f t="shared" si="6"/>
        <v>1</v>
      </c>
      <c r="G119" s="77">
        <v>3</v>
      </c>
      <c r="J119" s="30"/>
      <c r="K119" s="30"/>
    </row>
    <row r="120" spans="1:11">
      <c r="A120" s="10">
        <v>44355</v>
      </c>
      <c r="B120" s="95">
        <v>13.58</v>
      </c>
      <c r="C120" s="27">
        <v>5</v>
      </c>
      <c r="D120" s="11"/>
      <c r="E120" s="27"/>
      <c r="F120" s="26">
        <f t="shared" si="6"/>
        <v>5.58</v>
      </c>
      <c r="G120" s="77">
        <v>3</v>
      </c>
      <c r="J120" s="30"/>
      <c r="K120" s="30"/>
    </row>
    <row r="121" spans="1:11">
      <c r="A121" s="10">
        <v>44355</v>
      </c>
      <c r="B121" s="95">
        <v>12</v>
      </c>
      <c r="C121" s="27">
        <v>8</v>
      </c>
      <c r="D121" s="11"/>
      <c r="E121" s="27"/>
      <c r="F121" s="26">
        <f t="shared" si="6"/>
        <v>1</v>
      </c>
      <c r="G121" s="77">
        <v>3</v>
      </c>
      <c r="J121" s="30"/>
      <c r="K121" s="30"/>
    </row>
    <row r="122" spans="1:11">
      <c r="A122" s="10">
        <v>44355</v>
      </c>
      <c r="B122" s="95">
        <v>21.74</v>
      </c>
      <c r="C122" s="27">
        <v>10</v>
      </c>
      <c r="D122" s="16"/>
      <c r="E122" s="16"/>
      <c r="F122" s="26">
        <f t="shared" si="6"/>
        <v>8.7399999999999984</v>
      </c>
      <c r="G122" s="77">
        <v>3</v>
      </c>
      <c r="J122" s="30"/>
      <c r="K122" s="30"/>
    </row>
    <row r="123" spans="1:11">
      <c r="A123" s="10">
        <v>44356</v>
      </c>
      <c r="B123" s="95">
        <v>137</v>
      </c>
      <c r="C123" s="27">
        <v>112</v>
      </c>
      <c r="D123" s="11"/>
      <c r="E123" s="27"/>
      <c r="F123" s="26">
        <f t="shared" si="6"/>
        <v>22</v>
      </c>
      <c r="G123" s="77">
        <v>3</v>
      </c>
      <c r="J123" s="30"/>
      <c r="K123" s="30"/>
    </row>
    <row r="124" spans="1:11">
      <c r="A124" s="10">
        <v>44356</v>
      </c>
      <c r="B124" s="95">
        <v>12</v>
      </c>
      <c r="C124" s="33">
        <v>8</v>
      </c>
      <c r="D124" s="11"/>
      <c r="E124" s="27"/>
      <c r="F124" s="26">
        <f t="shared" si="6"/>
        <v>1</v>
      </c>
      <c r="G124" s="77">
        <v>3</v>
      </c>
      <c r="J124" s="30"/>
      <c r="K124" s="30"/>
    </row>
    <row r="125" spans="1:11">
      <c r="A125" s="10">
        <v>44356</v>
      </c>
      <c r="B125" s="95">
        <v>137</v>
      </c>
      <c r="C125" s="33">
        <v>112</v>
      </c>
      <c r="D125" s="11"/>
      <c r="E125" s="27"/>
      <c r="F125" s="26">
        <f t="shared" si="6"/>
        <v>22</v>
      </c>
      <c r="G125" s="77">
        <v>3</v>
      </c>
      <c r="J125" s="30"/>
      <c r="K125" s="30"/>
    </row>
    <row r="126" spans="1:11">
      <c r="A126" s="10">
        <v>44356</v>
      </c>
      <c r="B126" s="95">
        <v>13.16</v>
      </c>
      <c r="C126" s="27">
        <v>6.3</v>
      </c>
      <c r="D126" s="11"/>
      <c r="E126" s="27"/>
      <c r="F126" s="26">
        <f t="shared" ref="F126:F147" si="7">B126-C126-D126+E126-G126-J632</f>
        <v>3.8600000000000003</v>
      </c>
      <c r="G126" s="77">
        <v>3</v>
      </c>
      <c r="J126" s="30"/>
      <c r="K126" s="30"/>
    </row>
    <row r="127" spans="1:11">
      <c r="A127" s="10">
        <v>44356</v>
      </c>
      <c r="B127" s="95">
        <v>20.58</v>
      </c>
      <c r="C127" s="27">
        <v>12</v>
      </c>
      <c r="D127" s="11"/>
      <c r="E127" s="27"/>
      <c r="F127" s="26">
        <f t="shared" si="7"/>
        <v>5.5799999999999983</v>
      </c>
      <c r="G127" s="77">
        <v>3</v>
      </c>
      <c r="J127" s="30"/>
      <c r="K127" s="30"/>
    </row>
    <row r="128" spans="1:11">
      <c r="A128" s="10">
        <v>44356</v>
      </c>
      <c r="B128" s="95">
        <v>11.58</v>
      </c>
      <c r="C128" s="27">
        <v>5</v>
      </c>
      <c r="D128" s="11"/>
      <c r="E128" s="27"/>
      <c r="F128" s="26">
        <f t="shared" si="7"/>
        <v>3.58</v>
      </c>
      <c r="G128" s="77">
        <v>3</v>
      </c>
      <c r="J128" s="30"/>
      <c r="K128" s="30"/>
    </row>
    <row r="129" spans="1:11">
      <c r="A129" s="10">
        <v>44356</v>
      </c>
      <c r="B129" s="95">
        <v>29.58</v>
      </c>
      <c r="C129" s="33">
        <v>18</v>
      </c>
      <c r="D129" s="11"/>
      <c r="E129" s="27"/>
      <c r="F129" s="26">
        <f t="shared" si="7"/>
        <v>8.5799999999999983</v>
      </c>
      <c r="G129" s="77">
        <v>3</v>
      </c>
      <c r="J129" s="30"/>
      <c r="K129" s="30"/>
    </row>
    <row r="130" spans="1:11">
      <c r="A130" s="10">
        <v>44356</v>
      </c>
      <c r="B130" s="95">
        <v>12.08</v>
      </c>
      <c r="C130" s="33">
        <v>5</v>
      </c>
      <c r="D130" s="11"/>
      <c r="E130" s="27"/>
      <c r="F130" s="26">
        <f t="shared" si="7"/>
        <v>4.08</v>
      </c>
      <c r="G130" s="77">
        <v>3</v>
      </c>
      <c r="J130" s="30"/>
      <c r="K130" s="30"/>
    </row>
    <row r="131" spans="1:11">
      <c r="A131" s="10">
        <v>44356</v>
      </c>
      <c r="B131" s="95">
        <v>35</v>
      </c>
      <c r="C131" s="27">
        <v>24</v>
      </c>
      <c r="D131" s="11"/>
      <c r="E131" s="27"/>
      <c r="F131" s="26">
        <f t="shared" si="7"/>
        <v>8</v>
      </c>
      <c r="G131" s="77">
        <v>3</v>
      </c>
      <c r="J131" s="30"/>
      <c r="K131" s="30"/>
    </row>
    <row r="132" spans="1:11">
      <c r="A132" s="10">
        <v>44356</v>
      </c>
      <c r="B132" s="95">
        <v>23.58</v>
      </c>
      <c r="C132" s="27">
        <v>10</v>
      </c>
      <c r="D132" s="11"/>
      <c r="E132" s="27"/>
      <c r="F132" s="26">
        <f t="shared" si="7"/>
        <v>10.579999999999998</v>
      </c>
      <c r="G132" s="77">
        <v>3</v>
      </c>
      <c r="J132" s="30"/>
      <c r="K132" s="30"/>
    </row>
    <row r="133" spans="1:11">
      <c r="A133" s="10">
        <v>44356</v>
      </c>
      <c r="B133" s="95">
        <v>10.58</v>
      </c>
      <c r="C133" s="27">
        <v>5</v>
      </c>
      <c r="D133" s="11"/>
      <c r="E133" s="27"/>
      <c r="F133" s="26">
        <f t="shared" si="7"/>
        <v>2.58</v>
      </c>
      <c r="G133" s="77">
        <v>3</v>
      </c>
      <c r="J133" s="30"/>
      <c r="K133" s="30"/>
    </row>
    <row r="134" spans="1:11">
      <c r="A134" s="10">
        <v>44356</v>
      </c>
      <c r="B134" s="95">
        <v>13.58</v>
      </c>
      <c r="C134" s="27">
        <v>5</v>
      </c>
      <c r="D134" s="11"/>
      <c r="E134" s="27"/>
      <c r="F134" s="26">
        <f t="shared" si="7"/>
        <v>5.58</v>
      </c>
      <c r="G134" s="77">
        <v>3</v>
      </c>
      <c r="J134" s="30"/>
      <c r="K134" s="30"/>
    </row>
    <row r="135" spans="1:11">
      <c r="A135" s="10">
        <v>44356</v>
      </c>
      <c r="B135" s="95">
        <v>12</v>
      </c>
      <c r="C135" s="27">
        <v>8</v>
      </c>
      <c r="D135" s="11"/>
      <c r="E135" s="27"/>
      <c r="F135" s="26">
        <f t="shared" si="7"/>
        <v>1</v>
      </c>
      <c r="G135" s="77">
        <v>3</v>
      </c>
      <c r="J135" s="30"/>
      <c r="K135" s="30"/>
    </row>
    <row r="136" spans="1:11">
      <c r="A136" s="10">
        <v>44356</v>
      </c>
      <c r="B136" s="95">
        <v>13.58</v>
      </c>
      <c r="C136" s="33">
        <v>5</v>
      </c>
      <c r="D136" s="11"/>
      <c r="E136" s="27"/>
      <c r="F136" s="26">
        <f t="shared" si="7"/>
        <v>5.58</v>
      </c>
      <c r="G136" s="77">
        <v>3</v>
      </c>
      <c r="J136" s="30"/>
      <c r="K136" s="30"/>
    </row>
    <row r="137" spans="1:11">
      <c r="A137" s="10">
        <v>44356</v>
      </c>
      <c r="B137" s="95">
        <v>18.579999999999998</v>
      </c>
      <c r="C137" s="27">
        <v>8.6999999999999993</v>
      </c>
      <c r="D137" s="11"/>
      <c r="E137" s="27"/>
      <c r="F137" s="26">
        <f t="shared" si="7"/>
        <v>6.879999999999999</v>
      </c>
      <c r="G137" s="77">
        <v>3</v>
      </c>
      <c r="J137" s="30"/>
      <c r="K137" s="30"/>
    </row>
    <row r="138" spans="1:11">
      <c r="A138" s="10">
        <v>44357</v>
      </c>
      <c r="B138" s="95">
        <v>35</v>
      </c>
      <c r="C138" s="27">
        <v>24</v>
      </c>
      <c r="D138" s="11"/>
      <c r="E138" s="27"/>
      <c r="F138" s="26">
        <f t="shared" si="7"/>
        <v>8</v>
      </c>
      <c r="G138" s="77">
        <v>3</v>
      </c>
      <c r="J138" s="30"/>
      <c r="K138" s="30"/>
    </row>
    <row r="139" spans="1:11">
      <c r="A139" s="10">
        <v>44357</v>
      </c>
      <c r="B139" s="95">
        <v>129</v>
      </c>
      <c r="C139" s="27">
        <v>104</v>
      </c>
      <c r="D139" s="11"/>
      <c r="E139" s="27"/>
      <c r="F139" s="26">
        <f t="shared" si="7"/>
        <v>22</v>
      </c>
      <c r="G139" s="77">
        <v>3</v>
      </c>
      <c r="J139" s="30"/>
      <c r="K139" s="30"/>
    </row>
    <row r="140" spans="1:11">
      <c r="A140" s="10">
        <v>44357</v>
      </c>
      <c r="B140" s="95">
        <v>14.58</v>
      </c>
      <c r="C140" s="27">
        <v>5</v>
      </c>
      <c r="D140" s="11"/>
      <c r="E140" s="27"/>
      <c r="F140" s="26">
        <f t="shared" si="7"/>
        <v>6.58</v>
      </c>
      <c r="G140" s="77">
        <v>3</v>
      </c>
      <c r="J140" s="30"/>
      <c r="K140" s="30"/>
    </row>
    <row r="141" spans="1:11">
      <c r="A141" s="10">
        <v>44357</v>
      </c>
      <c r="B141" s="95">
        <v>26</v>
      </c>
      <c r="C141" s="33">
        <v>16</v>
      </c>
      <c r="D141" s="11"/>
      <c r="E141" s="27"/>
      <c r="F141" s="26">
        <f t="shared" si="7"/>
        <v>7</v>
      </c>
      <c r="G141" s="77">
        <v>3</v>
      </c>
      <c r="J141" s="30"/>
      <c r="K141" s="30"/>
    </row>
    <row r="142" spans="1:11">
      <c r="A142" s="10">
        <v>44357</v>
      </c>
      <c r="B142" s="95">
        <v>48.58</v>
      </c>
      <c r="C142" s="27">
        <v>31</v>
      </c>
      <c r="D142" s="11"/>
      <c r="E142" s="27"/>
      <c r="F142" s="26">
        <f t="shared" si="7"/>
        <v>14.579999999999998</v>
      </c>
      <c r="G142" s="77">
        <v>3</v>
      </c>
      <c r="J142" s="30"/>
      <c r="K142" s="30"/>
    </row>
    <row r="143" spans="1:11">
      <c r="A143" s="10">
        <v>44357</v>
      </c>
      <c r="B143" s="95">
        <v>45.16</v>
      </c>
      <c r="C143" s="27">
        <v>28</v>
      </c>
      <c r="D143" s="11"/>
      <c r="E143" s="27"/>
      <c r="F143" s="26">
        <f t="shared" si="7"/>
        <v>14.159999999999997</v>
      </c>
      <c r="G143" s="77">
        <v>3</v>
      </c>
      <c r="J143" s="30"/>
      <c r="K143" s="30"/>
    </row>
    <row r="144" spans="1:11">
      <c r="A144" s="10">
        <v>44357</v>
      </c>
      <c r="B144" s="95">
        <v>135</v>
      </c>
      <c r="C144" s="27">
        <v>112</v>
      </c>
      <c r="D144" s="11"/>
      <c r="E144" s="27"/>
      <c r="F144" s="26">
        <f t="shared" si="7"/>
        <v>20</v>
      </c>
      <c r="G144" s="77">
        <v>3</v>
      </c>
      <c r="J144" s="30"/>
      <c r="K144" s="30"/>
    </row>
    <row r="145" spans="1:11">
      <c r="A145" s="10">
        <v>44357</v>
      </c>
      <c r="B145" s="95">
        <v>69</v>
      </c>
      <c r="C145" s="27">
        <v>48</v>
      </c>
      <c r="D145" s="11"/>
      <c r="E145" s="27"/>
      <c r="F145" s="26">
        <f t="shared" si="7"/>
        <v>18</v>
      </c>
      <c r="G145" s="77">
        <v>3</v>
      </c>
      <c r="J145" s="30"/>
      <c r="K145" s="30"/>
    </row>
    <row r="146" spans="1:11">
      <c r="A146" s="10">
        <v>44357</v>
      </c>
      <c r="B146" s="95">
        <v>44.98</v>
      </c>
      <c r="C146" s="27">
        <v>29</v>
      </c>
      <c r="D146" s="11"/>
      <c r="E146" s="27"/>
      <c r="F146" s="26">
        <f t="shared" si="7"/>
        <v>12.979999999999997</v>
      </c>
      <c r="G146" s="77">
        <v>3</v>
      </c>
      <c r="J146" s="30"/>
      <c r="K146" s="30"/>
    </row>
    <row r="147" spans="1:11">
      <c r="A147" s="10">
        <v>44357</v>
      </c>
      <c r="B147" s="95">
        <v>46</v>
      </c>
      <c r="C147" s="27">
        <v>32</v>
      </c>
      <c r="D147" s="11"/>
      <c r="E147" s="27"/>
      <c r="F147" s="26">
        <f t="shared" si="7"/>
        <v>11</v>
      </c>
      <c r="G147" s="77">
        <v>3</v>
      </c>
      <c r="J147" s="30"/>
      <c r="K147" s="30"/>
    </row>
    <row r="148" spans="1:11">
      <c r="A148" s="10">
        <v>44357</v>
      </c>
      <c r="B148" s="95">
        <v>78</v>
      </c>
      <c r="C148" s="27">
        <v>57</v>
      </c>
      <c r="D148" s="11"/>
      <c r="E148" s="27"/>
      <c r="F148" s="26">
        <f t="shared" ref="F148:F179" si="8">B148-C148-D148+E148-G148-J654</f>
        <v>18</v>
      </c>
      <c r="G148" s="77">
        <v>3</v>
      </c>
      <c r="J148" s="30"/>
      <c r="K148" s="30"/>
    </row>
    <row r="149" spans="1:11">
      <c r="A149" s="10">
        <v>44358</v>
      </c>
      <c r="B149" s="95">
        <v>14.58</v>
      </c>
      <c r="C149" s="27">
        <v>5</v>
      </c>
      <c r="D149" s="11"/>
      <c r="E149" s="27"/>
      <c r="F149" s="26">
        <f t="shared" si="8"/>
        <v>6.58</v>
      </c>
      <c r="G149" s="77">
        <v>3</v>
      </c>
      <c r="J149" s="30"/>
      <c r="K149" s="30"/>
    </row>
    <row r="150" spans="1:11">
      <c r="A150" s="10">
        <v>44358</v>
      </c>
      <c r="B150" s="95">
        <v>13</v>
      </c>
      <c r="C150" s="27">
        <v>8</v>
      </c>
      <c r="D150" s="11"/>
      <c r="E150" s="27"/>
      <c r="F150" s="26">
        <f t="shared" si="8"/>
        <v>2</v>
      </c>
      <c r="G150" s="77">
        <v>3</v>
      </c>
      <c r="J150" s="30"/>
      <c r="K150" s="30"/>
    </row>
    <row r="151" spans="1:11">
      <c r="A151" s="10">
        <v>44358</v>
      </c>
      <c r="B151" s="95">
        <v>14.58</v>
      </c>
      <c r="C151" s="27">
        <v>5</v>
      </c>
      <c r="D151" s="11"/>
      <c r="E151" s="27"/>
      <c r="F151" s="26">
        <f t="shared" si="8"/>
        <v>6.58</v>
      </c>
      <c r="G151" s="77">
        <v>3</v>
      </c>
      <c r="J151" s="30"/>
      <c r="K151" s="30"/>
    </row>
    <row r="152" spans="1:11">
      <c r="A152" s="10">
        <v>44358</v>
      </c>
      <c r="B152" s="95">
        <v>13</v>
      </c>
      <c r="C152" s="27">
        <v>8</v>
      </c>
      <c r="D152" s="16"/>
      <c r="E152" s="16"/>
      <c r="F152" s="26">
        <f t="shared" si="8"/>
        <v>2</v>
      </c>
      <c r="G152" s="77">
        <v>3</v>
      </c>
      <c r="J152" s="30"/>
      <c r="K152" s="30"/>
    </row>
    <row r="153" spans="1:11">
      <c r="A153" s="10">
        <v>44358</v>
      </c>
      <c r="B153" s="95">
        <v>149</v>
      </c>
      <c r="C153" s="27">
        <v>104</v>
      </c>
      <c r="D153" s="16"/>
      <c r="E153" s="27"/>
      <c r="F153" s="26">
        <f t="shared" si="8"/>
        <v>42</v>
      </c>
      <c r="G153" s="77">
        <v>3</v>
      </c>
      <c r="J153" s="30"/>
      <c r="K153" s="30"/>
    </row>
    <row r="154" spans="1:11">
      <c r="A154" s="10">
        <v>44358</v>
      </c>
      <c r="B154" s="95">
        <v>5.08</v>
      </c>
      <c r="C154" s="27">
        <v>1.3</v>
      </c>
      <c r="D154" s="11"/>
      <c r="E154" s="27"/>
      <c r="F154" s="26">
        <f t="shared" si="8"/>
        <v>0.78000000000000025</v>
      </c>
      <c r="G154" s="77">
        <v>3</v>
      </c>
      <c r="J154" s="30"/>
      <c r="K154" s="30"/>
    </row>
    <row r="155" spans="1:11">
      <c r="A155" s="10">
        <v>44358</v>
      </c>
      <c r="B155" s="95">
        <v>11.58</v>
      </c>
      <c r="C155" s="27">
        <v>5</v>
      </c>
      <c r="D155" s="11"/>
      <c r="E155" s="27"/>
      <c r="F155" s="26">
        <f t="shared" si="8"/>
        <v>3.58</v>
      </c>
      <c r="G155" s="77">
        <v>3</v>
      </c>
      <c r="J155" s="30"/>
      <c r="K155" s="30"/>
    </row>
    <row r="156" spans="1:11">
      <c r="A156" s="10">
        <v>44358</v>
      </c>
      <c r="B156" s="95">
        <v>101.18</v>
      </c>
      <c r="C156" s="27">
        <v>42</v>
      </c>
      <c r="D156" s="11"/>
      <c r="E156" s="27"/>
      <c r="F156" s="26">
        <f t="shared" si="8"/>
        <v>39.180000000000007</v>
      </c>
      <c r="G156" s="77">
        <v>20</v>
      </c>
      <c r="J156" s="30"/>
      <c r="K156" s="30"/>
    </row>
    <row r="157" spans="1:11">
      <c r="A157" s="10">
        <v>44358</v>
      </c>
      <c r="B157" s="95">
        <v>11.58</v>
      </c>
      <c r="C157" s="27">
        <v>5</v>
      </c>
      <c r="D157" s="11"/>
      <c r="E157" s="27"/>
      <c r="F157" s="26">
        <f t="shared" si="8"/>
        <v>3.58</v>
      </c>
      <c r="G157" s="77">
        <v>3</v>
      </c>
      <c r="J157" s="30"/>
      <c r="K157" s="30"/>
    </row>
    <row r="158" spans="1:11">
      <c r="A158" s="10">
        <v>44358</v>
      </c>
      <c r="B158" s="95">
        <v>78</v>
      </c>
      <c r="C158" s="27">
        <v>57</v>
      </c>
      <c r="D158" s="11"/>
      <c r="E158" s="27"/>
      <c r="F158" s="26">
        <f t="shared" si="8"/>
        <v>18</v>
      </c>
      <c r="G158" s="77">
        <v>3</v>
      </c>
      <c r="J158" s="30"/>
      <c r="K158" s="30"/>
    </row>
    <row r="159" spans="1:11">
      <c r="A159" s="10">
        <v>44358</v>
      </c>
      <c r="B159" s="95">
        <v>280</v>
      </c>
      <c r="C159" s="27">
        <v>224</v>
      </c>
      <c r="D159" s="11"/>
      <c r="E159" s="27"/>
      <c r="F159" s="26">
        <f t="shared" si="8"/>
        <v>53</v>
      </c>
      <c r="G159" s="77">
        <v>3</v>
      </c>
      <c r="J159" s="30"/>
      <c r="K159" s="30"/>
    </row>
    <row r="160" spans="1:11">
      <c r="A160" s="10">
        <v>44358</v>
      </c>
      <c r="B160" s="95">
        <v>35</v>
      </c>
      <c r="C160" s="27">
        <v>24</v>
      </c>
      <c r="D160" s="11"/>
      <c r="E160" s="27"/>
      <c r="F160" s="26">
        <f t="shared" si="8"/>
        <v>8</v>
      </c>
      <c r="G160" s="77">
        <v>3</v>
      </c>
      <c r="J160" s="30"/>
      <c r="K160" s="30"/>
    </row>
    <row r="161" spans="1:11">
      <c r="A161" s="10">
        <v>44358</v>
      </c>
      <c r="B161" s="95">
        <v>138.58000000000001</v>
      </c>
      <c r="C161" s="27">
        <v>92</v>
      </c>
      <c r="D161" s="11"/>
      <c r="E161" s="27"/>
      <c r="F161" s="26">
        <f t="shared" si="8"/>
        <v>43.580000000000013</v>
      </c>
      <c r="G161" s="77">
        <v>3</v>
      </c>
      <c r="J161" s="30"/>
      <c r="K161" s="30"/>
    </row>
    <row r="162" spans="1:11">
      <c r="A162" s="10">
        <v>44358</v>
      </c>
      <c r="B162" s="95">
        <v>11.58</v>
      </c>
      <c r="C162" s="27">
        <v>5</v>
      </c>
      <c r="D162" s="11"/>
      <c r="E162" s="27"/>
      <c r="F162" s="26">
        <f t="shared" si="8"/>
        <v>3.58</v>
      </c>
      <c r="G162" s="77">
        <v>3</v>
      </c>
      <c r="J162" s="30"/>
      <c r="K162" s="30"/>
    </row>
    <row r="163" spans="1:11">
      <c r="A163" s="10">
        <v>44358</v>
      </c>
      <c r="B163" s="95">
        <v>24.58</v>
      </c>
      <c r="C163" s="27">
        <v>10</v>
      </c>
      <c r="D163" s="11"/>
      <c r="E163" s="27"/>
      <c r="F163" s="26">
        <f t="shared" si="8"/>
        <v>11.579999999999998</v>
      </c>
      <c r="G163" s="77">
        <v>3</v>
      </c>
      <c r="J163" s="30"/>
      <c r="K163" s="30"/>
    </row>
    <row r="164" spans="1:11">
      <c r="A164" s="10">
        <v>44359</v>
      </c>
      <c r="B164" s="95">
        <v>10.58</v>
      </c>
      <c r="C164" s="27">
        <v>5</v>
      </c>
      <c r="D164" s="11"/>
      <c r="E164" s="27"/>
      <c r="F164" s="26">
        <f t="shared" si="8"/>
        <v>2.58</v>
      </c>
      <c r="G164" s="77">
        <v>3</v>
      </c>
      <c r="J164" s="30"/>
      <c r="K164" s="30"/>
    </row>
    <row r="165" spans="1:11">
      <c r="A165" s="10">
        <v>44359</v>
      </c>
      <c r="B165" s="95">
        <v>86</v>
      </c>
      <c r="C165" s="27">
        <v>64</v>
      </c>
      <c r="D165" s="11"/>
      <c r="E165" s="27"/>
      <c r="F165" s="26">
        <f t="shared" si="8"/>
        <v>19</v>
      </c>
      <c r="G165" s="77">
        <v>3</v>
      </c>
      <c r="J165" s="30"/>
      <c r="K165" s="30"/>
    </row>
    <row r="166" spans="1:11">
      <c r="A166" s="10">
        <v>44359</v>
      </c>
      <c r="B166" s="95">
        <v>129</v>
      </c>
      <c r="C166" s="27">
        <v>104</v>
      </c>
      <c r="D166" s="11"/>
      <c r="E166" s="27"/>
      <c r="F166" s="26">
        <f t="shared" si="8"/>
        <v>22</v>
      </c>
      <c r="G166" s="77">
        <v>3</v>
      </c>
      <c r="J166" s="30"/>
      <c r="K166" s="30"/>
    </row>
    <row r="167" spans="1:11">
      <c r="A167" s="10">
        <v>44359</v>
      </c>
      <c r="B167" s="95">
        <v>13.74</v>
      </c>
      <c r="C167" s="27">
        <v>6</v>
      </c>
      <c r="D167" s="11"/>
      <c r="E167" s="27"/>
      <c r="F167" s="26">
        <f t="shared" si="8"/>
        <v>4.74</v>
      </c>
      <c r="G167" s="77">
        <v>3</v>
      </c>
      <c r="J167" s="30"/>
      <c r="K167" s="30"/>
    </row>
    <row r="168" spans="1:11">
      <c r="A168" s="10">
        <v>44359</v>
      </c>
      <c r="B168" s="95">
        <v>11.58</v>
      </c>
      <c r="C168" s="27">
        <v>5</v>
      </c>
      <c r="D168" s="11"/>
      <c r="E168" s="27"/>
      <c r="F168" s="26">
        <f t="shared" si="8"/>
        <v>3.58</v>
      </c>
      <c r="G168" s="77">
        <v>3</v>
      </c>
      <c r="J168" s="30"/>
      <c r="K168" s="30"/>
    </row>
    <row r="169" spans="1:11" s="78" customFormat="1">
      <c r="A169" s="10">
        <v>44359</v>
      </c>
      <c r="B169" s="60">
        <v>13</v>
      </c>
      <c r="C169" s="33">
        <v>8</v>
      </c>
      <c r="D169" s="26"/>
      <c r="E169" s="33"/>
      <c r="F169" s="26">
        <f t="shared" si="8"/>
        <v>2</v>
      </c>
      <c r="G169" s="77">
        <v>3</v>
      </c>
      <c r="J169" s="30"/>
      <c r="K169" s="30"/>
    </row>
    <row r="170" spans="1:11">
      <c r="A170" s="10">
        <v>44359</v>
      </c>
      <c r="B170" s="95">
        <v>13</v>
      </c>
      <c r="C170" s="27">
        <v>8</v>
      </c>
      <c r="D170" s="11"/>
      <c r="E170" s="27"/>
      <c r="F170" s="26">
        <f t="shared" si="8"/>
        <v>2</v>
      </c>
      <c r="G170" s="77">
        <v>3</v>
      </c>
      <c r="J170" s="30"/>
      <c r="K170" s="30"/>
    </row>
    <row r="171" spans="1:11">
      <c r="A171" s="10">
        <v>44359</v>
      </c>
      <c r="B171" s="95">
        <v>10.58</v>
      </c>
      <c r="C171" s="27">
        <v>6</v>
      </c>
      <c r="D171" s="11"/>
      <c r="E171" s="27"/>
      <c r="F171" s="26">
        <f t="shared" si="8"/>
        <v>1.58</v>
      </c>
      <c r="G171" s="77">
        <v>3</v>
      </c>
      <c r="J171" s="30"/>
      <c r="K171" s="30"/>
    </row>
    <row r="172" spans="1:11">
      <c r="A172" s="10">
        <v>44359</v>
      </c>
      <c r="B172" s="95">
        <v>11.58</v>
      </c>
      <c r="C172" s="27">
        <v>5</v>
      </c>
      <c r="D172" s="11"/>
      <c r="E172" s="27"/>
      <c r="F172" s="26">
        <f t="shared" si="8"/>
        <v>3.58</v>
      </c>
      <c r="G172" s="77">
        <v>3</v>
      </c>
      <c r="J172" s="30"/>
      <c r="K172" s="30"/>
    </row>
    <row r="173" spans="1:11">
      <c r="A173" s="10">
        <v>44359</v>
      </c>
      <c r="B173" s="95">
        <v>135</v>
      </c>
      <c r="C173" s="27">
        <v>112</v>
      </c>
      <c r="D173" s="11"/>
      <c r="E173" s="27"/>
      <c r="F173" s="26">
        <f t="shared" si="8"/>
        <v>20</v>
      </c>
      <c r="G173" s="77">
        <v>3</v>
      </c>
      <c r="J173" s="30"/>
      <c r="K173" s="30"/>
    </row>
    <row r="174" spans="1:11">
      <c r="A174" s="10">
        <v>44359</v>
      </c>
      <c r="B174" s="95">
        <v>35</v>
      </c>
      <c r="C174" s="27">
        <v>24</v>
      </c>
      <c r="D174" s="11"/>
      <c r="E174" s="27"/>
      <c r="F174" s="26">
        <f t="shared" si="8"/>
        <v>8</v>
      </c>
      <c r="G174" s="77">
        <v>3</v>
      </c>
      <c r="J174" s="30"/>
      <c r="K174" s="30"/>
    </row>
    <row r="175" spans="1:11">
      <c r="A175" s="10">
        <v>44359</v>
      </c>
      <c r="B175" s="95">
        <v>35</v>
      </c>
      <c r="C175" s="27">
        <v>24</v>
      </c>
      <c r="D175" s="11"/>
      <c r="E175" s="27"/>
      <c r="F175" s="26">
        <f t="shared" si="8"/>
        <v>8</v>
      </c>
      <c r="G175" s="77">
        <v>3</v>
      </c>
      <c r="J175" s="30"/>
      <c r="K175" s="30"/>
    </row>
    <row r="176" spans="1:11">
      <c r="A176" s="10">
        <v>44359</v>
      </c>
      <c r="B176" s="95">
        <v>43.58</v>
      </c>
      <c r="C176" s="27">
        <v>32</v>
      </c>
      <c r="D176" s="11"/>
      <c r="E176" s="27"/>
      <c r="F176" s="26">
        <f t="shared" si="8"/>
        <v>8.5799999999999983</v>
      </c>
      <c r="G176" s="77">
        <v>3</v>
      </c>
      <c r="J176" s="30"/>
      <c r="K176" s="30"/>
    </row>
    <row r="177" spans="1:11">
      <c r="A177" s="10">
        <v>44359</v>
      </c>
      <c r="B177" s="95">
        <v>11.58</v>
      </c>
      <c r="C177" s="27">
        <v>5</v>
      </c>
      <c r="D177" s="11"/>
      <c r="E177" s="27"/>
      <c r="F177" s="26">
        <f t="shared" si="8"/>
        <v>3.58</v>
      </c>
      <c r="G177" s="77">
        <v>3</v>
      </c>
      <c r="J177" s="30"/>
      <c r="K177" s="30"/>
    </row>
    <row r="178" spans="1:11">
      <c r="A178" s="10">
        <v>44359</v>
      </c>
      <c r="B178" s="95">
        <v>8.58</v>
      </c>
      <c r="C178" s="27">
        <v>2.5</v>
      </c>
      <c r="D178" s="11"/>
      <c r="E178" s="27"/>
      <c r="F178" s="26">
        <f t="shared" si="8"/>
        <v>3.08</v>
      </c>
      <c r="G178" s="77">
        <v>3</v>
      </c>
      <c r="J178" s="30"/>
      <c r="K178" s="30"/>
    </row>
    <row r="179" spans="1:11">
      <c r="A179" s="10">
        <v>44360</v>
      </c>
      <c r="B179" s="95">
        <v>69</v>
      </c>
      <c r="C179" s="27">
        <v>48</v>
      </c>
      <c r="D179" s="11"/>
      <c r="E179" s="27"/>
      <c r="F179" s="26">
        <f t="shared" si="8"/>
        <v>18</v>
      </c>
      <c r="G179" s="77">
        <v>3</v>
      </c>
      <c r="J179" s="30"/>
      <c r="K179" s="30"/>
    </row>
    <row r="180" spans="1:11">
      <c r="A180" s="10">
        <v>44360</v>
      </c>
      <c r="B180" s="95">
        <v>11.58</v>
      </c>
      <c r="C180" s="27">
        <v>5</v>
      </c>
      <c r="D180" s="11"/>
      <c r="E180" s="27"/>
      <c r="F180" s="26">
        <f t="shared" ref="F180:F203" si="9">B180-C180-D180+E180-G180-J686</f>
        <v>3.58</v>
      </c>
      <c r="G180" s="77">
        <v>3</v>
      </c>
      <c r="J180" s="30"/>
      <c r="K180" s="30"/>
    </row>
    <row r="181" spans="1:11">
      <c r="A181" s="10">
        <v>44360</v>
      </c>
      <c r="B181" s="60">
        <v>78</v>
      </c>
      <c r="C181" s="33">
        <v>57</v>
      </c>
      <c r="D181" s="30"/>
      <c r="E181" s="30"/>
      <c r="F181" s="26">
        <f t="shared" si="9"/>
        <v>18</v>
      </c>
      <c r="G181" s="77">
        <v>3</v>
      </c>
      <c r="H181" s="78"/>
      <c r="J181" s="30"/>
      <c r="K181" s="30"/>
    </row>
    <row r="182" spans="1:11">
      <c r="A182" s="10">
        <v>44360</v>
      </c>
      <c r="B182" s="60">
        <v>135</v>
      </c>
      <c r="C182" s="33">
        <v>112</v>
      </c>
      <c r="D182" s="30"/>
      <c r="E182" s="30"/>
      <c r="F182" s="26">
        <f t="shared" si="9"/>
        <v>20</v>
      </c>
      <c r="G182" s="77">
        <v>3</v>
      </c>
      <c r="H182" s="78"/>
      <c r="J182" s="30"/>
      <c r="K182" s="30"/>
    </row>
    <row r="183" spans="1:11">
      <c r="A183" s="10">
        <v>44360</v>
      </c>
      <c r="B183" s="60">
        <v>11.58</v>
      </c>
      <c r="C183" s="33">
        <v>5</v>
      </c>
      <c r="D183" s="30"/>
      <c r="E183" s="30"/>
      <c r="F183" s="26">
        <f t="shared" si="9"/>
        <v>3.58</v>
      </c>
      <c r="G183" s="77">
        <v>3</v>
      </c>
      <c r="H183" s="78"/>
      <c r="J183" s="30"/>
      <c r="K183" s="30"/>
    </row>
    <row r="184" spans="1:11">
      <c r="A184" s="10">
        <v>44360</v>
      </c>
      <c r="B184" s="60">
        <v>19.579999999999998</v>
      </c>
      <c r="C184" s="33">
        <v>8.6999999999999993</v>
      </c>
      <c r="D184" s="11"/>
      <c r="E184" s="27"/>
      <c r="F184" s="26">
        <f t="shared" si="9"/>
        <v>7.879999999999999</v>
      </c>
      <c r="G184" s="77">
        <v>3</v>
      </c>
      <c r="J184" s="30"/>
      <c r="K184" s="30"/>
    </row>
    <row r="185" spans="1:11">
      <c r="A185" s="10">
        <v>44361</v>
      </c>
      <c r="B185" s="95">
        <v>11.58</v>
      </c>
      <c r="C185" s="27">
        <v>5</v>
      </c>
      <c r="D185" s="11"/>
      <c r="E185" s="27"/>
      <c r="F185" s="26">
        <f t="shared" si="9"/>
        <v>3.58</v>
      </c>
      <c r="G185" s="77">
        <v>3</v>
      </c>
      <c r="J185" s="30"/>
      <c r="K185" s="30"/>
    </row>
    <row r="186" spans="1:11">
      <c r="A186" s="10">
        <v>44361</v>
      </c>
      <c r="B186" s="95">
        <v>11.58</v>
      </c>
      <c r="C186" s="27">
        <v>5</v>
      </c>
      <c r="D186" s="11"/>
      <c r="E186" s="27"/>
      <c r="F186" s="26">
        <f t="shared" si="9"/>
        <v>3.58</v>
      </c>
      <c r="G186" s="77">
        <v>3</v>
      </c>
      <c r="J186" s="30"/>
      <c r="K186" s="30"/>
    </row>
    <row r="187" spans="1:11">
      <c r="A187" s="10">
        <v>44361</v>
      </c>
      <c r="B187" s="95">
        <v>11.58</v>
      </c>
      <c r="C187" s="27">
        <v>5</v>
      </c>
      <c r="D187" s="11"/>
      <c r="E187" s="27"/>
      <c r="F187" s="26">
        <f t="shared" si="9"/>
        <v>3.58</v>
      </c>
      <c r="G187" s="77">
        <v>3</v>
      </c>
      <c r="J187" s="30"/>
      <c r="K187" s="30"/>
    </row>
    <row r="188" spans="1:11">
      <c r="A188" s="10">
        <v>44361</v>
      </c>
      <c r="B188" s="95">
        <v>33.32</v>
      </c>
      <c r="C188" s="27">
        <v>14</v>
      </c>
      <c r="D188" s="11"/>
      <c r="E188" s="27"/>
      <c r="F188" s="26">
        <f t="shared" si="9"/>
        <v>16.32</v>
      </c>
      <c r="G188" s="77">
        <v>3</v>
      </c>
      <c r="J188" s="30"/>
      <c r="K188" s="30"/>
    </row>
    <row r="189" spans="1:11">
      <c r="A189" s="10">
        <v>44361</v>
      </c>
      <c r="B189" s="95">
        <v>85.16</v>
      </c>
      <c r="C189" s="27">
        <v>56.5</v>
      </c>
      <c r="D189" s="11"/>
      <c r="E189" s="27"/>
      <c r="F189" s="26">
        <f t="shared" si="9"/>
        <v>25.659999999999997</v>
      </c>
      <c r="G189" s="77">
        <v>3</v>
      </c>
      <c r="J189" s="30"/>
      <c r="K189" s="30"/>
    </row>
    <row r="190" spans="1:11">
      <c r="A190" s="10">
        <v>44362</v>
      </c>
      <c r="B190" s="95">
        <v>14.58</v>
      </c>
      <c r="C190" s="27">
        <v>5</v>
      </c>
      <c r="D190" s="11"/>
      <c r="E190" s="27"/>
      <c r="F190" s="26">
        <f t="shared" si="9"/>
        <v>6.58</v>
      </c>
      <c r="G190" s="77">
        <v>3</v>
      </c>
      <c r="J190" s="30"/>
      <c r="K190" s="30"/>
    </row>
    <row r="191" spans="1:11">
      <c r="A191" s="10">
        <v>44362</v>
      </c>
      <c r="B191" s="95">
        <v>69</v>
      </c>
      <c r="C191" s="27">
        <v>42</v>
      </c>
      <c r="D191" s="11"/>
      <c r="E191" s="27"/>
      <c r="F191" s="26">
        <f t="shared" si="9"/>
        <v>24</v>
      </c>
      <c r="G191" s="77">
        <v>3</v>
      </c>
      <c r="J191" s="30"/>
      <c r="K191" s="30"/>
    </row>
    <row r="192" spans="1:11">
      <c r="A192" s="10">
        <v>44362</v>
      </c>
      <c r="B192" s="95">
        <v>20.58</v>
      </c>
      <c r="C192" s="27">
        <v>12</v>
      </c>
      <c r="D192" s="11"/>
      <c r="E192" s="27"/>
      <c r="F192" s="26">
        <f t="shared" si="9"/>
        <v>5.5799999999999983</v>
      </c>
      <c r="G192" s="77">
        <v>3</v>
      </c>
      <c r="J192" s="30"/>
      <c r="K192" s="30"/>
    </row>
    <row r="193" spans="1:11">
      <c r="A193" s="10">
        <v>44362</v>
      </c>
      <c r="B193" s="95">
        <v>14.58</v>
      </c>
      <c r="C193" s="27">
        <v>5</v>
      </c>
      <c r="D193" s="11"/>
      <c r="E193" s="27"/>
      <c r="F193" s="26">
        <f t="shared" si="9"/>
        <v>6.58</v>
      </c>
      <c r="G193" s="77">
        <v>3</v>
      </c>
      <c r="J193" s="30"/>
      <c r="K193" s="30"/>
    </row>
    <row r="194" spans="1:11">
      <c r="A194" s="10">
        <v>44362</v>
      </c>
      <c r="B194" s="95">
        <v>11.58</v>
      </c>
      <c r="C194" s="27">
        <v>5</v>
      </c>
      <c r="D194" s="11"/>
      <c r="E194" s="27"/>
      <c r="F194" s="26">
        <f t="shared" si="9"/>
        <v>3.58</v>
      </c>
      <c r="G194" s="77">
        <v>3</v>
      </c>
      <c r="J194" s="30"/>
      <c r="K194" s="30"/>
    </row>
    <row r="195" spans="1:11">
      <c r="A195" s="10">
        <v>44362</v>
      </c>
      <c r="B195" s="95">
        <v>24.58</v>
      </c>
      <c r="C195" s="27">
        <v>10</v>
      </c>
      <c r="D195" s="16"/>
      <c r="E195" s="16"/>
      <c r="F195" s="26">
        <f t="shared" si="9"/>
        <v>11.579999999999998</v>
      </c>
      <c r="G195" s="77">
        <v>3</v>
      </c>
      <c r="J195" s="30"/>
      <c r="K195" s="30"/>
    </row>
    <row r="196" spans="1:11">
      <c r="A196" s="10">
        <v>44363</v>
      </c>
      <c r="B196" s="95">
        <v>120.15</v>
      </c>
      <c r="C196" s="27">
        <v>112</v>
      </c>
      <c r="D196" s="11"/>
      <c r="E196" s="27"/>
      <c r="F196" s="26">
        <f t="shared" si="9"/>
        <v>5.1500000000000057</v>
      </c>
      <c r="G196" s="77">
        <v>3</v>
      </c>
      <c r="J196" s="30"/>
      <c r="K196" s="30"/>
    </row>
    <row r="197" spans="1:11">
      <c r="A197" s="10">
        <v>44363</v>
      </c>
      <c r="B197" s="95">
        <v>13.13</v>
      </c>
      <c r="C197" s="27">
        <v>5</v>
      </c>
      <c r="D197" s="11"/>
      <c r="E197" s="27"/>
      <c r="F197" s="26">
        <f t="shared" si="9"/>
        <v>5.1300000000000008</v>
      </c>
      <c r="G197" s="77">
        <v>3</v>
      </c>
      <c r="J197" s="30"/>
      <c r="K197" s="30"/>
    </row>
    <row r="198" spans="1:11">
      <c r="A198" s="10">
        <v>44363</v>
      </c>
      <c r="B198" s="95">
        <v>271.97000000000003</v>
      </c>
      <c r="C198" s="27">
        <v>239</v>
      </c>
      <c r="D198" s="11"/>
      <c r="E198" s="27"/>
      <c r="F198" s="26">
        <f t="shared" si="9"/>
        <v>29.970000000000027</v>
      </c>
      <c r="G198" s="77">
        <v>3</v>
      </c>
      <c r="J198" s="30"/>
      <c r="K198" s="30"/>
    </row>
    <row r="199" spans="1:11">
      <c r="A199" s="10">
        <v>44363</v>
      </c>
      <c r="B199" s="95">
        <v>32.43</v>
      </c>
      <c r="C199" s="27">
        <v>24</v>
      </c>
      <c r="D199" s="11"/>
      <c r="E199" s="27"/>
      <c r="F199" s="26">
        <f t="shared" si="9"/>
        <v>5.43</v>
      </c>
      <c r="G199" s="77">
        <v>3</v>
      </c>
      <c r="J199" s="30"/>
      <c r="K199" s="30"/>
    </row>
    <row r="200" spans="1:11">
      <c r="A200" s="10">
        <v>44363</v>
      </c>
      <c r="B200" s="95">
        <v>120.18</v>
      </c>
      <c r="C200" s="27">
        <v>112</v>
      </c>
      <c r="D200" s="11"/>
      <c r="E200" s="27"/>
      <c r="F200" s="26">
        <f t="shared" si="9"/>
        <v>5.1800000000000068</v>
      </c>
      <c r="G200" s="77">
        <v>3</v>
      </c>
      <c r="J200" s="30"/>
      <c r="K200" s="30"/>
    </row>
    <row r="201" spans="1:11">
      <c r="A201" s="10">
        <v>44363</v>
      </c>
      <c r="B201" s="95">
        <v>22.21</v>
      </c>
      <c r="C201" s="27">
        <v>10</v>
      </c>
      <c r="D201" s="11"/>
      <c r="E201" s="27"/>
      <c r="F201" s="26">
        <f t="shared" si="9"/>
        <v>9.2100000000000009</v>
      </c>
      <c r="G201" s="77">
        <v>3</v>
      </c>
      <c r="J201" s="30"/>
      <c r="K201" s="30"/>
    </row>
    <row r="202" spans="1:11">
      <c r="A202" s="10">
        <v>44363</v>
      </c>
      <c r="B202" s="95">
        <v>119.81</v>
      </c>
      <c r="C202" s="27">
        <v>112</v>
      </c>
      <c r="D202" s="11"/>
      <c r="E202" s="27"/>
      <c r="F202" s="26">
        <f t="shared" si="9"/>
        <v>4.8100000000000023</v>
      </c>
      <c r="G202" s="77">
        <v>3</v>
      </c>
      <c r="J202" s="30"/>
      <c r="K202" s="30"/>
    </row>
    <row r="203" spans="1:11">
      <c r="A203" s="10">
        <v>44363</v>
      </c>
      <c r="B203" s="95">
        <v>14.58</v>
      </c>
      <c r="C203" s="27">
        <v>5</v>
      </c>
      <c r="D203" s="11"/>
      <c r="E203" s="27"/>
      <c r="F203" s="26">
        <f t="shared" si="9"/>
        <v>6.58</v>
      </c>
      <c r="G203" s="77">
        <v>3</v>
      </c>
      <c r="J203" s="30"/>
      <c r="K203" s="30"/>
    </row>
    <row r="204" spans="1:11">
      <c r="A204" s="10">
        <v>44363</v>
      </c>
      <c r="B204" s="95">
        <v>10.5</v>
      </c>
      <c r="C204" s="27">
        <v>5</v>
      </c>
      <c r="D204" s="11"/>
      <c r="E204" s="27"/>
      <c r="F204" s="26">
        <f t="shared" ref="F204:F211" si="10">B204-C204-D204+E204-G204-J710</f>
        <v>2.5</v>
      </c>
      <c r="G204" s="77">
        <v>3</v>
      </c>
      <c r="J204" s="30"/>
      <c r="K204" s="30"/>
    </row>
    <row r="205" spans="1:11">
      <c r="A205" s="10">
        <v>44363</v>
      </c>
      <c r="B205" s="95">
        <v>14.58</v>
      </c>
      <c r="C205" s="27">
        <v>5</v>
      </c>
      <c r="D205" s="11"/>
      <c r="E205" s="27"/>
      <c r="F205" s="26">
        <f t="shared" si="10"/>
        <v>6.58</v>
      </c>
      <c r="G205" s="77">
        <v>3</v>
      </c>
      <c r="J205" s="30"/>
      <c r="K205" s="30"/>
    </row>
    <row r="206" spans="1:11">
      <c r="A206" s="10">
        <v>44363</v>
      </c>
      <c r="B206" s="95">
        <v>10.46</v>
      </c>
      <c r="C206" s="27">
        <v>5</v>
      </c>
      <c r="D206" s="11"/>
      <c r="E206" s="27"/>
      <c r="F206" s="26">
        <f t="shared" si="10"/>
        <v>2.4600000000000009</v>
      </c>
      <c r="G206" s="77">
        <v>3</v>
      </c>
      <c r="J206" s="30"/>
      <c r="K206" s="30"/>
    </row>
    <row r="207" spans="1:11">
      <c r="A207" s="10">
        <v>44363</v>
      </c>
      <c r="B207" s="95">
        <v>22.15</v>
      </c>
      <c r="C207" s="27">
        <v>10</v>
      </c>
      <c r="D207" s="11"/>
      <c r="E207" s="27"/>
      <c r="F207" s="26">
        <f t="shared" si="10"/>
        <v>9.1499999999999986</v>
      </c>
      <c r="G207" s="77">
        <v>3</v>
      </c>
      <c r="J207" s="30"/>
      <c r="K207" s="30"/>
    </row>
    <row r="208" spans="1:11">
      <c r="A208" s="10">
        <v>44363</v>
      </c>
      <c r="B208" s="95">
        <v>68.91</v>
      </c>
      <c r="C208" s="27">
        <v>59</v>
      </c>
      <c r="D208" s="11"/>
      <c r="E208" s="27"/>
      <c r="F208" s="26">
        <f t="shared" si="10"/>
        <v>6.9099999999999966</v>
      </c>
      <c r="G208" s="77">
        <v>3</v>
      </c>
      <c r="J208" s="30"/>
      <c r="K208" s="30"/>
    </row>
    <row r="209" spans="1:11">
      <c r="A209" s="10">
        <v>44363</v>
      </c>
      <c r="B209" s="95">
        <v>185.5</v>
      </c>
      <c r="C209" s="27">
        <v>168</v>
      </c>
      <c r="D209" s="11"/>
      <c r="E209" s="27"/>
      <c r="F209" s="26">
        <f t="shared" si="10"/>
        <v>14.5</v>
      </c>
      <c r="G209" s="77">
        <v>3</v>
      </c>
      <c r="J209" s="30"/>
      <c r="K209" s="30"/>
    </row>
    <row r="210" spans="1:11">
      <c r="A210" s="10">
        <v>44363</v>
      </c>
      <c r="B210" s="95">
        <v>14.58</v>
      </c>
      <c r="C210" s="27">
        <v>5</v>
      </c>
      <c r="D210" s="11"/>
      <c r="E210" s="27"/>
      <c r="F210" s="26">
        <f t="shared" si="10"/>
        <v>6.58</v>
      </c>
      <c r="G210" s="77">
        <v>3</v>
      </c>
      <c r="J210" s="30"/>
      <c r="K210" s="30"/>
    </row>
    <row r="211" spans="1:11">
      <c r="A211" s="10">
        <v>44363</v>
      </c>
      <c r="B211" s="95">
        <v>14.58</v>
      </c>
      <c r="C211" s="27">
        <v>5</v>
      </c>
      <c r="D211" s="11"/>
      <c r="E211" s="27"/>
      <c r="F211" s="26">
        <f t="shared" si="10"/>
        <v>6.58</v>
      </c>
      <c r="G211" s="77">
        <v>3</v>
      </c>
      <c r="J211" s="30"/>
      <c r="K211" s="30"/>
    </row>
    <row r="212" spans="1:11">
      <c r="A212" s="10">
        <v>44363</v>
      </c>
      <c r="B212" s="95">
        <v>15.08</v>
      </c>
      <c r="C212" s="27">
        <v>7</v>
      </c>
      <c r="D212" s="11"/>
      <c r="E212" s="27"/>
      <c r="F212" s="26">
        <f t="shared" ref="F212:F221" si="11">B212-C212-D212+E212-G212-J718</f>
        <v>5.08</v>
      </c>
      <c r="G212" s="77">
        <v>3</v>
      </c>
      <c r="J212" s="30"/>
      <c r="K212" s="30"/>
    </row>
    <row r="213" spans="1:11">
      <c r="A213" s="10">
        <v>44363</v>
      </c>
      <c r="B213" s="95">
        <v>21</v>
      </c>
      <c r="C213" s="27">
        <v>16</v>
      </c>
      <c r="D213" s="11"/>
      <c r="E213" s="27"/>
      <c r="F213" s="26">
        <f t="shared" si="11"/>
        <v>2</v>
      </c>
      <c r="G213" s="77">
        <v>3</v>
      </c>
      <c r="J213" s="30"/>
      <c r="K213" s="30"/>
    </row>
    <row r="214" spans="1:11">
      <c r="A214" s="10">
        <v>44363</v>
      </c>
      <c r="B214" s="95">
        <v>8.58</v>
      </c>
      <c r="C214" s="27">
        <v>2.5</v>
      </c>
      <c r="D214" s="11"/>
      <c r="E214" s="27"/>
      <c r="F214" s="26">
        <f t="shared" si="11"/>
        <v>3.08</v>
      </c>
      <c r="G214" s="77">
        <v>3</v>
      </c>
      <c r="J214" s="30"/>
      <c r="K214" s="30"/>
    </row>
    <row r="215" spans="1:11">
      <c r="A215" s="10">
        <v>44363</v>
      </c>
      <c r="B215" s="95">
        <v>15.46</v>
      </c>
      <c r="C215" s="27">
        <v>8</v>
      </c>
      <c r="D215" s="11"/>
      <c r="E215" s="27"/>
      <c r="F215" s="26">
        <f t="shared" si="11"/>
        <v>4.4600000000000009</v>
      </c>
      <c r="G215" s="77">
        <v>3</v>
      </c>
      <c r="J215" s="30"/>
      <c r="K215" s="30"/>
    </row>
    <row r="216" spans="1:11">
      <c r="A216" s="10">
        <v>44363</v>
      </c>
      <c r="B216" s="95">
        <v>11.58</v>
      </c>
      <c r="C216" s="27">
        <v>5</v>
      </c>
      <c r="D216" s="11"/>
      <c r="E216" s="27"/>
      <c r="F216" s="26">
        <f t="shared" si="11"/>
        <v>3.58</v>
      </c>
      <c r="G216" s="77">
        <v>3</v>
      </c>
      <c r="J216" s="30"/>
      <c r="K216" s="30"/>
    </row>
    <row r="217" spans="1:11">
      <c r="A217" s="10">
        <v>44363</v>
      </c>
      <c r="B217" s="95">
        <v>31.5</v>
      </c>
      <c r="C217" s="27">
        <v>24</v>
      </c>
      <c r="D217" s="11"/>
      <c r="E217" s="27"/>
      <c r="F217" s="26">
        <f t="shared" si="11"/>
        <v>4.5</v>
      </c>
      <c r="G217" s="77">
        <v>3</v>
      </c>
      <c r="J217" s="30"/>
      <c r="K217" s="30"/>
    </row>
    <row r="218" spans="1:11">
      <c r="A218" s="10">
        <v>44364</v>
      </c>
      <c r="B218" s="95">
        <v>21.39</v>
      </c>
      <c r="C218" s="27">
        <v>9</v>
      </c>
      <c r="D218" s="11"/>
      <c r="E218" s="27"/>
      <c r="F218" s="26">
        <f t="shared" si="11"/>
        <v>9.39</v>
      </c>
      <c r="G218" s="77">
        <v>3</v>
      </c>
      <c r="J218" s="30"/>
      <c r="K218" s="30"/>
    </row>
    <row r="219" spans="1:11">
      <c r="A219" s="10">
        <v>44364</v>
      </c>
      <c r="B219" s="95">
        <v>14.58</v>
      </c>
      <c r="C219" s="27">
        <v>5</v>
      </c>
      <c r="D219" s="11"/>
      <c r="E219" s="27"/>
      <c r="F219" s="26">
        <f t="shared" si="11"/>
        <v>6.58</v>
      </c>
      <c r="G219" s="77">
        <v>3</v>
      </c>
      <c r="J219" s="30"/>
      <c r="K219" s="30"/>
    </row>
    <row r="220" spans="1:11">
      <c r="A220" s="10">
        <v>44364</v>
      </c>
      <c r="B220" s="95">
        <v>6.58</v>
      </c>
      <c r="C220" s="27">
        <v>3</v>
      </c>
      <c r="D220" s="11"/>
      <c r="E220" s="27"/>
      <c r="F220" s="26">
        <f t="shared" si="11"/>
        <v>0.58000000000000007</v>
      </c>
      <c r="G220" s="77">
        <v>3</v>
      </c>
      <c r="J220" s="30"/>
      <c r="K220" s="30"/>
    </row>
    <row r="221" spans="1:11">
      <c r="A221" s="10">
        <v>44364</v>
      </c>
      <c r="B221" s="95">
        <v>10.58</v>
      </c>
      <c r="C221" s="27">
        <v>6</v>
      </c>
      <c r="D221" s="11"/>
      <c r="E221" s="27"/>
      <c r="F221" s="26">
        <f t="shared" si="11"/>
        <v>1.58</v>
      </c>
      <c r="G221" s="77">
        <v>3</v>
      </c>
      <c r="J221" s="30"/>
      <c r="K221" s="30"/>
    </row>
    <row r="222" spans="1:11">
      <c r="A222" s="10">
        <v>44364</v>
      </c>
      <c r="B222" s="95">
        <v>20.5</v>
      </c>
      <c r="C222" s="27">
        <v>9</v>
      </c>
      <c r="D222" s="11"/>
      <c r="E222" s="27"/>
      <c r="F222" s="26">
        <f t="shared" ref="F222:F253" si="12">B222-C222-D222+E222-G222-J728</f>
        <v>8.5</v>
      </c>
      <c r="G222" s="77">
        <v>3</v>
      </c>
      <c r="J222" s="30"/>
      <c r="K222" s="30"/>
    </row>
    <row r="223" spans="1:11">
      <c r="A223" s="10">
        <v>44364</v>
      </c>
      <c r="B223" s="95">
        <v>14.58</v>
      </c>
      <c r="C223" s="27">
        <v>5</v>
      </c>
      <c r="D223" s="11"/>
      <c r="E223" s="27"/>
      <c r="F223" s="26">
        <f t="shared" si="12"/>
        <v>6.58</v>
      </c>
      <c r="G223" s="77">
        <v>3</v>
      </c>
      <c r="J223" s="30"/>
      <c r="K223" s="30"/>
    </row>
    <row r="224" spans="1:11">
      <c r="A224" s="10">
        <v>44364</v>
      </c>
      <c r="B224" s="95">
        <v>11.58</v>
      </c>
      <c r="C224" s="27">
        <v>5</v>
      </c>
      <c r="D224" s="11"/>
      <c r="E224" s="27"/>
      <c r="F224" s="26">
        <f t="shared" si="12"/>
        <v>3.58</v>
      </c>
      <c r="G224" s="77">
        <v>3</v>
      </c>
      <c r="J224" s="30"/>
      <c r="K224" s="30"/>
    </row>
    <row r="225" spans="1:11">
      <c r="A225" s="10">
        <v>44364</v>
      </c>
      <c r="B225" s="95">
        <v>28.76</v>
      </c>
      <c r="C225" s="27">
        <v>19</v>
      </c>
      <c r="D225" s="11"/>
      <c r="E225" s="27"/>
      <c r="F225" s="26">
        <f t="shared" si="12"/>
        <v>6.7600000000000016</v>
      </c>
      <c r="G225" s="77">
        <v>3</v>
      </c>
      <c r="J225" s="30"/>
      <c r="K225" s="30"/>
    </row>
    <row r="226" spans="1:11">
      <c r="A226" s="10">
        <v>44364</v>
      </c>
      <c r="B226" s="95">
        <v>10.5</v>
      </c>
      <c r="C226" s="27">
        <v>8</v>
      </c>
      <c r="D226" s="11"/>
      <c r="E226" s="27"/>
      <c r="F226" s="26">
        <f t="shared" si="12"/>
        <v>-0.5</v>
      </c>
      <c r="G226" s="77">
        <v>3</v>
      </c>
      <c r="J226" s="30"/>
      <c r="K226" s="30"/>
    </row>
    <row r="227" spans="1:11">
      <c r="A227" s="10">
        <v>44364</v>
      </c>
      <c r="B227" s="95">
        <v>17.239999999999998</v>
      </c>
      <c r="C227" s="27">
        <v>8</v>
      </c>
      <c r="D227" s="11"/>
      <c r="E227" s="27"/>
      <c r="F227" s="26">
        <f t="shared" si="12"/>
        <v>6.2399999999999984</v>
      </c>
      <c r="G227" s="77">
        <v>3</v>
      </c>
      <c r="J227" s="30"/>
      <c r="K227" s="30"/>
    </row>
    <row r="228" spans="1:11">
      <c r="A228" s="10">
        <v>44364</v>
      </c>
      <c r="B228" s="95">
        <v>8.58</v>
      </c>
      <c r="C228" s="27">
        <v>2.75</v>
      </c>
      <c r="D228" s="11"/>
      <c r="E228" s="27"/>
      <c r="F228" s="26">
        <f t="shared" si="12"/>
        <v>2.83</v>
      </c>
      <c r="G228" s="77">
        <v>3</v>
      </c>
      <c r="J228" s="30"/>
      <c r="K228" s="30"/>
    </row>
    <row r="229" spans="1:11">
      <c r="A229" s="10">
        <v>44364</v>
      </c>
      <c r="B229" s="95">
        <v>11.58</v>
      </c>
      <c r="C229" s="27">
        <v>5</v>
      </c>
      <c r="D229" s="11"/>
      <c r="E229" s="27"/>
      <c r="F229" s="26">
        <f t="shared" si="12"/>
        <v>3.58</v>
      </c>
      <c r="G229" s="77">
        <v>3</v>
      </c>
      <c r="J229" s="30"/>
      <c r="K229" s="30"/>
    </row>
    <row r="230" spans="1:11">
      <c r="A230" s="10">
        <v>44364</v>
      </c>
      <c r="B230" s="95">
        <v>7.08</v>
      </c>
      <c r="C230" s="27">
        <v>2</v>
      </c>
      <c r="D230" s="11"/>
      <c r="E230" s="27"/>
      <c r="F230" s="26">
        <f t="shared" si="12"/>
        <v>2.08</v>
      </c>
      <c r="G230" s="77">
        <v>3</v>
      </c>
      <c r="J230" s="30"/>
      <c r="K230" s="30"/>
    </row>
    <row r="231" spans="1:11">
      <c r="A231" s="10">
        <v>44364</v>
      </c>
      <c r="B231" s="95">
        <v>8.58</v>
      </c>
      <c r="C231" s="27">
        <v>2.75</v>
      </c>
      <c r="D231" s="11"/>
      <c r="E231" s="27"/>
      <c r="F231" s="26">
        <f t="shared" si="12"/>
        <v>2.83</v>
      </c>
      <c r="G231" s="77">
        <v>3</v>
      </c>
      <c r="J231" s="30"/>
      <c r="K231" s="30"/>
    </row>
    <row r="232" spans="1:11">
      <c r="A232" s="10">
        <v>44364</v>
      </c>
      <c r="B232" s="95">
        <v>14.58</v>
      </c>
      <c r="C232" s="27">
        <v>5</v>
      </c>
      <c r="D232" s="11"/>
      <c r="E232" s="27"/>
      <c r="F232" s="26">
        <f t="shared" si="12"/>
        <v>6.58</v>
      </c>
      <c r="G232" s="77">
        <v>3</v>
      </c>
      <c r="J232" s="30"/>
      <c r="K232" s="30"/>
    </row>
    <row r="233" spans="1:11">
      <c r="A233" s="10">
        <v>44364</v>
      </c>
      <c r="B233" s="96">
        <v>18.32</v>
      </c>
      <c r="C233" s="27">
        <v>8</v>
      </c>
      <c r="D233" s="11"/>
      <c r="E233" s="27"/>
      <c r="F233" s="26">
        <f t="shared" si="12"/>
        <v>7.32</v>
      </c>
      <c r="G233" s="77">
        <v>3</v>
      </c>
      <c r="J233" s="30"/>
      <c r="K233" s="30"/>
    </row>
    <row r="234" spans="1:11">
      <c r="A234" s="10">
        <v>44365</v>
      </c>
      <c r="B234" s="95">
        <v>14.58</v>
      </c>
      <c r="C234" s="27">
        <v>5</v>
      </c>
      <c r="D234" s="11"/>
      <c r="E234" s="27"/>
      <c r="F234" s="26">
        <f t="shared" si="12"/>
        <v>6.58</v>
      </c>
      <c r="G234" s="77">
        <v>3</v>
      </c>
      <c r="J234" s="30"/>
      <c r="K234" s="30"/>
    </row>
    <row r="235" spans="1:11">
      <c r="A235" s="10">
        <v>44365</v>
      </c>
      <c r="B235" s="95">
        <v>14.58</v>
      </c>
      <c r="C235" s="27">
        <v>5</v>
      </c>
      <c r="D235" s="11"/>
      <c r="E235" s="27"/>
      <c r="F235" s="26">
        <f t="shared" si="12"/>
        <v>6.58</v>
      </c>
      <c r="G235" s="77">
        <v>3</v>
      </c>
      <c r="J235" s="30"/>
      <c r="K235" s="30"/>
    </row>
    <row r="236" spans="1:11">
      <c r="A236" s="10">
        <v>44365</v>
      </c>
      <c r="B236" s="95">
        <v>39.549999999999997</v>
      </c>
      <c r="C236" s="27">
        <v>27</v>
      </c>
      <c r="D236" s="11"/>
      <c r="E236" s="27"/>
      <c r="F236" s="26">
        <f t="shared" si="12"/>
        <v>9.5499999999999972</v>
      </c>
      <c r="G236" s="77">
        <v>3</v>
      </c>
      <c r="J236" s="30"/>
      <c r="K236" s="30"/>
    </row>
    <row r="237" spans="1:11">
      <c r="A237" s="10">
        <v>44365</v>
      </c>
      <c r="B237" s="95">
        <v>11.58</v>
      </c>
      <c r="C237" s="27">
        <v>5</v>
      </c>
      <c r="D237" s="11"/>
      <c r="E237" s="27"/>
      <c r="F237" s="26">
        <f t="shared" si="12"/>
        <v>3.58</v>
      </c>
      <c r="G237" s="77">
        <v>3</v>
      </c>
      <c r="J237" s="30"/>
      <c r="K237" s="30"/>
    </row>
    <row r="238" spans="1:11">
      <c r="A238" s="10">
        <v>44365</v>
      </c>
      <c r="B238" s="95">
        <v>10.5</v>
      </c>
      <c r="C238" s="27">
        <v>8</v>
      </c>
      <c r="D238" s="11"/>
      <c r="E238" s="27"/>
      <c r="F238" s="26">
        <f t="shared" si="12"/>
        <v>-0.5</v>
      </c>
      <c r="G238" s="77">
        <v>3</v>
      </c>
      <c r="J238" s="30"/>
      <c r="K238" s="30"/>
    </row>
    <row r="239" spans="1:11">
      <c r="A239" s="10">
        <v>44365</v>
      </c>
      <c r="B239" s="95">
        <v>18.18</v>
      </c>
      <c r="C239" s="27">
        <v>9</v>
      </c>
      <c r="D239" s="11"/>
      <c r="E239" s="27"/>
      <c r="F239" s="26">
        <f t="shared" si="12"/>
        <v>6.18</v>
      </c>
      <c r="G239" s="77">
        <v>3</v>
      </c>
      <c r="J239" s="30"/>
      <c r="K239" s="30"/>
    </row>
    <row r="240" spans="1:11">
      <c r="A240" s="10">
        <v>44365</v>
      </c>
      <c r="B240" s="95">
        <v>31.5</v>
      </c>
      <c r="C240" s="27">
        <v>24</v>
      </c>
      <c r="D240" s="11"/>
      <c r="E240" s="27"/>
      <c r="F240" s="26">
        <f t="shared" si="12"/>
        <v>4.5</v>
      </c>
      <c r="G240" s="77">
        <v>3</v>
      </c>
      <c r="J240" s="30"/>
      <c r="K240" s="30"/>
    </row>
    <row r="241" spans="1:11">
      <c r="A241" s="10">
        <v>44365</v>
      </c>
      <c r="B241" s="95">
        <v>10.66</v>
      </c>
      <c r="C241" s="27">
        <v>4</v>
      </c>
      <c r="D241" s="11"/>
      <c r="E241" s="27"/>
      <c r="F241" s="26">
        <f t="shared" si="12"/>
        <v>3.66</v>
      </c>
      <c r="G241" s="77">
        <v>3</v>
      </c>
      <c r="J241" s="30"/>
      <c r="K241" s="30"/>
    </row>
    <row r="242" spans="1:11">
      <c r="A242" s="10">
        <v>44365</v>
      </c>
      <c r="B242" s="95">
        <v>10.43</v>
      </c>
      <c r="C242" s="27">
        <v>5</v>
      </c>
      <c r="D242" s="11"/>
      <c r="E242" s="27"/>
      <c r="F242" s="26">
        <f t="shared" si="12"/>
        <v>2.4299999999999997</v>
      </c>
      <c r="G242" s="77">
        <v>3</v>
      </c>
      <c r="J242" s="30"/>
      <c r="K242" s="30"/>
    </row>
    <row r="243" spans="1:11">
      <c r="A243" s="10">
        <v>44365</v>
      </c>
      <c r="B243" s="95">
        <v>72</v>
      </c>
      <c r="C243" s="27">
        <v>42.5</v>
      </c>
      <c r="D243" s="11"/>
      <c r="E243" s="27"/>
      <c r="F243" s="26">
        <f t="shared" si="12"/>
        <v>26.5</v>
      </c>
      <c r="G243" s="77">
        <v>3</v>
      </c>
      <c r="J243" s="30"/>
      <c r="K243" s="30"/>
    </row>
    <row r="244" spans="1:11">
      <c r="A244" s="10">
        <v>44365</v>
      </c>
      <c r="B244" s="95">
        <v>27.34</v>
      </c>
      <c r="C244" s="27">
        <v>21</v>
      </c>
      <c r="D244" s="11"/>
      <c r="E244" s="27"/>
      <c r="F244" s="26">
        <f t="shared" si="12"/>
        <v>3.34</v>
      </c>
      <c r="G244" s="77">
        <v>3</v>
      </c>
      <c r="J244" s="30"/>
      <c r="K244" s="30"/>
    </row>
    <row r="245" spans="1:11">
      <c r="A245" s="10">
        <v>44365</v>
      </c>
      <c r="B245" s="95">
        <v>42</v>
      </c>
      <c r="C245" s="27">
        <v>32</v>
      </c>
      <c r="D245" s="11"/>
      <c r="E245" s="27"/>
      <c r="F245" s="26">
        <f t="shared" si="12"/>
        <v>7</v>
      </c>
      <c r="G245" s="77">
        <v>3</v>
      </c>
      <c r="J245" s="30"/>
      <c r="K245" s="30"/>
    </row>
    <row r="246" spans="1:11">
      <c r="A246" s="10">
        <v>44365</v>
      </c>
      <c r="B246" s="95">
        <v>10.5</v>
      </c>
      <c r="C246" s="27">
        <v>8</v>
      </c>
      <c r="D246" s="11"/>
      <c r="E246" s="27"/>
      <c r="F246" s="26">
        <f t="shared" si="12"/>
        <v>2.5</v>
      </c>
      <c r="G246" s="77">
        <v>0</v>
      </c>
      <c r="J246" s="30"/>
      <c r="K246" s="30"/>
    </row>
    <row r="247" spans="1:11">
      <c r="A247" s="10">
        <v>44365</v>
      </c>
      <c r="B247" s="95">
        <v>10.5</v>
      </c>
      <c r="C247" s="27">
        <v>8</v>
      </c>
      <c r="D247" s="11"/>
      <c r="E247" s="27"/>
      <c r="F247" s="26">
        <f t="shared" si="12"/>
        <v>-0.5</v>
      </c>
      <c r="G247" s="77">
        <v>3</v>
      </c>
      <c r="J247" s="30"/>
      <c r="K247" s="30"/>
    </row>
    <row r="248" spans="1:11">
      <c r="A248" s="10">
        <v>44365</v>
      </c>
      <c r="B248" s="95">
        <v>22.08</v>
      </c>
      <c r="C248" s="27">
        <v>13</v>
      </c>
      <c r="D248" s="11"/>
      <c r="E248" s="27"/>
      <c r="F248" s="26">
        <f t="shared" si="12"/>
        <v>6.0799999999999983</v>
      </c>
      <c r="G248" s="77">
        <v>3</v>
      </c>
      <c r="J248" s="30"/>
      <c r="K248" s="30"/>
    </row>
    <row r="249" spans="1:11">
      <c r="A249" s="10">
        <v>44365</v>
      </c>
      <c r="B249" s="95">
        <v>18.940000000000001</v>
      </c>
      <c r="C249" s="27">
        <v>16</v>
      </c>
      <c r="D249" s="11"/>
      <c r="E249" s="27"/>
      <c r="F249" s="26">
        <f t="shared" si="12"/>
        <v>-5.9999999999998721E-2</v>
      </c>
      <c r="G249" s="77">
        <v>3</v>
      </c>
      <c r="J249" s="30"/>
      <c r="K249" s="30"/>
    </row>
    <row r="250" spans="1:11">
      <c r="A250" s="10">
        <v>44365</v>
      </c>
      <c r="B250" s="95">
        <v>10.5</v>
      </c>
      <c r="C250" s="27">
        <v>8</v>
      </c>
      <c r="D250" s="11"/>
      <c r="E250" s="27"/>
      <c r="F250" s="26">
        <f t="shared" si="12"/>
        <v>2.5</v>
      </c>
      <c r="G250" s="77">
        <v>0</v>
      </c>
      <c r="J250" s="30"/>
      <c r="K250" s="30"/>
    </row>
    <row r="251" spans="1:11">
      <c r="A251" s="10">
        <v>44365</v>
      </c>
      <c r="B251" s="95">
        <v>24.58</v>
      </c>
      <c r="C251" s="27">
        <v>10</v>
      </c>
      <c r="D251" s="11"/>
      <c r="E251" s="27"/>
      <c r="F251" s="26">
        <f t="shared" si="12"/>
        <v>11.579999999999998</v>
      </c>
      <c r="G251" s="77">
        <v>3</v>
      </c>
      <c r="J251" s="30"/>
      <c r="K251" s="30"/>
    </row>
    <row r="252" spans="1:11">
      <c r="A252" s="10">
        <v>44365</v>
      </c>
      <c r="B252" s="95">
        <v>47.32</v>
      </c>
      <c r="C252" s="27">
        <v>40</v>
      </c>
      <c r="D252" s="11"/>
      <c r="E252" s="27"/>
      <c r="F252" s="26">
        <f t="shared" si="12"/>
        <v>4.32</v>
      </c>
      <c r="G252" s="77">
        <v>3</v>
      </c>
      <c r="J252" s="30"/>
      <c r="K252" s="30"/>
    </row>
    <row r="253" spans="1:11">
      <c r="A253" s="10">
        <v>44365</v>
      </c>
      <c r="B253" s="95">
        <v>69</v>
      </c>
      <c r="C253" s="27">
        <v>42.5</v>
      </c>
      <c r="D253" s="11"/>
      <c r="E253" s="27"/>
      <c r="F253" s="26">
        <f t="shared" si="12"/>
        <v>23.5</v>
      </c>
      <c r="G253" s="77">
        <v>3</v>
      </c>
      <c r="J253" s="30"/>
      <c r="K253" s="30"/>
    </row>
    <row r="254" spans="1:11">
      <c r="A254" s="10">
        <v>44365</v>
      </c>
      <c r="B254" s="95">
        <v>10.43</v>
      </c>
      <c r="C254" s="27">
        <v>5</v>
      </c>
      <c r="D254" s="11"/>
      <c r="E254" s="27"/>
      <c r="F254" s="26">
        <f t="shared" ref="F254:F285" si="13">B254-C254-D254+E254-G254-J760</f>
        <v>2.4299999999999997</v>
      </c>
      <c r="G254" s="77">
        <v>3</v>
      </c>
      <c r="J254" s="30"/>
      <c r="K254" s="30"/>
    </row>
    <row r="255" spans="1:11">
      <c r="A255" s="10">
        <v>44365</v>
      </c>
      <c r="B255" s="95">
        <v>63.22</v>
      </c>
      <c r="C255" s="27">
        <v>26</v>
      </c>
      <c r="D255" s="11"/>
      <c r="E255" s="27"/>
      <c r="F255" s="26">
        <f t="shared" si="13"/>
        <v>34.22</v>
      </c>
      <c r="G255" s="77">
        <v>3</v>
      </c>
      <c r="J255" s="30"/>
      <c r="K255" s="30"/>
    </row>
    <row r="256" spans="1:11">
      <c r="A256" s="10">
        <v>44365</v>
      </c>
      <c r="B256" s="95">
        <v>29.25</v>
      </c>
      <c r="C256" s="27">
        <v>24</v>
      </c>
      <c r="D256" s="11"/>
      <c r="E256" s="27"/>
      <c r="F256" s="26">
        <f t="shared" si="13"/>
        <v>2.25</v>
      </c>
      <c r="G256" s="77">
        <v>3</v>
      </c>
      <c r="J256" s="30"/>
      <c r="K256" s="30"/>
    </row>
    <row r="257" spans="1:11">
      <c r="A257" s="10">
        <v>44366</v>
      </c>
      <c r="B257" s="97">
        <v>11.58</v>
      </c>
      <c r="C257" s="63">
        <v>5</v>
      </c>
      <c r="D257" s="62"/>
      <c r="E257" s="63"/>
      <c r="F257" s="26">
        <f t="shared" si="13"/>
        <v>3.58</v>
      </c>
      <c r="G257" s="77">
        <v>3</v>
      </c>
      <c r="J257" s="65"/>
      <c r="K257" s="65"/>
    </row>
    <row r="258" spans="1:11">
      <c r="A258" s="10">
        <v>44366</v>
      </c>
      <c r="B258" s="95">
        <v>11.58</v>
      </c>
      <c r="C258" s="27">
        <v>5</v>
      </c>
      <c r="D258" s="11"/>
      <c r="E258" s="27"/>
      <c r="F258" s="26">
        <f t="shared" si="13"/>
        <v>3.58</v>
      </c>
      <c r="G258" s="77">
        <v>3</v>
      </c>
      <c r="J258" s="30"/>
      <c r="K258" s="30"/>
    </row>
    <row r="259" spans="1:11">
      <c r="A259" s="10">
        <v>44366</v>
      </c>
      <c r="B259" s="95">
        <v>14.58</v>
      </c>
      <c r="C259" s="27">
        <v>5</v>
      </c>
      <c r="D259" s="11"/>
      <c r="E259" s="27"/>
      <c r="F259" s="26">
        <f t="shared" si="13"/>
        <v>9.58</v>
      </c>
      <c r="G259" s="77">
        <v>0</v>
      </c>
      <c r="J259" s="30"/>
      <c r="K259" s="30"/>
    </row>
    <row r="260" spans="1:11">
      <c r="A260" s="10">
        <v>44366</v>
      </c>
      <c r="B260" s="95">
        <v>69</v>
      </c>
      <c r="C260" s="27">
        <v>42.5</v>
      </c>
      <c r="D260" s="11"/>
      <c r="E260" s="27"/>
      <c r="F260" s="26">
        <f t="shared" si="13"/>
        <v>23.5</v>
      </c>
      <c r="G260" s="77">
        <v>3</v>
      </c>
      <c r="J260" s="30"/>
      <c r="K260" s="30"/>
    </row>
    <row r="261" spans="1:11">
      <c r="A261" s="10">
        <v>44366</v>
      </c>
      <c r="B261" s="95">
        <v>31.5</v>
      </c>
      <c r="C261" s="27">
        <v>24</v>
      </c>
      <c r="D261" s="11"/>
      <c r="E261" s="27"/>
      <c r="F261" s="26">
        <f t="shared" si="13"/>
        <v>4.5</v>
      </c>
      <c r="G261" s="77">
        <v>3</v>
      </c>
      <c r="J261" s="30"/>
      <c r="K261" s="30"/>
    </row>
    <row r="262" spans="1:11">
      <c r="A262" s="10">
        <v>44366</v>
      </c>
      <c r="B262" s="95">
        <v>14.58</v>
      </c>
      <c r="C262" s="27">
        <v>5</v>
      </c>
      <c r="D262" s="11"/>
      <c r="E262" s="27"/>
      <c r="F262" s="26">
        <f t="shared" si="13"/>
        <v>6.58</v>
      </c>
      <c r="G262" s="77">
        <v>3</v>
      </c>
      <c r="J262" s="30"/>
      <c r="K262" s="30"/>
    </row>
    <row r="263" spans="1:11">
      <c r="A263" s="10">
        <v>44366</v>
      </c>
      <c r="B263" s="95">
        <v>14.58</v>
      </c>
      <c r="C263" s="27">
        <v>5</v>
      </c>
      <c r="D263" s="11"/>
      <c r="E263" s="27"/>
      <c r="F263" s="26">
        <f t="shared" si="13"/>
        <v>9.58</v>
      </c>
      <c r="G263" s="77">
        <v>0</v>
      </c>
      <c r="J263" s="30"/>
      <c r="K263" s="30"/>
    </row>
    <row r="264" spans="1:11">
      <c r="A264" s="10">
        <v>44366</v>
      </c>
      <c r="B264" s="95">
        <v>14.58</v>
      </c>
      <c r="C264" s="27">
        <v>5</v>
      </c>
      <c r="D264" s="11"/>
      <c r="E264" s="27"/>
      <c r="F264" s="26">
        <f t="shared" si="13"/>
        <v>6.58</v>
      </c>
      <c r="G264" s="77">
        <v>3</v>
      </c>
      <c r="J264" s="30"/>
      <c r="K264" s="30"/>
    </row>
    <row r="265" spans="1:11">
      <c r="A265" s="10">
        <v>44366</v>
      </c>
      <c r="B265" s="95">
        <v>7.72</v>
      </c>
      <c r="C265" s="27">
        <v>3.75</v>
      </c>
      <c r="D265" s="11"/>
      <c r="E265" s="27"/>
      <c r="F265" s="26">
        <f t="shared" si="13"/>
        <v>0.96999999999999975</v>
      </c>
      <c r="G265" s="77">
        <v>3</v>
      </c>
      <c r="J265" s="30"/>
      <c r="K265" s="30"/>
    </row>
    <row r="266" spans="1:11">
      <c r="A266" s="10">
        <v>44366</v>
      </c>
      <c r="B266" s="95">
        <v>9.5299999999999994</v>
      </c>
      <c r="C266" s="27">
        <v>6</v>
      </c>
      <c r="D266" s="11"/>
      <c r="E266" s="27"/>
      <c r="F266" s="26">
        <f t="shared" si="13"/>
        <v>0.52999999999999936</v>
      </c>
      <c r="G266" s="77">
        <v>3</v>
      </c>
      <c r="J266" s="30"/>
      <c r="K266" s="30"/>
    </row>
    <row r="267" spans="1:11">
      <c r="A267" s="10">
        <v>44366</v>
      </c>
      <c r="B267" s="95">
        <v>6.58</v>
      </c>
      <c r="C267" s="27">
        <v>3</v>
      </c>
      <c r="D267" s="11"/>
      <c r="E267" s="27"/>
      <c r="F267" s="26">
        <f t="shared" si="13"/>
        <v>0.58000000000000007</v>
      </c>
      <c r="G267" s="77">
        <v>3</v>
      </c>
      <c r="J267" s="30"/>
      <c r="K267" s="30"/>
    </row>
    <row r="268" spans="1:11">
      <c r="A268" s="10">
        <v>44366</v>
      </c>
      <c r="B268" s="95">
        <v>11.58</v>
      </c>
      <c r="C268" s="27">
        <v>5</v>
      </c>
      <c r="D268" s="11"/>
      <c r="E268" s="27"/>
      <c r="F268" s="26">
        <f t="shared" si="13"/>
        <v>3.58</v>
      </c>
      <c r="G268" s="77">
        <v>3</v>
      </c>
      <c r="J268" s="30"/>
      <c r="K268" s="30"/>
    </row>
    <row r="269" spans="1:11">
      <c r="A269" s="10">
        <v>44367</v>
      </c>
      <c r="B269" s="95">
        <v>69</v>
      </c>
      <c r="C269" s="27">
        <v>42.5</v>
      </c>
      <c r="D269" s="11"/>
      <c r="E269" s="27"/>
      <c r="F269" s="26">
        <f t="shared" si="13"/>
        <v>23.5</v>
      </c>
      <c r="G269" s="77">
        <v>3</v>
      </c>
      <c r="J269" s="30"/>
      <c r="K269" s="30"/>
    </row>
    <row r="270" spans="1:11">
      <c r="A270" s="10">
        <v>44367</v>
      </c>
      <c r="B270" s="95">
        <v>11.58</v>
      </c>
      <c r="C270" s="27">
        <v>5</v>
      </c>
      <c r="D270" s="11"/>
      <c r="E270" s="27"/>
      <c r="F270" s="26">
        <f t="shared" si="13"/>
        <v>3.58</v>
      </c>
      <c r="G270" s="77">
        <v>3</v>
      </c>
      <c r="J270" s="30"/>
      <c r="K270" s="30"/>
    </row>
    <row r="271" spans="1:11">
      <c r="A271" s="10">
        <v>44367</v>
      </c>
      <c r="B271" s="95">
        <v>14.58</v>
      </c>
      <c r="C271" s="27">
        <v>5</v>
      </c>
      <c r="D271" s="11"/>
      <c r="E271" s="27"/>
      <c r="F271" s="26">
        <f t="shared" si="13"/>
        <v>6.58</v>
      </c>
      <c r="G271" s="77">
        <v>3</v>
      </c>
      <c r="J271" s="30"/>
      <c r="K271" s="30"/>
    </row>
    <row r="272" spans="1:11">
      <c r="A272" s="10">
        <v>44367</v>
      </c>
      <c r="B272" s="95">
        <v>14.58</v>
      </c>
      <c r="C272" s="27">
        <v>5</v>
      </c>
      <c r="D272" s="11"/>
      <c r="E272" s="27"/>
      <c r="F272" s="26">
        <f t="shared" si="13"/>
        <v>9.58</v>
      </c>
      <c r="G272" s="77">
        <v>0</v>
      </c>
      <c r="J272" s="30"/>
      <c r="K272" s="30"/>
    </row>
    <row r="273" spans="1:11">
      <c r="A273" s="10">
        <v>44367</v>
      </c>
      <c r="B273" s="95">
        <v>17.77</v>
      </c>
      <c r="C273" s="27">
        <v>8</v>
      </c>
      <c r="D273" s="11"/>
      <c r="E273" s="27"/>
      <c r="F273" s="26">
        <f t="shared" si="13"/>
        <v>6.77</v>
      </c>
      <c r="G273" s="77">
        <v>3</v>
      </c>
      <c r="J273" s="30"/>
      <c r="K273" s="30"/>
    </row>
    <row r="274" spans="1:11">
      <c r="A274" s="10">
        <v>44367</v>
      </c>
      <c r="B274" s="95">
        <v>20.8</v>
      </c>
      <c r="C274" s="27">
        <v>10</v>
      </c>
      <c r="D274" s="11"/>
      <c r="E274" s="27"/>
      <c r="F274" s="26">
        <f t="shared" si="13"/>
        <v>7.8000000000000007</v>
      </c>
      <c r="G274" s="77">
        <v>3</v>
      </c>
      <c r="J274" s="30"/>
      <c r="K274" s="30"/>
    </row>
    <row r="275" spans="1:11">
      <c r="A275" s="10">
        <v>44367</v>
      </c>
      <c r="B275" s="95">
        <v>7.85</v>
      </c>
      <c r="C275" s="27">
        <v>3.75</v>
      </c>
      <c r="D275" s="11"/>
      <c r="E275" s="27"/>
      <c r="F275" s="26">
        <f t="shared" si="13"/>
        <v>1.0999999999999996</v>
      </c>
      <c r="G275" s="77">
        <v>3</v>
      </c>
      <c r="J275" s="30"/>
      <c r="K275" s="30"/>
    </row>
    <row r="276" spans="1:11">
      <c r="A276" s="10">
        <v>44367</v>
      </c>
      <c r="B276" s="95">
        <v>69</v>
      </c>
      <c r="C276" s="27">
        <v>42.5</v>
      </c>
      <c r="D276" s="11"/>
      <c r="E276" s="27"/>
      <c r="F276" s="26">
        <f t="shared" si="13"/>
        <v>26.5</v>
      </c>
      <c r="G276" s="77">
        <v>0</v>
      </c>
      <c r="J276" s="30"/>
      <c r="K276" s="30"/>
    </row>
    <row r="277" spans="1:11">
      <c r="A277" s="10">
        <v>44367</v>
      </c>
      <c r="B277" s="95">
        <v>17.62</v>
      </c>
      <c r="C277" s="27">
        <v>9</v>
      </c>
      <c r="D277" s="11"/>
      <c r="E277" s="27"/>
      <c r="F277" s="26">
        <f t="shared" si="13"/>
        <v>5.620000000000001</v>
      </c>
      <c r="G277" s="77">
        <v>3</v>
      </c>
      <c r="J277" s="30"/>
      <c r="K277" s="30"/>
    </row>
    <row r="278" spans="1:11">
      <c r="A278" s="10">
        <v>44367</v>
      </c>
      <c r="B278" s="95">
        <v>11.58</v>
      </c>
      <c r="C278" s="27">
        <v>5</v>
      </c>
      <c r="D278" s="11"/>
      <c r="E278" s="27"/>
      <c r="F278" s="26">
        <f t="shared" si="13"/>
        <v>3.58</v>
      </c>
      <c r="G278" s="77">
        <v>3</v>
      </c>
      <c r="J278" s="30"/>
      <c r="K278" s="30"/>
    </row>
    <row r="279" spans="1:11">
      <c r="A279" s="10">
        <v>44367</v>
      </c>
      <c r="B279" s="95">
        <v>53.14</v>
      </c>
      <c r="C279" s="27">
        <v>23</v>
      </c>
      <c r="D279" s="11"/>
      <c r="E279" s="27"/>
      <c r="F279" s="26">
        <f t="shared" si="13"/>
        <v>27.14</v>
      </c>
      <c r="G279" s="77">
        <v>3</v>
      </c>
      <c r="J279" s="30"/>
      <c r="K279" s="30"/>
    </row>
    <row r="280" spans="1:11">
      <c r="A280" s="10">
        <v>44367</v>
      </c>
      <c r="B280" s="95">
        <v>11.58</v>
      </c>
      <c r="C280" s="27">
        <v>5</v>
      </c>
      <c r="D280" s="11"/>
      <c r="E280" s="27"/>
      <c r="F280" s="26">
        <f t="shared" si="13"/>
        <v>3.58</v>
      </c>
      <c r="G280" s="77">
        <v>3</v>
      </c>
      <c r="J280" s="30"/>
      <c r="K280" s="30"/>
    </row>
    <row r="281" spans="1:11">
      <c r="A281" s="10">
        <v>44367</v>
      </c>
      <c r="B281" s="95">
        <v>33.200000000000003</v>
      </c>
      <c r="C281" s="27">
        <v>26</v>
      </c>
      <c r="D281" s="11"/>
      <c r="E281" s="27"/>
      <c r="F281" s="26">
        <f t="shared" si="13"/>
        <v>4.2000000000000028</v>
      </c>
      <c r="G281" s="77">
        <v>3</v>
      </c>
      <c r="J281" s="30"/>
      <c r="K281" s="30"/>
    </row>
    <row r="282" spans="1:11">
      <c r="A282" s="10">
        <v>44367</v>
      </c>
      <c r="B282" s="95">
        <v>7.72</v>
      </c>
      <c r="C282" s="27">
        <v>3.75</v>
      </c>
      <c r="D282" s="11"/>
      <c r="E282" s="27"/>
      <c r="F282" s="26">
        <f t="shared" si="13"/>
        <v>0.96999999999999975</v>
      </c>
      <c r="G282" s="77">
        <v>3</v>
      </c>
      <c r="J282" s="30"/>
      <c r="K282" s="30"/>
    </row>
    <row r="283" spans="1:11">
      <c r="A283" s="10">
        <v>44367</v>
      </c>
      <c r="B283" s="95">
        <v>52.5</v>
      </c>
      <c r="C283" s="27">
        <v>40</v>
      </c>
      <c r="D283" s="11"/>
      <c r="E283" s="27"/>
      <c r="F283" s="26">
        <f t="shared" si="13"/>
        <v>9.5</v>
      </c>
      <c r="G283" s="77">
        <v>3</v>
      </c>
      <c r="J283" s="30"/>
      <c r="K283" s="30"/>
    </row>
    <row r="284" spans="1:11">
      <c r="A284" s="10">
        <v>44367</v>
      </c>
      <c r="B284" s="95">
        <v>14.58</v>
      </c>
      <c r="C284" s="27">
        <v>5</v>
      </c>
      <c r="D284" s="11"/>
      <c r="E284" s="27"/>
      <c r="F284" s="26">
        <f t="shared" si="13"/>
        <v>6.58</v>
      </c>
      <c r="G284" s="77">
        <v>3</v>
      </c>
      <c r="J284" s="30"/>
      <c r="K284" s="30"/>
    </row>
    <row r="285" spans="1:11">
      <c r="A285" s="10">
        <v>44367</v>
      </c>
      <c r="B285" s="95">
        <v>9.5</v>
      </c>
      <c r="C285" s="27">
        <v>4</v>
      </c>
      <c r="D285" s="11"/>
      <c r="E285" s="27"/>
      <c r="F285" s="26">
        <f t="shared" si="13"/>
        <v>5.5</v>
      </c>
      <c r="G285" s="77">
        <v>0</v>
      </c>
      <c r="J285" s="30"/>
      <c r="K285" s="30"/>
    </row>
    <row r="286" spans="1:11">
      <c r="A286" s="10">
        <v>44367</v>
      </c>
      <c r="B286" s="95">
        <v>10.42</v>
      </c>
      <c r="C286" s="27">
        <v>5</v>
      </c>
      <c r="D286" s="11"/>
      <c r="E286" s="27"/>
      <c r="F286" s="26">
        <f t="shared" ref="F286:F304" si="14">B286-C286-D286+E286-G286-J792</f>
        <v>2.42</v>
      </c>
      <c r="G286" s="77">
        <v>3</v>
      </c>
      <c r="J286" s="30"/>
      <c r="K286" s="30"/>
    </row>
    <row r="287" spans="1:11">
      <c r="A287" s="10">
        <v>44367</v>
      </c>
      <c r="B287" s="95">
        <v>25.8</v>
      </c>
      <c r="C287" s="27">
        <v>13</v>
      </c>
      <c r="D287" s="11"/>
      <c r="E287" s="27"/>
      <c r="F287" s="26">
        <f t="shared" si="14"/>
        <v>9.8000000000000007</v>
      </c>
      <c r="G287" s="77">
        <v>3</v>
      </c>
      <c r="J287" s="30"/>
      <c r="K287" s="30"/>
    </row>
    <row r="288" spans="1:11">
      <c r="A288" s="10">
        <v>44367</v>
      </c>
      <c r="B288" s="95">
        <v>10.47</v>
      </c>
      <c r="C288" s="27">
        <v>5</v>
      </c>
      <c r="D288" s="11"/>
      <c r="E288" s="27"/>
      <c r="F288" s="26">
        <f t="shared" si="14"/>
        <v>2.4700000000000006</v>
      </c>
      <c r="G288" s="77">
        <v>3</v>
      </c>
      <c r="J288" s="30"/>
      <c r="K288" s="30"/>
    </row>
    <row r="289" spans="1:11">
      <c r="A289" s="10">
        <v>44367</v>
      </c>
      <c r="B289" s="95">
        <v>10.43</v>
      </c>
      <c r="C289" s="27">
        <v>5</v>
      </c>
      <c r="D289" s="11"/>
      <c r="E289" s="27"/>
      <c r="F289" s="26">
        <f t="shared" si="14"/>
        <v>5.43</v>
      </c>
      <c r="G289" s="77">
        <v>0</v>
      </c>
      <c r="J289" s="30"/>
      <c r="K289" s="30"/>
    </row>
    <row r="290" spans="1:11">
      <c r="A290" s="10">
        <v>44367</v>
      </c>
      <c r="B290" s="95">
        <v>19.399999999999999</v>
      </c>
      <c r="C290" s="27">
        <v>10</v>
      </c>
      <c r="D290" s="11"/>
      <c r="E290" s="27"/>
      <c r="F290" s="26">
        <f t="shared" si="14"/>
        <v>6.3999999999999986</v>
      </c>
      <c r="G290" s="77">
        <v>3</v>
      </c>
      <c r="J290" s="30"/>
      <c r="K290" s="30"/>
    </row>
    <row r="291" spans="1:11">
      <c r="A291" s="10">
        <v>44367</v>
      </c>
      <c r="B291" s="95">
        <v>13.18</v>
      </c>
      <c r="C291" s="27">
        <v>5</v>
      </c>
      <c r="D291" s="11"/>
      <c r="E291" s="27"/>
      <c r="F291" s="26">
        <f t="shared" si="14"/>
        <v>5.18</v>
      </c>
      <c r="G291" s="77">
        <v>3</v>
      </c>
      <c r="J291" s="30"/>
      <c r="K291" s="30"/>
    </row>
    <row r="292" spans="1:11">
      <c r="A292" s="10">
        <v>44367</v>
      </c>
      <c r="B292" s="96">
        <v>7.79</v>
      </c>
      <c r="C292" s="27">
        <v>3.75</v>
      </c>
      <c r="D292" s="11"/>
      <c r="E292" s="27"/>
      <c r="F292" s="26">
        <f t="shared" si="14"/>
        <v>1.04</v>
      </c>
      <c r="G292" s="77">
        <v>3</v>
      </c>
      <c r="J292" s="30"/>
      <c r="K292" s="30"/>
    </row>
    <row r="293" spans="1:11">
      <c r="A293" s="10">
        <v>44367</v>
      </c>
      <c r="B293" s="95">
        <v>28.5</v>
      </c>
      <c r="C293" s="27">
        <v>24</v>
      </c>
      <c r="D293" s="11"/>
      <c r="E293" s="27"/>
      <c r="F293" s="26">
        <f t="shared" si="14"/>
        <v>1.5</v>
      </c>
      <c r="G293" s="77">
        <v>3</v>
      </c>
      <c r="J293" s="30"/>
      <c r="K293" s="30"/>
    </row>
    <row r="294" spans="1:11">
      <c r="A294" s="10">
        <v>44368</v>
      </c>
      <c r="B294" s="95">
        <v>11.58</v>
      </c>
      <c r="C294" s="27">
        <v>5</v>
      </c>
      <c r="D294" s="11"/>
      <c r="E294" s="27"/>
      <c r="F294" s="26">
        <f t="shared" si="14"/>
        <v>3.58</v>
      </c>
      <c r="G294" s="77">
        <v>3</v>
      </c>
      <c r="J294" s="30"/>
      <c r="K294" s="30"/>
    </row>
    <row r="295" spans="1:11">
      <c r="A295" s="10">
        <v>44368</v>
      </c>
      <c r="B295" s="95">
        <v>14.58</v>
      </c>
      <c r="C295" s="27">
        <v>5</v>
      </c>
      <c r="D295" s="11"/>
      <c r="E295" s="27"/>
      <c r="F295" s="26">
        <f t="shared" si="14"/>
        <v>6.58</v>
      </c>
      <c r="G295" s="77">
        <v>3</v>
      </c>
      <c r="J295" s="30"/>
      <c r="K295" s="30"/>
    </row>
    <row r="296" spans="1:11">
      <c r="A296" s="10">
        <v>44368</v>
      </c>
      <c r="B296" s="95">
        <v>24.58</v>
      </c>
      <c r="C296" s="27">
        <v>10</v>
      </c>
      <c r="D296" s="11"/>
      <c r="E296" s="27"/>
      <c r="F296" s="26">
        <f t="shared" si="14"/>
        <v>11.579999999999998</v>
      </c>
      <c r="G296" s="77">
        <v>3</v>
      </c>
      <c r="J296" s="30"/>
      <c r="K296" s="30"/>
    </row>
    <row r="297" spans="1:11">
      <c r="A297" s="10">
        <v>44368</v>
      </c>
      <c r="B297" s="95">
        <v>10.58</v>
      </c>
      <c r="C297" s="27">
        <v>5</v>
      </c>
      <c r="D297" s="11"/>
      <c r="E297" s="27"/>
      <c r="F297" s="26">
        <f t="shared" si="14"/>
        <v>2.58</v>
      </c>
      <c r="G297" s="77">
        <v>3</v>
      </c>
      <c r="J297" s="30"/>
      <c r="K297" s="30"/>
    </row>
    <row r="298" spans="1:11">
      <c r="A298" s="10">
        <v>44368</v>
      </c>
      <c r="B298" s="95">
        <v>8.58</v>
      </c>
      <c r="C298" s="27">
        <v>3.75</v>
      </c>
      <c r="D298" s="11"/>
      <c r="E298" s="27"/>
      <c r="F298" s="26">
        <f t="shared" si="14"/>
        <v>4.83</v>
      </c>
      <c r="G298" s="77">
        <v>0</v>
      </c>
      <c r="J298" s="30"/>
      <c r="K298" s="30"/>
    </row>
    <row r="299" spans="1:11">
      <c r="A299" s="10">
        <v>44368</v>
      </c>
      <c r="B299" s="95">
        <v>10.58</v>
      </c>
      <c r="C299" s="27">
        <v>5</v>
      </c>
      <c r="D299" s="11"/>
      <c r="E299" s="27"/>
      <c r="F299" s="26">
        <f t="shared" si="14"/>
        <v>2.58</v>
      </c>
      <c r="G299" s="77">
        <v>3</v>
      </c>
      <c r="J299" s="30"/>
      <c r="K299" s="30"/>
    </row>
    <row r="300" spans="1:11">
      <c r="A300" s="10">
        <v>44368</v>
      </c>
      <c r="B300" s="95">
        <v>69</v>
      </c>
      <c r="C300" s="27">
        <v>42.5</v>
      </c>
      <c r="D300" s="11"/>
      <c r="E300" s="27"/>
      <c r="F300" s="26">
        <f t="shared" si="14"/>
        <v>23.5</v>
      </c>
      <c r="G300" s="77">
        <v>3</v>
      </c>
      <c r="J300" s="30"/>
      <c r="K300" s="30"/>
    </row>
    <row r="301" spans="1:11">
      <c r="A301" s="10">
        <v>44368</v>
      </c>
      <c r="B301" s="95">
        <v>14.58</v>
      </c>
      <c r="C301" s="27">
        <v>5</v>
      </c>
      <c r="D301" s="11"/>
      <c r="E301" s="27"/>
      <c r="F301" s="26">
        <f t="shared" si="14"/>
        <v>6.58</v>
      </c>
      <c r="G301" s="77">
        <v>3</v>
      </c>
      <c r="J301" s="30"/>
      <c r="K301" s="30"/>
    </row>
    <row r="302" spans="1:11">
      <c r="A302" s="10">
        <v>44368</v>
      </c>
      <c r="B302" s="95">
        <v>24.58</v>
      </c>
      <c r="C302" s="27">
        <v>10</v>
      </c>
      <c r="D302" s="11"/>
      <c r="E302" s="27"/>
      <c r="F302" s="26">
        <f t="shared" si="14"/>
        <v>14.579999999999998</v>
      </c>
      <c r="G302" s="77">
        <v>0</v>
      </c>
      <c r="J302" s="30"/>
      <c r="K302" s="30"/>
    </row>
    <row r="303" spans="1:11">
      <c r="A303" s="10">
        <v>44368</v>
      </c>
      <c r="B303" s="95">
        <v>11.58</v>
      </c>
      <c r="C303" s="27">
        <v>5</v>
      </c>
      <c r="D303" s="11"/>
      <c r="E303" s="27"/>
      <c r="F303" s="26">
        <f t="shared" si="14"/>
        <v>3.58</v>
      </c>
      <c r="G303" s="77">
        <v>3</v>
      </c>
      <c r="J303" s="30"/>
      <c r="K303" s="30"/>
    </row>
    <row r="304" spans="1:11">
      <c r="A304" s="10">
        <v>44368</v>
      </c>
      <c r="B304" s="95">
        <v>23.16</v>
      </c>
      <c r="C304" s="27">
        <v>10</v>
      </c>
      <c r="D304" s="11"/>
      <c r="E304" s="27"/>
      <c r="F304" s="26">
        <f t="shared" si="14"/>
        <v>10.16</v>
      </c>
      <c r="G304" s="77">
        <v>3</v>
      </c>
      <c r="J304" s="30"/>
      <c r="K304" s="30"/>
    </row>
    <row r="305" spans="1:11">
      <c r="A305" s="10">
        <v>44369</v>
      </c>
      <c r="B305" s="95">
        <v>9.08</v>
      </c>
      <c r="C305" s="27">
        <v>3</v>
      </c>
      <c r="D305" s="11"/>
      <c r="E305" s="27"/>
      <c r="F305" s="26">
        <f t="shared" ref="F305:F336" si="15">B305-C305-D305+E305-G305-J811</f>
        <v>3.08</v>
      </c>
      <c r="G305" s="77">
        <v>3</v>
      </c>
      <c r="J305" s="30"/>
      <c r="K305" s="30"/>
    </row>
    <row r="306" spans="1:11">
      <c r="A306" s="10">
        <v>44369</v>
      </c>
      <c r="B306" s="95">
        <v>11.58</v>
      </c>
      <c r="C306" s="27">
        <v>5</v>
      </c>
      <c r="D306" s="11"/>
      <c r="E306" s="27"/>
      <c r="F306" s="26">
        <f t="shared" si="15"/>
        <v>3.58</v>
      </c>
      <c r="G306" s="77">
        <v>3</v>
      </c>
      <c r="J306" s="30"/>
      <c r="K306" s="30"/>
    </row>
    <row r="307" spans="1:11">
      <c r="A307" s="10">
        <v>44369</v>
      </c>
      <c r="B307" s="95">
        <v>72</v>
      </c>
      <c r="C307" s="27">
        <v>42.5</v>
      </c>
      <c r="D307" s="11"/>
      <c r="E307" s="27"/>
      <c r="F307" s="26">
        <f t="shared" si="15"/>
        <v>26.5</v>
      </c>
      <c r="G307" s="77">
        <v>3</v>
      </c>
      <c r="J307" s="30"/>
      <c r="K307" s="30"/>
    </row>
    <row r="308" spans="1:11">
      <c r="A308" s="10">
        <v>44369</v>
      </c>
      <c r="B308" s="95">
        <v>10.58</v>
      </c>
      <c r="C308" s="27">
        <v>5</v>
      </c>
      <c r="D308" s="11"/>
      <c r="E308" s="27"/>
      <c r="F308" s="26">
        <f t="shared" si="15"/>
        <v>2.58</v>
      </c>
      <c r="G308" s="77">
        <v>3</v>
      </c>
      <c r="J308" s="30"/>
      <c r="K308" s="30"/>
    </row>
    <row r="309" spans="1:11">
      <c r="A309" s="10">
        <v>44369</v>
      </c>
      <c r="B309" s="95">
        <v>11.58</v>
      </c>
      <c r="C309" s="27">
        <v>5</v>
      </c>
      <c r="D309" s="11"/>
      <c r="E309" s="27"/>
      <c r="F309" s="26">
        <f t="shared" si="15"/>
        <v>3.58</v>
      </c>
      <c r="G309" s="77">
        <v>3</v>
      </c>
      <c r="J309" s="30"/>
      <c r="K309" s="30"/>
    </row>
    <row r="310" spans="1:11">
      <c r="A310" s="10">
        <v>44369</v>
      </c>
      <c r="B310" s="95">
        <v>14.58</v>
      </c>
      <c r="C310" s="27">
        <v>5</v>
      </c>
      <c r="D310" s="11"/>
      <c r="E310" s="27"/>
      <c r="F310" s="26">
        <f t="shared" si="15"/>
        <v>6.58</v>
      </c>
      <c r="G310" s="77">
        <v>3</v>
      </c>
      <c r="J310" s="30"/>
      <c r="K310" s="30"/>
    </row>
    <row r="311" spans="1:11">
      <c r="A311" s="10">
        <v>44369</v>
      </c>
      <c r="B311" s="95">
        <v>14.58</v>
      </c>
      <c r="C311" s="27">
        <v>5</v>
      </c>
      <c r="D311" s="11"/>
      <c r="E311" s="27"/>
      <c r="F311" s="26">
        <f t="shared" si="15"/>
        <v>9.58</v>
      </c>
      <c r="G311" s="77">
        <v>0</v>
      </c>
      <c r="J311" s="30"/>
      <c r="K311" s="30"/>
    </row>
    <row r="312" spans="1:11">
      <c r="A312" s="10">
        <v>44369</v>
      </c>
      <c r="B312" s="95">
        <v>19.579999999999998</v>
      </c>
      <c r="C312" s="27">
        <v>9</v>
      </c>
      <c r="D312" s="11"/>
      <c r="E312" s="27"/>
      <c r="F312" s="26">
        <f t="shared" si="15"/>
        <v>7.5799999999999983</v>
      </c>
      <c r="G312" s="77">
        <v>3</v>
      </c>
      <c r="J312" s="30"/>
      <c r="K312" s="30"/>
    </row>
    <row r="313" spans="1:11">
      <c r="A313" s="10">
        <v>44370</v>
      </c>
      <c r="B313" s="95">
        <v>19.579999999999998</v>
      </c>
      <c r="C313" s="27">
        <v>9</v>
      </c>
      <c r="D313" s="11"/>
      <c r="E313" s="27"/>
      <c r="F313" s="26">
        <f t="shared" si="15"/>
        <v>7.5799999999999983</v>
      </c>
      <c r="G313" s="77">
        <v>3</v>
      </c>
      <c r="J313" s="30"/>
      <c r="K313" s="30"/>
    </row>
    <row r="314" spans="1:11">
      <c r="A314" s="10">
        <v>44370</v>
      </c>
      <c r="B314" s="95">
        <v>8.58</v>
      </c>
      <c r="C314" s="27">
        <v>2.75</v>
      </c>
      <c r="D314" s="11"/>
      <c r="E314" s="27"/>
      <c r="F314" s="26">
        <f t="shared" si="15"/>
        <v>2.83</v>
      </c>
      <c r="G314" s="77">
        <v>3</v>
      </c>
      <c r="J314" s="30"/>
      <c r="K314" s="30"/>
    </row>
    <row r="315" spans="1:11">
      <c r="A315" s="10">
        <v>44370</v>
      </c>
      <c r="B315" s="95">
        <v>24.58</v>
      </c>
      <c r="C315" s="27">
        <v>10</v>
      </c>
      <c r="D315" s="11"/>
      <c r="E315" s="27"/>
      <c r="F315" s="26">
        <f t="shared" si="15"/>
        <v>14.579999999999998</v>
      </c>
      <c r="G315" s="77">
        <v>0</v>
      </c>
      <c r="J315" s="30"/>
      <c r="K315" s="30"/>
    </row>
    <row r="316" spans="1:11">
      <c r="A316" s="10">
        <v>44370</v>
      </c>
      <c r="B316" s="95">
        <v>12.9</v>
      </c>
      <c r="C316" s="27">
        <v>8</v>
      </c>
      <c r="D316" s="11"/>
      <c r="E316" s="27"/>
      <c r="F316" s="26">
        <f t="shared" si="15"/>
        <v>1.9000000000000004</v>
      </c>
      <c r="G316" s="77">
        <v>3</v>
      </c>
      <c r="J316" s="30"/>
      <c r="K316" s="30"/>
    </row>
    <row r="317" spans="1:11">
      <c r="A317" s="10">
        <v>44370</v>
      </c>
      <c r="B317" s="95">
        <v>11.58</v>
      </c>
      <c r="C317" s="27">
        <v>5</v>
      </c>
      <c r="D317" s="11"/>
      <c r="E317" s="27"/>
      <c r="F317" s="26">
        <f t="shared" si="15"/>
        <v>3.58</v>
      </c>
      <c r="G317" s="77">
        <v>3</v>
      </c>
      <c r="J317" s="30"/>
      <c r="K317" s="30"/>
    </row>
    <row r="318" spans="1:11">
      <c r="A318" s="10">
        <v>44370</v>
      </c>
      <c r="B318" s="95">
        <v>11.58</v>
      </c>
      <c r="C318" s="27">
        <v>5</v>
      </c>
      <c r="D318" s="11"/>
      <c r="E318" s="27"/>
      <c r="F318" s="26">
        <f t="shared" si="15"/>
        <v>3.58</v>
      </c>
      <c r="G318" s="77">
        <v>3</v>
      </c>
      <c r="J318" s="30"/>
      <c r="K318" s="30"/>
    </row>
    <row r="319" spans="1:11">
      <c r="A319" s="10">
        <v>44370</v>
      </c>
      <c r="B319" s="95">
        <v>11.58</v>
      </c>
      <c r="C319" s="27">
        <v>5</v>
      </c>
      <c r="D319" s="11"/>
      <c r="E319" s="27"/>
      <c r="F319" s="26">
        <f t="shared" si="15"/>
        <v>3.58</v>
      </c>
      <c r="G319" s="77">
        <v>3</v>
      </c>
      <c r="J319" s="30"/>
      <c r="K319" s="30"/>
    </row>
    <row r="320" spans="1:11">
      <c r="A320" s="10">
        <v>44370</v>
      </c>
      <c r="B320" s="95">
        <v>11.58</v>
      </c>
      <c r="C320" s="27">
        <v>5</v>
      </c>
      <c r="D320" s="11"/>
      <c r="E320" s="27"/>
      <c r="F320" s="26">
        <f t="shared" si="15"/>
        <v>3.58</v>
      </c>
      <c r="G320" s="77">
        <v>3</v>
      </c>
      <c r="J320" s="30"/>
      <c r="K320" s="30"/>
    </row>
    <row r="321" spans="1:11">
      <c r="A321" s="10">
        <v>44370</v>
      </c>
      <c r="B321" s="95">
        <v>24.58</v>
      </c>
      <c r="C321" s="27">
        <v>10</v>
      </c>
      <c r="D321" s="11"/>
      <c r="E321" s="27"/>
      <c r="F321" s="26">
        <f t="shared" si="15"/>
        <v>11.579999999999998</v>
      </c>
      <c r="G321" s="77">
        <v>3</v>
      </c>
      <c r="J321" s="30"/>
      <c r="K321" s="30"/>
    </row>
    <row r="322" spans="1:11">
      <c r="A322" s="10">
        <v>44370</v>
      </c>
      <c r="B322" s="95">
        <v>24.58</v>
      </c>
      <c r="C322" s="27">
        <v>10</v>
      </c>
      <c r="D322" s="11"/>
      <c r="E322" s="27"/>
      <c r="F322" s="26">
        <f t="shared" si="15"/>
        <v>11.579999999999998</v>
      </c>
      <c r="G322" s="77">
        <v>3</v>
      </c>
      <c r="J322" s="30"/>
      <c r="K322" s="30"/>
    </row>
    <row r="323" spans="1:11">
      <c r="A323" s="10">
        <v>44370</v>
      </c>
      <c r="B323" s="95">
        <v>8.58</v>
      </c>
      <c r="C323" s="27">
        <v>3.75</v>
      </c>
      <c r="D323" s="11"/>
      <c r="E323" s="27"/>
      <c r="F323" s="26">
        <f t="shared" si="15"/>
        <v>1.83</v>
      </c>
      <c r="G323" s="77">
        <v>3</v>
      </c>
      <c r="J323" s="30"/>
      <c r="K323" s="30"/>
    </row>
    <row r="324" spans="1:11">
      <c r="A324" s="10">
        <v>44371</v>
      </c>
      <c r="B324" s="95">
        <v>14.58</v>
      </c>
      <c r="C324" s="27">
        <v>5</v>
      </c>
      <c r="D324" s="11"/>
      <c r="E324" s="27"/>
      <c r="F324" s="26">
        <f t="shared" si="15"/>
        <v>9.58</v>
      </c>
      <c r="G324" s="77">
        <v>0</v>
      </c>
      <c r="J324" s="30"/>
      <c r="K324" s="30"/>
    </row>
    <row r="325" spans="1:11">
      <c r="A325" s="10">
        <v>44371</v>
      </c>
      <c r="B325" s="95">
        <v>11.58</v>
      </c>
      <c r="C325" s="27">
        <v>5</v>
      </c>
      <c r="D325" s="11"/>
      <c r="E325" s="27"/>
      <c r="F325" s="26">
        <f t="shared" si="15"/>
        <v>3.58</v>
      </c>
      <c r="G325" s="77">
        <v>3</v>
      </c>
      <c r="J325" s="30"/>
      <c r="K325" s="30"/>
    </row>
    <row r="326" spans="1:11">
      <c r="A326" s="10">
        <v>44371</v>
      </c>
      <c r="B326" s="95">
        <v>19.16</v>
      </c>
      <c r="C326" s="27">
        <v>9</v>
      </c>
      <c r="D326" s="11"/>
      <c r="E326" s="27"/>
      <c r="F326" s="26">
        <f t="shared" si="15"/>
        <v>7.16</v>
      </c>
      <c r="G326" s="77">
        <v>3</v>
      </c>
      <c r="J326" s="30"/>
      <c r="K326" s="30"/>
    </row>
    <row r="327" spans="1:11">
      <c r="A327" s="10">
        <v>44371</v>
      </c>
      <c r="B327" s="95">
        <v>72</v>
      </c>
      <c r="C327" s="27">
        <v>42.5</v>
      </c>
      <c r="D327" s="11"/>
      <c r="E327" s="27"/>
      <c r="F327" s="26">
        <f t="shared" si="15"/>
        <v>26.5</v>
      </c>
      <c r="G327" s="77">
        <v>3</v>
      </c>
      <c r="J327" s="30"/>
      <c r="K327" s="30"/>
    </row>
    <row r="328" spans="1:11">
      <c r="A328" s="10">
        <v>44371</v>
      </c>
      <c r="B328" s="95">
        <v>9.08</v>
      </c>
      <c r="C328" s="27">
        <v>3</v>
      </c>
      <c r="D328" s="11"/>
      <c r="E328" s="27"/>
      <c r="F328" s="26">
        <f t="shared" si="15"/>
        <v>6.08</v>
      </c>
      <c r="G328" s="77">
        <v>0</v>
      </c>
      <c r="J328" s="30"/>
      <c r="K328" s="30"/>
    </row>
    <row r="329" spans="1:11">
      <c r="A329" s="10">
        <v>44371</v>
      </c>
      <c r="B329" s="95">
        <v>21</v>
      </c>
      <c r="C329" s="27">
        <v>16</v>
      </c>
      <c r="D329" s="11"/>
      <c r="E329" s="27"/>
      <c r="F329" s="26">
        <f t="shared" si="15"/>
        <v>2</v>
      </c>
      <c r="G329" s="77">
        <v>3</v>
      </c>
      <c r="J329" s="30"/>
      <c r="K329" s="30"/>
    </row>
    <row r="330" spans="1:11">
      <c r="A330" s="10">
        <v>44371</v>
      </c>
      <c r="B330" s="95">
        <v>64.64</v>
      </c>
      <c r="C330" s="27">
        <v>27</v>
      </c>
      <c r="D330" s="11"/>
      <c r="E330" s="27"/>
      <c r="F330" s="26">
        <f t="shared" si="15"/>
        <v>34.64</v>
      </c>
      <c r="G330" s="77">
        <v>3</v>
      </c>
      <c r="J330" s="30"/>
      <c r="K330" s="30"/>
    </row>
    <row r="331" spans="1:11">
      <c r="A331" s="10">
        <v>44372</v>
      </c>
      <c r="B331" s="95">
        <v>12.58</v>
      </c>
      <c r="C331" s="27">
        <v>5</v>
      </c>
      <c r="D331" s="11"/>
      <c r="E331" s="27"/>
      <c r="F331" s="26">
        <f t="shared" si="15"/>
        <v>4.58</v>
      </c>
      <c r="G331" s="77">
        <v>3</v>
      </c>
      <c r="J331" s="30"/>
      <c r="K331" s="30"/>
    </row>
    <row r="332" spans="1:11">
      <c r="A332" s="10">
        <v>44372</v>
      </c>
      <c r="B332" s="95">
        <v>19.579999999999998</v>
      </c>
      <c r="C332" s="27">
        <v>9</v>
      </c>
      <c r="D332" s="11"/>
      <c r="E332" s="27"/>
      <c r="F332" s="26">
        <f t="shared" si="15"/>
        <v>7.5799999999999983</v>
      </c>
      <c r="G332" s="77">
        <v>3</v>
      </c>
      <c r="J332" s="30"/>
      <c r="K332" s="30"/>
    </row>
    <row r="333" spans="1:11">
      <c r="A333" s="10">
        <v>44372</v>
      </c>
      <c r="B333" s="95">
        <v>263.2</v>
      </c>
      <c r="C333" s="27">
        <v>140</v>
      </c>
      <c r="D333" s="11"/>
      <c r="E333" s="27"/>
      <c r="F333" s="26">
        <f t="shared" si="15"/>
        <v>120.19999999999999</v>
      </c>
      <c r="G333" s="77">
        <v>3</v>
      </c>
      <c r="J333" s="30"/>
      <c r="K333" s="30"/>
    </row>
    <row r="334" spans="1:11">
      <c r="A334" s="10">
        <v>44372</v>
      </c>
      <c r="B334" s="95">
        <v>14.58</v>
      </c>
      <c r="C334" s="27">
        <v>5</v>
      </c>
      <c r="D334" s="11"/>
      <c r="E334" s="27"/>
      <c r="F334" s="26">
        <f t="shared" si="15"/>
        <v>6.58</v>
      </c>
      <c r="G334" s="77">
        <v>3</v>
      </c>
      <c r="J334" s="30"/>
      <c r="K334" s="30"/>
    </row>
    <row r="335" spans="1:11">
      <c r="A335" s="10">
        <v>44372</v>
      </c>
      <c r="B335" s="95">
        <v>19.16</v>
      </c>
      <c r="C335" s="27">
        <v>9</v>
      </c>
      <c r="D335" s="11"/>
      <c r="E335" s="27"/>
      <c r="F335" s="26">
        <f t="shared" si="15"/>
        <v>7.16</v>
      </c>
      <c r="G335" s="77">
        <v>3</v>
      </c>
      <c r="J335" s="30"/>
      <c r="K335" s="30"/>
    </row>
    <row r="336" spans="1:11">
      <c r="A336" s="10">
        <v>44373</v>
      </c>
      <c r="B336" s="95">
        <v>36.159999999999997</v>
      </c>
      <c r="C336" s="27">
        <v>15</v>
      </c>
      <c r="D336" s="11"/>
      <c r="E336" s="27"/>
      <c r="F336" s="26">
        <f t="shared" si="15"/>
        <v>18.159999999999997</v>
      </c>
      <c r="G336" s="77">
        <v>3</v>
      </c>
      <c r="J336" s="30"/>
      <c r="K336" s="30"/>
    </row>
    <row r="337" spans="1:11">
      <c r="A337" s="10">
        <v>44373</v>
      </c>
      <c r="B337" s="95">
        <v>12.58</v>
      </c>
      <c r="C337" s="27">
        <v>5</v>
      </c>
      <c r="D337" s="11"/>
      <c r="E337" s="27"/>
      <c r="F337" s="26">
        <f t="shared" ref="F337:F368" si="16">B337-C337-D337+E337-G337-J843</f>
        <v>7.58</v>
      </c>
      <c r="G337" s="77">
        <v>0</v>
      </c>
      <c r="J337" s="30"/>
      <c r="K337" s="30"/>
    </row>
    <row r="338" spans="1:11">
      <c r="A338" s="10">
        <v>44373</v>
      </c>
      <c r="B338" s="95">
        <v>72</v>
      </c>
      <c r="C338" s="27">
        <v>42.5</v>
      </c>
      <c r="D338" s="11"/>
      <c r="E338" s="27"/>
      <c r="F338" s="26">
        <f t="shared" si="16"/>
        <v>26.5</v>
      </c>
      <c r="G338" s="77">
        <v>3</v>
      </c>
      <c r="J338" s="30"/>
      <c r="K338" s="30"/>
    </row>
    <row r="339" spans="1:11">
      <c r="A339" s="10">
        <v>44373</v>
      </c>
      <c r="B339" s="95">
        <v>14.58</v>
      </c>
      <c r="C339" s="27">
        <v>5</v>
      </c>
      <c r="D339" s="11"/>
      <c r="E339" s="27"/>
      <c r="F339" s="26">
        <f t="shared" si="16"/>
        <v>6.58</v>
      </c>
      <c r="G339" s="77">
        <v>3</v>
      </c>
      <c r="J339" s="30"/>
      <c r="K339" s="30"/>
    </row>
    <row r="340" spans="1:11">
      <c r="A340" s="10">
        <v>44373</v>
      </c>
      <c r="B340" s="95">
        <v>43.74</v>
      </c>
      <c r="C340" s="27">
        <v>15</v>
      </c>
      <c r="D340" s="11"/>
      <c r="E340" s="27"/>
      <c r="F340" s="26">
        <f t="shared" si="16"/>
        <v>25.740000000000002</v>
      </c>
      <c r="G340" s="77">
        <v>3</v>
      </c>
      <c r="J340" s="30"/>
      <c r="K340" s="30"/>
    </row>
    <row r="341" spans="1:11">
      <c r="A341" s="10">
        <v>44373</v>
      </c>
      <c r="B341" s="95">
        <v>8.58</v>
      </c>
      <c r="C341" s="27">
        <v>2.75</v>
      </c>
      <c r="D341" s="11"/>
      <c r="E341" s="27"/>
      <c r="F341" s="26">
        <f t="shared" si="16"/>
        <v>5.83</v>
      </c>
      <c r="G341" s="77">
        <v>0</v>
      </c>
      <c r="J341" s="30"/>
      <c r="K341" s="30"/>
    </row>
    <row r="342" spans="1:11">
      <c r="A342" s="10">
        <v>44373</v>
      </c>
      <c r="B342" s="95">
        <v>24.58</v>
      </c>
      <c r="C342" s="27">
        <v>10</v>
      </c>
      <c r="D342" s="11"/>
      <c r="E342" s="27"/>
      <c r="F342" s="26">
        <f t="shared" si="16"/>
        <v>11.579999999999998</v>
      </c>
      <c r="G342" s="77">
        <v>3</v>
      </c>
      <c r="J342" s="30"/>
      <c r="K342" s="30"/>
    </row>
    <row r="343" spans="1:11">
      <c r="A343" s="10">
        <v>44373</v>
      </c>
      <c r="B343" s="95">
        <v>72</v>
      </c>
      <c r="C343" s="27">
        <v>42.5</v>
      </c>
      <c r="D343" s="11"/>
      <c r="E343" s="27"/>
      <c r="F343" s="26">
        <f t="shared" si="16"/>
        <v>26.5</v>
      </c>
      <c r="G343" s="77">
        <v>3</v>
      </c>
      <c r="J343" s="30"/>
      <c r="K343" s="30"/>
    </row>
    <row r="344" spans="1:11">
      <c r="A344" s="10">
        <v>44373</v>
      </c>
      <c r="B344" s="95">
        <v>24.58</v>
      </c>
      <c r="C344" s="27">
        <v>10</v>
      </c>
      <c r="D344" s="11"/>
      <c r="E344" s="27"/>
      <c r="F344" s="26">
        <f t="shared" si="16"/>
        <v>11.579999999999998</v>
      </c>
      <c r="G344" s="77">
        <v>3</v>
      </c>
      <c r="J344" s="30"/>
      <c r="K344" s="30"/>
    </row>
    <row r="345" spans="1:11">
      <c r="A345" s="10">
        <v>44373</v>
      </c>
      <c r="B345" s="95">
        <v>24.58</v>
      </c>
      <c r="C345" s="91">
        <v>10</v>
      </c>
      <c r="D345" s="11"/>
      <c r="E345" s="27"/>
      <c r="F345" s="26">
        <f t="shared" si="16"/>
        <v>11.579999999999998</v>
      </c>
      <c r="G345" s="77">
        <v>3</v>
      </c>
      <c r="J345" s="30"/>
      <c r="K345" s="30"/>
    </row>
    <row r="346" spans="1:11">
      <c r="A346" s="10">
        <v>44373</v>
      </c>
      <c r="B346" s="95">
        <v>12.58</v>
      </c>
      <c r="C346" s="27">
        <v>5</v>
      </c>
      <c r="D346" s="11"/>
      <c r="E346" s="27"/>
      <c r="F346" s="26">
        <f t="shared" si="16"/>
        <v>4.58</v>
      </c>
      <c r="G346" s="77">
        <v>3</v>
      </c>
      <c r="J346" s="30"/>
      <c r="K346" s="30"/>
    </row>
    <row r="347" spans="1:11">
      <c r="A347" s="10">
        <v>44374</v>
      </c>
      <c r="B347" s="95">
        <v>14.58</v>
      </c>
      <c r="C347" s="27">
        <v>5</v>
      </c>
      <c r="D347" s="11"/>
      <c r="E347" s="27"/>
      <c r="F347" s="26">
        <f t="shared" si="16"/>
        <v>6.58</v>
      </c>
      <c r="G347" s="77">
        <v>3</v>
      </c>
      <c r="J347" s="30"/>
      <c r="K347" s="30"/>
    </row>
    <row r="348" spans="1:11">
      <c r="A348" s="10">
        <v>44374</v>
      </c>
      <c r="B348" s="95">
        <v>19.579999999999998</v>
      </c>
      <c r="C348" s="27">
        <v>9</v>
      </c>
      <c r="D348" s="11"/>
      <c r="E348" s="27"/>
      <c r="F348" s="26">
        <f t="shared" si="16"/>
        <v>7.5799999999999983</v>
      </c>
      <c r="G348" s="77">
        <v>3</v>
      </c>
      <c r="J348" s="30"/>
      <c r="K348" s="30"/>
    </row>
    <row r="349" spans="1:11">
      <c r="A349" s="10">
        <v>44374</v>
      </c>
      <c r="B349" s="95">
        <v>22.32</v>
      </c>
      <c r="C349" s="27">
        <v>10</v>
      </c>
      <c r="D349" s="11"/>
      <c r="E349" s="27"/>
      <c r="F349" s="26">
        <f t="shared" ref="F349:F358" si="17">B349-C349-D349+E349-G350-J855</f>
        <v>9.32</v>
      </c>
      <c r="G349" s="77">
        <v>3</v>
      </c>
      <c r="J349" s="30"/>
      <c r="K349" s="30"/>
    </row>
    <row r="350" spans="1:11">
      <c r="A350" s="10">
        <v>44374</v>
      </c>
      <c r="B350" s="95">
        <v>24.58</v>
      </c>
      <c r="C350" s="27">
        <v>10</v>
      </c>
      <c r="D350" s="11"/>
      <c r="E350" s="27"/>
      <c r="F350" s="26">
        <f t="shared" si="17"/>
        <v>14.579999999999998</v>
      </c>
      <c r="G350" s="77">
        <v>3</v>
      </c>
      <c r="J350" s="30"/>
      <c r="K350" s="30"/>
    </row>
    <row r="351" spans="1:11">
      <c r="A351" s="10">
        <v>44374</v>
      </c>
      <c r="B351" s="95">
        <v>19.579999999999998</v>
      </c>
      <c r="C351" s="27">
        <v>9</v>
      </c>
      <c r="D351" s="11"/>
      <c r="E351" s="27"/>
      <c r="F351" s="26">
        <f t="shared" si="17"/>
        <v>7.5799999999999983</v>
      </c>
      <c r="G351" s="77">
        <v>0</v>
      </c>
      <c r="J351" s="30"/>
      <c r="K351" s="30"/>
    </row>
    <row r="352" spans="1:11">
      <c r="A352" s="10">
        <v>44374</v>
      </c>
      <c r="B352" s="95">
        <v>12.58</v>
      </c>
      <c r="C352" s="27">
        <v>5</v>
      </c>
      <c r="D352" s="11"/>
      <c r="E352" s="27"/>
      <c r="F352" s="26">
        <f t="shared" si="17"/>
        <v>4.58</v>
      </c>
      <c r="G352" s="77">
        <v>3</v>
      </c>
      <c r="J352" s="30"/>
      <c r="K352" s="30"/>
    </row>
    <row r="353" spans="1:11">
      <c r="A353" s="10">
        <v>44374</v>
      </c>
      <c r="B353" s="95">
        <v>14.58</v>
      </c>
      <c r="C353" s="27">
        <v>5</v>
      </c>
      <c r="D353" s="11"/>
      <c r="E353" s="27"/>
      <c r="F353" s="26">
        <f t="shared" si="17"/>
        <v>6.58</v>
      </c>
      <c r="G353" s="77">
        <v>3</v>
      </c>
      <c r="J353" s="30"/>
      <c r="K353" s="30"/>
    </row>
    <row r="354" spans="1:11">
      <c r="A354" s="10">
        <v>44375</v>
      </c>
      <c r="B354" s="95">
        <v>24.58</v>
      </c>
      <c r="C354" s="27">
        <v>10</v>
      </c>
      <c r="D354" s="11"/>
      <c r="E354" s="27"/>
      <c r="F354" s="26">
        <f t="shared" si="17"/>
        <v>14.579999999999998</v>
      </c>
      <c r="G354" s="77">
        <v>3</v>
      </c>
      <c r="J354" s="30"/>
      <c r="K354" s="30"/>
    </row>
    <row r="355" spans="1:11">
      <c r="A355" s="10">
        <v>44375</v>
      </c>
      <c r="B355" s="95">
        <v>19.16</v>
      </c>
      <c r="C355" s="27">
        <v>8</v>
      </c>
      <c r="D355" s="11"/>
      <c r="E355" s="27"/>
      <c r="F355" s="26">
        <f t="shared" si="17"/>
        <v>8.16</v>
      </c>
      <c r="G355" s="77">
        <v>0</v>
      </c>
      <c r="J355" s="30"/>
      <c r="K355" s="30"/>
    </row>
    <row r="356" spans="1:11">
      <c r="A356" s="10">
        <v>44375</v>
      </c>
      <c r="B356" s="95">
        <v>24.58</v>
      </c>
      <c r="C356" s="27">
        <v>10</v>
      </c>
      <c r="D356" s="11"/>
      <c r="E356" s="27"/>
      <c r="F356" s="26">
        <f t="shared" si="17"/>
        <v>11.579999999999998</v>
      </c>
      <c r="G356" s="77">
        <v>3</v>
      </c>
      <c r="J356" s="30"/>
      <c r="K356" s="30"/>
    </row>
    <row r="357" spans="1:11">
      <c r="A357" s="10">
        <v>44375</v>
      </c>
      <c r="B357" s="95">
        <v>12.58</v>
      </c>
      <c r="C357" s="27">
        <v>5</v>
      </c>
      <c r="D357" s="11"/>
      <c r="E357" s="27"/>
      <c r="F357" s="26">
        <f t="shared" si="17"/>
        <v>4.58</v>
      </c>
      <c r="G357" s="77">
        <v>3</v>
      </c>
      <c r="J357" s="30"/>
      <c r="K357" s="30"/>
    </row>
    <row r="358" spans="1:11">
      <c r="A358" s="10">
        <v>44375</v>
      </c>
      <c r="B358" s="95">
        <v>72</v>
      </c>
      <c r="C358" s="27">
        <v>42.5</v>
      </c>
      <c r="D358" s="11"/>
      <c r="E358" s="27"/>
      <c r="F358" s="26">
        <f t="shared" si="17"/>
        <v>26.5</v>
      </c>
      <c r="G358" s="77">
        <v>3</v>
      </c>
      <c r="J358" s="30"/>
      <c r="K358" s="30"/>
    </row>
    <row r="359" spans="1:11">
      <c r="A359" s="10">
        <v>44375</v>
      </c>
      <c r="B359" s="95">
        <v>14.58</v>
      </c>
      <c r="C359" s="27">
        <v>5</v>
      </c>
      <c r="D359" s="11"/>
      <c r="E359" s="27"/>
      <c r="F359" s="26">
        <f t="shared" si="16"/>
        <v>6.58</v>
      </c>
      <c r="G359" s="77">
        <v>3</v>
      </c>
      <c r="J359" s="30"/>
      <c r="K359" s="30"/>
    </row>
    <row r="360" spans="1:11">
      <c r="A360" s="10">
        <v>44375</v>
      </c>
      <c r="B360" s="95">
        <v>14.58</v>
      </c>
      <c r="C360" s="27">
        <v>5</v>
      </c>
      <c r="D360" s="11"/>
      <c r="E360" s="27"/>
      <c r="F360" s="26">
        <f t="shared" si="16"/>
        <v>6.58</v>
      </c>
      <c r="G360" s="77">
        <v>3</v>
      </c>
      <c r="J360" s="30"/>
      <c r="K360" s="30"/>
    </row>
    <row r="361" spans="1:11">
      <c r="A361" s="10">
        <v>44375</v>
      </c>
      <c r="B361" s="94">
        <v>14.58</v>
      </c>
      <c r="C361" s="27">
        <v>5</v>
      </c>
      <c r="D361" s="76"/>
      <c r="E361" s="76"/>
      <c r="F361" s="26">
        <f t="shared" si="16"/>
        <v>6.58</v>
      </c>
      <c r="G361" s="77">
        <v>3</v>
      </c>
      <c r="J361" s="30"/>
      <c r="K361" s="30"/>
    </row>
    <row r="362" spans="1:11">
      <c r="A362" s="10">
        <v>44375</v>
      </c>
      <c r="B362" s="94">
        <v>10.58</v>
      </c>
      <c r="C362" s="27">
        <v>5</v>
      </c>
      <c r="D362" s="76"/>
      <c r="E362" s="76"/>
      <c r="F362" s="26">
        <f t="shared" si="16"/>
        <v>2.58</v>
      </c>
      <c r="G362" s="77">
        <v>3</v>
      </c>
      <c r="J362" s="30"/>
      <c r="K362" s="30"/>
    </row>
    <row r="363" spans="1:11">
      <c r="A363" s="10">
        <v>44375</v>
      </c>
      <c r="B363" s="94">
        <v>39.159999999999997</v>
      </c>
      <c r="C363" s="27">
        <v>15</v>
      </c>
      <c r="D363" s="76"/>
      <c r="E363" s="76"/>
      <c r="F363" s="26">
        <f t="shared" si="16"/>
        <v>21.159999999999997</v>
      </c>
      <c r="G363" s="77">
        <v>3</v>
      </c>
    </row>
    <row r="364" spans="1:11">
      <c r="A364" s="10">
        <v>44375</v>
      </c>
      <c r="B364" s="94">
        <v>72</v>
      </c>
      <c r="C364" s="27">
        <v>42.5</v>
      </c>
      <c r="D364" s="76"/>
      <c r="E364" s="76"/>
      <c r="F364" s="26">
        <f t="shared" si="16"/>
        <v>26.5</v>
      </c>
      <c r="G364" s="77">
        <v>3</v>
      </c>
    </row>
    <row r="365" spans="1:11">
      <c r="A365" s="10">
        <v>44376</v>
      </c>
      <c r="B365" s="94">
        <v>19.579999999999998</v>
      </c>
      <c r="C365" s="27">
        <v>9</v>
      </c>
      <c r="D365" s="76"/>
      <c r="E365" s="76"/>
      <c r="F365" s="26">
        <f t="shared" si="16"/>
        <v>7.5799999999999983</v>
      </c>
      <c r="G365" s="77">
        <v>3</v>
      </c>
    </row>
    <row r="366" spans="1:11">
      <c r="A366" s="10">
        <v>44376</v>
      </c>
      <c r="B366" s="94">
        <v>19.579999999999998</v>
      </c>
      <c r="C366" s="27">
        <v>9</v>
      </c>
      <c r="D366" s="76"/>
      <c r="E366" s="76"/>
      <c r="F366" s="26">
        <f t="shared" si="16"/>
        <v>7.5799999999999983</v>
      </c>
      <c r="G366" s="77">
        <v>3</v>
      </c>
    </row>
    <row r="367" spans="1:11">
      <c r="A367" s="10">
        <v>44376</v>
      </c>
      <c r="B367" s="94">
        <v>14.58</v>
      </c>
      <c r="C367" s="27">
        <v>5</v>
      </c>
      <c r="D367" s="76"/>
      <c r="E367" s="76"/>
      <c r="F367" s="26">
        <f t="shared" si="16"/>
        <v>6.58</v>
      </c>
      <c r="G367" s="77">
        <v>3</v>
      </c>
    </row>
    <row r="368" spans="1:11">
      <c r="A368" s="10">
        <v>44376</v>
      </c>
      <c r="B368" s="94">
        <v>14.58</v>
      </c>
      <c r="C368" s="27">
        <v>5</v>
      </c>
      <c r="D368" s="76"/>
      <c r="E368" s="76"/>
      <c r="F368" s="26">
        <f t="shared" si="16"/>
        <v>6.58</v>
      </c>
      <c r="G368" s="77">
        <v>3</v>
      </c>
    </row>
    <row r="369" spans="1:11">
      <c r="A369" s="10">
        <v>44376</v>
      </c>
      <c r="B369" s="94">
        <v>12.58</v>
      </c>
      <c r="C369" s="27">
        <v>5</v>
      </c>
      <c r="D369" s="76"/>
      <c r="E369" s="76"/>
      <c r="F369" s="26">
        <f t="shared" ref="F369:F394" si="18">B369-C369-D369+E369-G369-J875</f>
        <v>4.58</v>
      </c>
      <c r="G369" s="77">
        <v>3</v>
      </c>
    </row>
    <row r="370" spans="1:11">
      <c r="A370" s="10">
        <v>44376</v>
      </c>
      <c r="B370" s="94">
        <v>29.74</v>
      </c>
      <c r="C370" s="27">
        <v>14</v>
      </c>
      <c r="D370" s="76"/>
      <c r="E370" s="76"/>
      <c r="F370" s="26">
        <f t="shared" si="18"/>
        <v>12.739999999999998</v>
      </c>
      <c r="G370" s="77">
        <v>3</v>
      </c>
    </row>
    <row r="371" spans="1:11">
      <c r="A371" s="10">
        <v>44376</v>
      </c>
      <c r="B371" s="94">
        <v>10.5</v>
      </c>
      <c r="C371" s="27">
        <v>8</v>
      </c>
      <c r="D371" s="76"/>
      <c r="E371" s="76"/>
      <c r="F371" s="26">
        <f t="shared" si="18"/>
        <v>-0.5</v>
      </c>
      <c r="G371" s="77">
        <v>3</v>
      </c>
    </row>
    <row r="372" spans="1:11">
      <c r="A372" s="10">
        <v>44376</v>
      </c>
      <c r="B372" s="94">
        <v>10.5</v>
      </c>
      <c r="C372" s="27">
        <v>8</v>
      </c>
      <c r="D372" s="76"/>
      <c r="E372" s="76"/>
      <c r="F372" s="26">
        <f t="shared" si="18"/>
        <v>-0.5</v>
      </c>
      <c r="G372" s="77">
        <v>3</v>
      </c>
    </row>
    <row r="373" spans="1:11">
      <c r="A373" s="10">
        <v>44376</v>
      </c>
      <c r="B373" s="94">
        <v>12.58</v>
      </c>
      <c r="C373" s="27">
        <v>5</v>
      </c>
      <c r="D373" s="76"/>
      <c r="E373" s="76"/>
      <c r="F373" s="26">
        <f t="shared" si="18"/>
        <v>4.58</v>
      </c>
      <c r="G373" s="77">
        <v>3</v>
      </c>
    </row>
    <row r="374" spans="1:11">
      <c r="A374" s="10">
        <v>44376</v>
      </c>
      <c r="B374" s="94">
        <v>14.58</v>
      </c>
      <c r="C374" s="27">
        <v>5</v>
      </c>
      <c r="D374" s="76"/>
      <c r="E374" s="76"/>
      <c r="F374" s="26">
        <f t="shared" si="18"/>
        <v>6.58</v>
      </c>
      <c r="G374" s="77">
        <v>3</v>
      </c>
    </row>
    <row r="375" spans="1:11">
      <c r="A375" s="10">
        <v>44376</v>
      </c>
      <c r="B375" s="94">
        <v>22.74</v>
      </c>
      <c r="C375" s="27">
        <v>10</v>
      </c>
      <c r="D375" s="76"/>
      <c r="E375" s="76"/>
      <c r="F375" s="26">
        <f t="shared" si="18"/>
        <v>9.7399999999999984</v>
      </c>
      <c r="G375" s="77">
        <v>3</v>
      </c>
    </row>
    <row r="376" spans="1:11" s="79" customFormat="1">
      <c r="A376" s="10">
        <v>44376</v>
      </c>
      <c r="B376" s="94">
        <v>19.579999999999998</v>
      </c>
      <c r="C376" s="27">
        <v>9</v>
      </c>
      <c r="D376" s="87"/>
      <c r="E376" s="87"/>
      <c r="F376" s="26">
        <f t="shared" si="18"/>
        <v>7.5799999999999983</v>
      </c>
      <c r="G376" s="77">
        <v>3</v>
      </c>
      <c r="J376" s="88"/>
      <c r="K376" s="88"/>
    </row>
    <row r="377" spans="1:11">
      <c r="A377" s="10">
        <v>44376</v>
      </c>
      <c r="B377" s="94">
        <v>24.58</v>
      </c>
      <c r="C377" s="27">
        <v>10</v>
      </c>
      <c r="D377" s="76"/>
      <c r="E377" s="76"/>
      <c r="F377" s="26">
        <f t="shared" si="18"/>
        <v>11.579999999999998</v>
      </c>
      <c r="G377" s="77">
        <v>3</v>
      </c>
    </row>
    <row r="378" spans="1:11">
      <c r="A378" s="10">
        <v>44376</v>
      </c>
      <c r="B378" s="94">
        <v>24.58</v>
      </c>
      <c r="C378" s="27">
        <v>10</v>
      </c>
      <c r="D378" s="76"/>
      <c r="E378" s="76"/>
      <c r="F378" s="26">
        <f t="shared" si="18"/>
        <v>11.579999999999998</v>
      </c>
      <c r="G378" s="77">
        <v>3</v>
      </c>
      <c r="J378" s="30"/>
      <c r="K378" s="30"/>
    </row>
    <row r="379" spans="1:11" s="79" customFormat="1">
      <c r="A379" s="10">
        <v>44376</v>
      </c>
      <c r="B379" s="94">
        <v>24.58</v>
      </c>
      <c r="C379" s="27">
        <v>10</v>
      </c>
      <c r="D379" s="87"/>
      <c r="E379" s="87"/>
      <c r="F379" s="26">
        <f t="shared" si="18"/>
        <v>11.579999999999998</v>
      </c>
      <c r="G379" s="77">
        <v>3</v>
      </c>
      <c r="J379" s="88"/>
      <c r="K379" s="88"/>
    </row>
    <row r="380" spans="1:11">
      <c r="A380" s="10">
        <v>44376</v>
      </c>
      <c r="B380" s="94">
        <v>72</v>
      </c>
      <c r="C380" s="27">
        <v>42.5</v>
      </c>
      <c r="D380" s="76"/>
      <c r="E380" s="76"/>
      <c r="F380" s="26">
        <f t="shared" si="18"/>
        <v>26.5</v>
      </c>
      <c r="G380" s="77">
        <v>3</v>
      </c>
    </row>
    <row r="381" spans="1:11">
      <c r="A381" s="10">
        <v>44376</v>
      </c>
      <c r="B381" s="94">
        <v>14.58</v>
      </c>
      <c r="C381" s="27">
        <v>5</v>
      </c>
      <c r="D381" s="76"/>
      <c r="E381" s="76"/>
      <c r="F381" s="26">
        <f t="shared" si="18"/>
        <v>6.58</v>
      </c>
      <c r="G381" s="77">
        <v>3</v>
      </c>
    </row>
    <row r="382" spans="1:11">
      <c r="A382" s="10">
        <v>44377</v>
      </c>
      <c r="B382" s="94">
        <v>14.58</v>
      </c>
      <c r="C382" s="27">
        <v>5</v>
      </c>
      <c r="D382" s="76"/>
      <c r="E382" s="76"/>
      <c r="F382" s="26">
        <f t="shared" si="18"/>
        <v>6.58</v>
      </c>
      <c r="G382" s="77">
        <v>3</v>
      </c>
    </row>
    <row r="383" spans="1:11">
      <c r="A383" s="10">
        <v>44377</v>
      </c>
      <c r="B383" s="94">
        <v>10.5</v>
      </c>
      <c r="C383" s="27">
        <v>8</v>
      </c>
      <c r="D383" s="76"/>
      <c r="E383" s="76"/>
      <c r="F383" s="26">
        <f>B383-C383-D383+E383-G383-J889</f>
        <v>2.5</v>
      </c>
      <c r="G383" s="16">
        <v>0</v>
      </c>
    </row>
    <row r="384" spans="1:11">
      <c r="A384" s="10">
        <v>44377</v>
      </c>
      <c r="B384" s="94">
        <v>10.5</v>
      </c>
      <c r="C384" s="27">
        <v>8</v>
      </c>
      <c r="D384" s="76"/>
      <c r="E384" s="76"/>
      <c r="F384" s="26">
        <f>B384-C384-D384+E384-G384-J890</f>
        <v>-0.5</v>
      </c>
      <c r="G384" s="16">
        <v>3</v>
      </c>
    </row>
    <row r="385" spans="1:7">
      <c r="A385" s="10">
        <v>44377</v>
      </c>
      <c r="B385" s="94">
        <v>14.58</v>
      </c>
      <c r="C385" s="27">
        <v>5</v>
      </c>
      <c r="D385" s="76"/>
      <c r="E385" s="76"/>
      <c r="F385" s="26">
        <f>B385-C385-D385+E385-G385-J891</f>
        <v>6.58</v>
      </c>
      <c r="G385" s="77">
        <v>3</v>
      </c>
    </row>
    <row r="386" spans="1:7">
      <c r="A386" s="10">
        <v>44377</v>
      </c>
      <c r="B386" s="94">
        <v>10.58</v>
      </c>
      <c r="C386" s="27">
        <v>5</v>
      </c>
      <c r="D386" s="76"/>
      <c r="E386" s="76"/>
      <c r="F386" s="26">
        <f t="shared" si="18"/>
        <v>2.58</v>
      </c>
      <c r="G386" s="77">
        <v>3</v>
      </c>
    </row>
    <row r="387" spans="1:7">
      <c r="A387" s="10">
        <v>44377</v>
      </c>
      <c r="B387" s="94">
        <v>12.58</v>
      </c>
      <c r="C387" s="27">
        <v>5</v>
      </c>
      <c r="D387" s="76"/>
      <c r="E387" s="76"/>
      <c r="F387" s="26">
        <f t="shared" si="18"/>
        <v>4.58</v>
      </c>
      <c r="G387" s="77">
        <v>3</v>
      </c>
    </row>
    <row r="388" spans="1:7">
      <c r="A388" s="10">
        <v>44377</v>
      </c>
      <c r="B388" s="94">
        <v>14.58</v>
      </c>
      <c r="C388" s="27">
        <v>5</v>
      </c>
      <c r="D388" s="76"/>
      <c r="E388" s="76"/>
      <c r="F388" s="26">
        <f t="shared" si="18"/>
        <v>6.58</v>
      </c>
      <c r="G388" s="77">
        <v>3</v>
      </c>
    </row>
    <row r="389" spans="1:7">
      <c r="A389" s="10">
        <v>44377</v>
      </c>
      <c r="B389" s="94">
        <v>14.58</v>
      </c>
      <c r="C389" s="27">
        <v>5</v>
      </c>
      <c r="D389" s="76"/>
      <c r="E389" s="76"/>
      <c r="F389" s="26">
        <f t="shared" si="18"/>
        <v>6.58</v>
      </c>
      <c r="G389" s="77">
        <v>3</v>
      </c>
    </row>
    <row r="390" spans="1:7">
      <c r="A390" s="10">
        <v>44377</v>
      </c>
      <c r="B390" s="94">
        <v>12.58</v>
      </c>
      <c r="C390" s="27">
        <v>5</v>
      </c>
      <c r="D390" s="76"/>
      <c r="E390" s="76"/>
      <c r="F390" s="26">
        <f t="shared" si="18"/>
        <v>4.58</v>
      </c>
      <c r="G390" s="77">
        <v>3</v>
      </c>
    </row>
    <row r="391" spans="1:7">
      <c r="A391" s="10">
        <v>44377</v>
      </c>
      <c r="B391" s="94">
        <v>8.58</v>
      </c>
      <c r="C391" s="27">
        <v>2.75</v>
      </c>
      <c r="D391" s="76"/>
      <c r="E391" s="76"/>
      <c r="F391" s="26">
        <f t="shared" si="18"/>
        <v>2.83</v>
      </c>
      <c r="G391" s="77">
        <v>3</v>
      </c>
    </row>
    <row r="392" spans="1:7">
      <c r="A392" s="10">
        <v>44377</v>
      </c>
      <c r="B392" s="94">
        <v>8.58</v>
      </c>
      <c r="C392" s="27">
        <v>3.75</v>
      </c>
      <c r="D392" s="76"/>
      <c r="E392" s="76"/>
      <c r="F392" s="26">
        <f t="shared" si="18"/>
        <v>1.83</v>
      </c>
      <c r="G392" s="77">
        <v>3</v>
      </c>
    </row>
    <row r="393" spans="1:7">
      <c r="A393" s="10">
        <v>44377</v>
      </c>
      <c r="B393" s="94">
        <v>24.58</v>
      </c>
      <c r="C393" s="27">
        <v>10</v>
      </c>
      <c r="D393" s="76"/>
      <c r="E393" s="76"/>
      <c r="F393" s="26">
        <f t="shared" si="18"/>
        <v>11.579999999999998</v>
      </c>
      <c r="G393" s="77">
        <v>3</v>
      </c>
    </row>
    <row r="394" spans="1:7">
      <c r="A394" s="10">
        <v>44377</v>
      </c>
      <c r="B394" s="94">
        <v>19.579999999999998</v>
      </c>
      <c r="C394" s="27">
        <v>9</v>
      </c>
      <c r="D394" s="76"/>
      <c r="E394" s="76"/>
      <c r="F394" s="26">
        <f t="shared" si="18"/>
        <v>7.5799999999999983</v>
      </c>
      <c r="G394" s="77">
        <v>3</v>
      </c>
    </row>
    <row r="395" spans="1:7">
      <c r="A395" s="10"/>
      <c r="B395" s="94"/>
      <c r="C395" s="27"/>
      <c r="D395" s="76"/>
      <c r="E395" s="76"/>
      <c r="F395" s="26"/>
      <c r="G395" s="77"/>
    </row>
    <row r="396" spans="1:7">
      <c r="A396" s="10"/>
      <c r="B396" s="94"/>
      <c r="C396" s="27"/>
      <c r="D396" s="76"/>
      <c r="E396" s="76"/>
      <c r="F396" s="26"/>
      <c r="G396" s="77"/>
    </row>
    <row r="397" spans="1:7">
      <c r="A397" s="10"/>
      <c r="B397" s="94"/>
      <c r="C397" s="27"/>
      <c r="D397" s="76"/>
      <c r="E397" s="76"/>
      <c r="F397" s="26"/>
      <c r="G397" s="77"/>
    </row>
    <row r="398" spans="1:7">
      <c r="A398" s="10"/>
      <c r="B398" s="94"/>
      <c r="C398" s="27"/>
      <c r="D398" s="76"/>
      <c r="E398" s="76"/>
      <c r="F398" s="26"/>
      <c r="G398" s="77"/>
    </row>
    <row r="399" spans="1:7">
      <c r="A399" s="10"/>
      <c r="B399" s="94"/>
      <c r="C399" s="27"/>
      <c r="D399" s="76"/>
      <c r="E399" s="76"/>
      <c r="F399" s="26"/>
      <c r="G399" s="77"/>
    </row>
    <row r="400" spans="1:7">
      <c r="A400" s="10"/>
      <c r="B400" s="94"/>
      <c r="C400" s="27"/>
      <c r="D400" s="76"/>
      <c r="E400" s="76"/>
      <c r="F400" s="26"/>
      <c r="G400" s="77"/>
    </row>
    <row r="401" spans="1:7">
      <c r="A401" s="10"/>
      <c r="B401" s="94"/>
      <c r="C401" s="27"/>
      <c r="D401" s="76"/>
      <c r="E401" s="76"/>
      <c r="F401" s="26"/>
      <c r="G401" s="77"/>
    </row>
    <row r="402" spans="1:7">
      <c r="A402" s="10"/>
      <c r="B402" s="94"/>
      <c r="C402" s="27"/>
      <c r="D402" s="76"/>
      <c r="E402" s="76"/>
      <c r="F402" s="26"/>
      <c r="G402" s="77"/>
    </row>
    <row r="403" spans="1:7">
      <c r="A403" s="10"/>
      <c r="B403" s="94"/>
      <c r="C403" s="27"/>
      <c r="D403" s="76"/>
      <c r="E403" s="76"/>
      <c r="F403" s="26"/>
      <c r="G403" s="77"/>
    </row>
    <row r="404" spans="1:7">
      <c r="A404" s="10"/>
      <c r="B404" s="94"/>
      <c r="C404" s="27"/>
      <c r="D404" s="76"/>
      <c r="E404" s="76"/>
      <c r="F404" s="26"/>
      <c r="G404" s="77"/>
    </row>
    <row r="405" spans="1:7">
      <c r="A405" s="10"/>
      <c r="B405" s="94"/>
      <c r="C405" s="27"/>
      <c r="D405" s="76"/>
      <c r="E405" s="76"/>
      <c r="F405" s="26"/>
      <c r="G405" s="77"/>
    </row>
    <row r="406" spans="1:7">
      <c r="A406" s="10"/>
      <c r="B406" s="94"/>
      <c r="C406" s="27"/>
      <c r="D406" s="76"/>
      <c r="E406" s="76"/>
      <c r="F406" s="26"/>
      <c r="G406" s="77"/>
    </row>
    <row r="407" spans="1:7">
      <c r="A407" s="10"/>
      <c r="B407" s="94"/>
      <c r="C407" s="27"/>
      <c r="D407" s="76"/>
      <c r="E407" s="76"/>
      <c r="F407" s="26"/>
      <c r="G407" s="77"/>
    </row>
    <row r="408" spans="1:7">
      <c r="A408" s="10"/>
      <c r="B408" s="94"/>
      <c r="C408" s="27"/>
      <c r="D408" s="76"/>
      <c r="E408" s="76"/>
      <c r="F408" s="26"/>
      <c r="G408" s="77"/>
    </row>
    <row r="409" spans="1:7">
      <c r="A409" s="10"/>
      <c r="B409" s="94"/>
      <c r="C409" s="27"/>
      <c r="D409" s="76"/>
      <c r="E409" s="76"/>
      <c r="F409" s="26"/>
      <c r="G409" s="77"/>
    </row>
    <row r="410" spans="1:7">
      <c r="A410" s="10"/>
      <c r="B410" s="94"/>
      <c r="C410" s="27"/>
      <c r="D410" s="76"/>
      <c r="E410" s="76"/>
      <c r="F410" s="26"/>
      <c r="G410" s="77"/>
    </row>
    <row r="411" spans="1:7">
      <c r="A411" s="10"/>
      <c r="B411" s="94"/>
      <c r="C411" s="27"/>
      <c r="D411" s="76"/>
      <c r="E411" s="76"/>
      <c r="F411" s="26"/>
      <c r="G411" s="77"/>
    </row>
    <row r="412" spans="1:7">
      <c r="A412" s="10"/>
      <c r="B412" s="94"/>
      <c r="C412" s="27"/>
      <c r="D412" s="76"/>
      <c r="E412" s="76"/>
      <c r="F412" s="26"/>
      <c r="G412" s="77"/>
    </row>
    <row r="413" spans="1:7">
      <c r="A413" s="10"/>
      <c r="B413" s="94"/>
      <c r="C413" s="27"/>
      <c r="D413" s="76"/>
      <c r="E413" s="76"/>
      <c r="F413" s="26"/>
      <c r="G413" s="77"/>
    </row>
    <row r="414" spans="1:7">
      <c r="A414" s="10"/>
      <c r="B414" s="94"/>
      <c r="C414" s="27"/>
      <c r="D414" s="76"/>
      <c r="E414" s="76"/>
      <c r="F414" s="26"/>
      <c r="G414" s="77"/>
    </row>
    <row r="415" spans="1:7">
      <c r="A415" s="10"/>
      <c r="B415" s="94"/>
      <c r="C415" s="27"/>
      <c r="D415" s="76"/>
      <c r="E415" s="76"/>
      <c r="F415" s="26"/>
      <c r="G415" s="77"/>
    </row>
    <row r="416" spans="1:7">
      <c r="A416" s="10"/>
      <c r="B416" s="94"/>
      <c r="C416" s="27"/>
      <c r="D416" s="76"/>
      <c r="E416" s="76"/>
      <c r="F416" s="26"/>
      <c r="G416" s="77"/>
    </row>
    <row r="417" spans="1:7">
      <c r="A417" s="10"/>
      <c r="B417" s="94"/>
      <c r="C417" s="27"/>
      <c r="D417" s="76"/>
      <c r="E417" s="76"/>
      <c r="F417" s="26"/>
      <c r="G417" s="77"/>
    </row>
    <row r="418" spans="1:7">
      <c r="A418" s="10"/>
      <c r="B418" s="94"/>
      <c r="C418" s="27"/>
      <c r="D418" s="76"/>
      <c r="E418" s="76"/>
      <c r="F418" s="26"/>
      <c r="G418" s="77"/>
    </row>
    <row r="419" spans="1:7">
      <c r="A419" s="10"/>
      <c r="B419" s="94"/>
      <c r="C419" s="27"/>
      <c r="D419" s="76"/>
      <c r="E419" s="76"/>
      <c r="F419" s="26"/>
      <c r="G419" s="77"/>
    </row>
    <row r="420" spans="1:7">
      <c r="A420" s="10"/>
      <c r="B420" s="94"/>
      <c r="C420" s="27"/>
      <c r="D420" s="76"/>
      <c r="E420" s="76"/>
      <c r="F420" s="26"/>
      <c r="G420" s="77"/>
    </row>
    <row r="421" spans="1:7">
      <c r="A421" s="10"/>
      <c r="B421" s="94"/>
      <c r="C421" s="27"/>
      <c r="D421" s="76"/>
      <c r="E421" s="76"/>
      <c r="F421" s="26"/>
      <c r="G421" s="77"/>
    </row>
    <row r="422" spans="1:7">
      <c r="A422" s="10"/>
      <c r="B422" s="94"/>
      <c r="C422" s="27"/>
      <c r="D422" s="76"/>
      <c r="E422" s="76"/>
      <c r="F422" s="26"/>
      <c r="G422" s="77"/>
    </row>
    <row r="423" spans="1:7">
      <c r="A423" s="10"/>
      <c r="B423" s="94"/>
      <c r="C423" s="27"/>
      <c r="D423" s="76"/>
      <c r="E423" s="76"/>
      <c r="F423" s="26"/>
      <c r="G423" s="77"/>
    </row>
    <row r="424" spans="1:7">
      <c r="A424" s="10"/>
      <c r="B424" s="94"/>
      <c r="C424" s="27"/>
      <c r="D424" s="76"/>
      <c r="E424" s="76"/>
      <c r="F424" s="26"/>
      <c r="G424" s="77"/>
    </row>
    <row r="425" spans="1:7">
      <c r="A425" s="10"/>
      <c r="B425" s="94"/>
      <c r="C425" s="27"/>
      <c r="D425" s="76"/>
      <c r="E425" s="76"/>
      <c r="F425" s="26"/>
      <c r="G425" s="77"/>
    </row>
    <row r="426" spans="1:7">
      <c r="A426" s="10"/>
      <c r="B426" s="94"/>
      <c r="C426" s="27"/>
      <c r="D426" s="76"/>
      <c r="E426" s="76"/>
      <c r="F426" s="26"/>
      <c r="G426" s="77"/>
    </row>
    <row r="427" spans="1:7">
      <c r="A427" s="10"/>
      <c r="B427" s="94"/>
      <c r="C427" s="27"/>
      <c r="D427" s="76"/>
      <c r="E427" s="76"/>
      <c r="F427" s="26"/>
      <c r="G427" s="77"/>
    </row>
    <row r="428" spans="1:7">
      <c r="A428" s="10"/>
      <c r="B428" s="94"/>
      <c r="C428" s="27"/>
      <c r="D428" s="76"/>
      <c r="E428" s="76"/>
      <c r="F428" s="26"/>
      <c r="G428" s="77"/>
    </row>
    <row r="429" spans="1:7">
      <c r="A429" s="10"/>
      <c r="B429" s="94"/>
      <c r="C429" s="27"/>
      <c r="D429" s="76"/>
      <c r="E429" s="76"/>
      <c r="F429" s="26"/>
      <c r="G429" s="77"/>
    </row>
    <row r="430" spans="1:7">
      <c r="A430" s="10"/>
      <c r="B430" s="94"/>
      <c r="C430" s="27"/>
      <c r="D430" s="76"/>
      <c r="E430" s="76"/>
      <c r="F430" s="26"/>
      <c r="G430" s="77"/>
    </row>
    <row r="431" spans="1:7">
      <c r="A431" s="10"/>
      <c r="B431" s="94"/>
      <c r="C431" s="27"/>
      <c r="D431" s="76"/>
      <c r="E431" s="76"/>
      <c r="F431" s="26"/>
      <c r="G431" s="77"/>
    </row>
    <row r="432" spans="1:7">
      <c r="A432" s="10"/>
      <c r="B432" s="94"/>
      <c r="C432" s="27"/>
      <c r="D432" s="76"/>
      <c r="E432" s="76"/>
      <c r="F432" s="26"/>
      <c r="G432" s="77"/>
    </row>
    <row r="433" spans="1:7">
      <c r="A433" s="10"/>
      <c r="B433" s="94"/>
      <c r="C433" s="27"/>
      <c r="D433" s="76"/>
      <c r="E433" s="76"/>
      <c r="F433" s="26"/>
      <c r="G433" s="77"/>
    </row>
    <row r="434" spans="1:7">
      <c r="A434" s="10"/>
      <c r="B434" s="94"/>
      <c r="C434" s="27"/>
      <c r="D434" s="76"/>
      <c r="E434" s="76"/>
      <c r="F434" s="26"/>
      <c r="G434" s="77"/>
    </row>
    <row r="435" spans="1:7">
      <c r="A435" s="10"/>
      <c r="B435" s="94"/>
      <c r="C435" s="27"/>
      <c r="D435" s="76"/>
      <c r="E435" s="76"/>
      <c r="F435" s="26"/>
      <c r="G435" s="77"/>
    </row>
    <row r="436" spans="1:7">
      <c r="A436" s="10"/>
      <c r="B436" s="94"/>
      <c r="C436" s="27"/>
      <c r="D436" s="76"/>
      <c r="E436" s="76"/>
      <c r="F436" s="26"/>
      <c r="G436" s="77"/>
    </row>
    <row r="437" spans="1:7">
      <c r="A437" s="10"/>
      <c r="B437" s="94"/>
      <c r="C437" s="27"/>
      <c r="D437" s="76"/>
      <c r="E437" s="76"/>
      <c r="F437" s="26"/>
      <c r="G437" s="77"/>
    </row>
    <row r="438" spans="1:7">
      <c r="A438" s="10"/>
      <c r="B438" s="94"/>
      <c r="C438" s="27"/>
      <c r="D438" s="76"/>
      <c r="E438" s="76"/>
      <c r="F438" s="26"/>
      <c r="G438" s="77"/>
    </row>
    <row r="439" spans="1:7">
      <c r="A439" s="10"/>
      <c r="B439" s="94"/>
      <c r="C439" s="27"/>
      <c r="D439" s="76"/>
      <c r="E439" s="76"/>
      <c r="F439" s="26"/>
      <c r="G439" s="77"/>
    </row>
    <row r="440" spans="1:7">
      <c r="A440" s="10"/>
      <c r="B440" s="94"/>
      <c r="C440" s="27"/>
      <c r="D440" s="76"/>
      <c r="E440" s="76"/>
      <c r="F440" s="26"/>
      <c r="G440" s="77"/>
    </row>
    <row r="441" spans="1:7">
      <c r="A441" s="10"/>
      <c r="B441" s="94"/>
      <c r="C441" s="27"/>
      <c r="D441" s="76"/>
      <c r="E441" s="76"/>
      <c r="F441" s="26"/>
      <c r="G441" s="77"/>
    </row>
    <row r="442" spans="1:7">
      <c r="A442" s="10"/>
      <c r="B442" s="94"/>
      <c r="C442" s="27"/>
      <c r="D442" s="76"/>
      <c r="E442" s="76"/>
      <c r="F442" s="26"/>
      <c r="G442" s="77"/>
    </row>
    <row r="443" spans="1:7">
      <c r="A443" s="10"/>
      <c r="B443" s="94"/>
      <c r="C443" s="27"/>
      <c r="D443" s="76"/>
      <c r="E443" s="76"/>
      <c r="F443" s="26"/>
      <c r="G443" s="77"/>
    </row>
    <row r="444" spans="1:7">
      <c r="A444" s="10"/>
      <c r="B444" s="94"/>
      <c r="C444" s="27"/>
      <c r="D444" s="76"/>
      <c r="E444" s="76"/>
      <c r="F444" s="26"/>
      <c r="G444" s="77"/>
    </row>
    <row r="445" spans="1:7">
      <c r="A445" s="10"/>
      <c r="B445" s="94"/>
      <c r="C445" s="27"/>
      <c r="D445" s="76"/>
      <c r="E445" s="76"/>
      <c r="F445" s="26"/>
      <c r="G445" s="77"/>
    </row>
    <row r="446" spans="1:7">
      <c r="A446" s="10"/>
      <c r="B446" s="94"/>
      <c r="C446" s="27"/>
      <c r="D446" s="76"/>
      <c r="E446" s="76"/>
      <c r="F446" s="26"/>
      <c r="G446" s="77"/>
    </row>
    <row r="447" spans="1:7">
      <c r="A447" s="10"/>
      <c r="B447" s="94"/>
      <c r="C447" s="27"/>
      <c r="D447" s="76"/>
      <c r="E447" s="76"/>
      <c r="F447" s="26"/>
      <c r="G447" s="77"/>
    </row>
    <row r="448" spans="1:7">
      <c r="A448" s="10"/>
      <c r="B448" s="94"/>
      <c r="C448" s="27"/>
      <c r="D448" s="76"/>
      <c r="E448" s="76"/>
      <c r="F448" s="26"/>
      <c r="G448" s="77"/>
    </row>
    <row r="449" spans="1:7">
      <c r="A449" s="10"/>
      <c r="B449" s="94"/>
      <c r="C449" s="27"/>
      <c r="D449" s="76"/>
      <c r="E449" s="76"/>
      <c r="F449" s="26"/>
      <c r="G449" s="77"/>
    </row>
    <row r="450" spans="1:7">
      <c r="A450" s="10"/>
      <c r="B450" s="94"/>
      <c r="C450" s="27"/>
      <c r="D450" s="76"/>
      <c r="E450" s="76"/>
      <c r="F450" s="26"/>
      <c r="G450" s="77"/>
    </row>
    <row r="451" spans="1:7">
      <c r="A451" s="10"/>
      <c r="B451" s="94"/>
      <c r="C451" s="27"/>
      <c r="D451" s="76"/>
      <c r="E451" s="76"/>
      <c r="F451" s="26"/>
      <c r="G451" s="77"/>
    </row>
    <row r="452" spans="1:7">
      <c r="A452" s="10"/>
      <c r="B452" s="94"/>
      <c r="C452" s="27"/>
      <c r="D452" s="76"/>
      <c r="E452" s="76"/>
      <c r="F452" s="26"/>
      <c r="G452" s="77"/>
    </row>
    <row r="453" spans="1:7">
      <c r="A453" s="10"/>
      <c r="B453" s="94"/>
      <c r="C453" s="27"/>
      <c r="D453" s="76"/>
      <c r="E453" s="76"/>
      <c r="F453" s="26"/>
      <c r="G453" s="77"/>
    </row>
    <row r="454" spans="1:7">
      <c r="A454" s="10"/>
      <c r="B454" s="94"/>
      <c r="C454" s="27"/>
      <c r="D454" s="76"/>
      <c r="E454" s="76"/>
      <c r="F454" s="26"/>
      <c r="G454" s="77"/>
    </row>
    <row r="455" spans="1:7">
      <c r="A455" s="10"/>
      <c r="B455" s="94"/>
      <c r="C455" s="27"/>
      <c r="D455" s="76"/>
      <c r="E455" s="76"/>
      <c r="F455" s="26"/>
      <c r="G455" s="77"/>
    </row>
    <row r="456" spans="1:7">
      <c r="A456" s="10"/>
      <c r="B456" s="94"/>
      <c r="C456" s="27"/>
      <c r="D456" s="76"/>
      <c r="E456" s="76"/>
      <c r="F456" s="26"/>
      <c r="G456" s="77"/>
    </row>
    <row r="457" spans="1:7">
      <c r="A457" s="10"/>
      <c r="B457" s="94"/>
      <c r="C457" s="27"/>
      <c r="D457" s="76"/>
      <c r="E457" s="76"/>
      <c r="F457" s="26"/>
      <c r="G457" s="77"/>
    </row>
    <row r="458" spans="1:7">
      <c r="A458" s="10"/>
      <c r="B458" s="94"/>
      <c r="C458" s="27"/>
      <c r="D458" s="76"/>
      <c r="E458" s="76"/>
      <c r="F458" s="26"/>
      <c r="G458" s="77"/>
    </row>
    <row r="459" spans="1:7">
      <c r="A459" s="10"/>
      <c r="B459" s="94"/>
      <c r="C459" s="27"/>
      <c r="D459" s="76"/>
      <c r="E459" s="76"/>
      <c r="F459" s="26"/>
      <c r="G459" s="77"/>
    </row>
    <row r="460" spans="1:7">
      <c r="A460" s="10"/>
      <c r="B460" s="94"/>
      <c r="C460" s="27"/>
      <c r="D460" s="76"/>
      <c r="E460" s="76"/>
      <c r="F460" s="26"/>
      <c r="G460" s="77"/>
    </row>
    <row r="461" spans="1:7">
      <c r="A461" s="10"/>
      <c r="B461" s="94"/>
      <c r="C461" s="27"/>
      <c r="D461" s="76"/>
      <c r="E461" s="76"/>
      <c r="F461" s="26"/>
      <c r="G461" s="77"/>
    </row>
    <row r="462" spans="1:7">
      <c r="A462" s="10"/>
      <c r="B462" s="94"/>
      <c r="C462" s="27"/>
      <c r="D462" s="76"/>
      <c r="E462" s="76"/>
      <c r="F462" s="26"/>
      <c r="G462" s="77"/>
    </row>
    <row r="463" spans="1:7">
      <c r="A463" s="10"/>
      <c r="B463" s="94"/>
      <c r="C463" s="27"/>
      <c r="D463" s="76"/>
      <c r="E463" s="76"/>
      <c r="F463" s="26"/>
      <c r="G463" s="77"/>
    </row>
    <row r="464" spans="1:7">
      <c r="A464" s="10"/>
      <c r="B464" s="94"/>
      <c r="C464" s="27"/>
      <c r="D464" s="76"/>
      <c r="E464" s="76"/>
      <c r="F464" s="26"/>
      <c r="G464" s="77"/>
    </row>
    <row r="465" spans="1:7">
      <c r="A465" s="10"/>
      <c r="B465" s="94"/>
      <c r="C465" s="27"/>
      <c r="D465" s="76"/>
      <c r="E465" s="76"/>
      <c r="F465" s="26"/>
      <c r="G465" s="77"/>
    </row>
    <row r="466" spans="1:7">
      <c r="A466" s="10"/>
      <c r="B466" s="94"/>
      <c r="C466" s="27"/>
      <c r="D466" s="76"/>
      <c r="E466" s="76"/>
      <c r="F466" s="26"/>
      <c r="G466" s="77"/>
    </row>
    <row r="467" spans="1:7">
      <c r="A467" s="10"/>
      <c r="B467" s="94"/>
      <c r="C467" s="27"/>
      <c r="D467" s="76"/>
      <c r="E467" s="76"/>
      <c r="F467" s="26"/>
      <c r="G467" s="77"/>
    </row>
    <row r="468" spans="1:7">
      <c r="A468" s="10"/>
      <c r="B468" s="94"/>
      <c r="C468" s="27"/>
      <c r="D468" s="76"/>
      <c r="E468" s="76"/>
      <c r="F468" s="26"/>
      <c r="G468" s="77"/>
    </row>
    <row r="469" spans="1:7">
      <c r="A469" s="10"/>
      <c r="B469" s="94"/>
      <c r="C469" s="27"/>
      <c r="D469" s="76"/>
      <c r="E469" s="76"/>
      <c r="F469" s="26"/>
      <c r="G469" s="77"/>
    </row>
    <row r="470" spans="1:7">
      <c r="A470" s="10"/>
      <c r="B470" s="94"/>
      <c r="C470" s="27"/>
      <c r="D470" s="76"/>
      <c r="E470" s="76"/>
      <c r="F470" s="26"/>
      <c r="G470" s="77"/>
    </row>
    <row r="471" spans="1:7">
      <c r="A471" s="10"/>
      <c r="B471" s="94"/>
      <c r="C471" s="27"/>
      <c r="D471" s="76"/>
      <c r="E471" s="76"/>
      <c r="F471" s="26"/>
      <c r="G471" s="77"/>
    </row>
    <row r="472" spans="1:7">
      <c r="A472" s="10"/>
      <c r="B472" s="94"/>
      <c r="C472" s="27"/>
      <c r="D472" s="76"/>
      <c r="E472" s="76"/>
      <c r="F472" s="26"/>
      <c r="G472" s="77"/>
    </row>
    <row r="473" spans="1:7">
      <c r="A473" s="10"/>
      <c r="B473" s="94"/>
      <c r="C473" s="27"/>
      <c r="D473" s="76"/>
      <c r="E473" s="76"/>
      <c r="F473" s="26"/>
      <c r="G473" s="77"/>
    </row>
    <row r="474" spans="1:7">
      <c r="A474" s="10"/>
      <c r="B474" s="94"/>
      <c r="C474" s="27"/>
      <c r="D474" s="76"/>
      <c r="E474" s="76"/>
      <c r="F474" s="26"/>
      <c r="G474" s="77"/>
    </row>
    <row r="475" spans="1:7">
      <c r="A475" s="10"/>
      <c r="B475" s="94"/>
      <c r="C475" s="27"/>
      <c r="D475" s="76"/>
      <c r="E475" s="76"/>
      <c r="F475" s="26"/>
      <c r="G475" s="77"/>
    </row>
    <row r="476" spans="1:7">
      <c r="A476" s="10"/>
      <c r="B476" s="94"/>
      <c r="C476" s="27"/>
      <c r="D476" s="76"/>
      <c r="E476" s="76"/>
      <c r="F476" s="26"/>
      <c r="G476" s="77"/>
    </row>
    <row r="477" spans="1:7">
      <c r="A477" s="10"/>
      <c r="B477" s="94"/>
      <c r="C477" s="27"/>
      <c r="D477" s="76"/>
      <c r="E477" s="76"/>
      <c r="F477" s="26"/>
      <c r="G477" s="77"/>
    </row>
    <row r="478" spans="1:7">
      <c r="A478" s="10"/>
      <c r="B478" s="94"/>
      <c r="C478" s="27"/>
      <c r="D478" s="76"/>
      <c r="E478" s="76"/>
      <c r="F478" s="26"/>
      <c r="G478" s="77"/>
    </row>
    <row r="479" spans="1:7">
      <c r="A479" s="10"/>
      <c r="B479" s="94"/>
      <c r="C479" s="27"/>
      <c r="D479" s="76"/>
      <c r="E479" s="76"/>
      <c r="F479" s="26"/>
      <c r="G479" s="77"/>
    </row>
    <row r="480" spans="1:7">
      <c r="A480" s="10"/>
      <c r="B480" s="94"/>
      <c r="C480" s="27"/>
      <c r="D480" s="76"/>
      <c r="E480" s="76"/>
      <c r="F480" s="26"/>
      <c r="G480" s="77"/>
    </row>
    <row r="481" spans="1:7">
      <c r="A481" s="10"/>
      <c r="B481" s="94"/>
      <c r="C481" s="27"/>
      <c r="D481" s="76"/>
      <c r="E481" s="76"/>
      <c r="F481" s="26"/>
      <c r="G481" s="77"/>
    </row>
    <row r="482" spans="1:7">
      <c r="A482" s="10"/>
      <c r="B482" s="94"/>
      <c r="C482" s="27"/>
      <c r="D482" s="76"/>
      <c r="E482" s="76"/>
      <c r="F482" s="26"/>
      <c r="G482" s="77"/>
    </row>
    <row r="483" spans="1:7">
      <c r="A483" s="10"/>
      <c r="B483" s="94"/>
      <c r="C483" s="27"/>
      <c r="D483" s="76"/>
      <c r="E483" s="76"/>
      <c r="F483" s="26"/>
      <c r="G483" s="77"/>
    </row>
    <row r="484" spans="1:7">
      <c r="A484" s="10"/>
      <c r="B484" s="94"/>
      <c r="C484" s="27"/>
      <c r="D484" s="76"/>
      <c r="E484" s="76"/>
      <c r="F484" s="26"/>
      <c r="G484" s="77"/>
    </row>
    <row r="485" spans="1:7">
      <c r="A485" s="10"/>
      <c r="B485" s="94"/>
      <c r="C485" s="27"/>
      <c r="D485" s="76"/>
      <c r="E485" s="76"/>
      <c r="F485" s="26"/>
      <c r="G485" s="77"/>
    </row>
    <row r="486" spans="1:7">
      <c r="A486" s="10"/>
      <c r="B486" s="94"/>
      <c r="C486" s="27"/>
      <c r="D486" s="76"/>
      <c r="E486" s="76"/>
      <c r="F486" s="26"/>
      <c r="G486" s="77"/>
    </row>
    <row r="487" spans="1:7">
      <c r="A487" s="10"/>
      <c r="B487" s="94"/>
      <c r="C487" s="27"/>
      <c r="D487" s="76"/>
      <c r="E487" s="76"/>
      <c r="F487" s="26"/>
      <c r="G487" s="77"/>
    </row>
    <row r="488" spans="1:7">
      <c r="A488" s="10"/>
      <c r="B488" s="94"/>
      <c r="C488" s="27"/>
      <c r="D488" s="76"/>
      <c r="E488" s="76"/>
      <c r="F488" s="26"/>
      <c r="G488" s="77"/>
    </row>
    <row r="489" spans="1:7">
      <c r="A489" s="10"/>
      <c r="B489" s="94"/>
      <c r="C489" s="27"/>
      <c r="D489" s="76"/>
      <c r="E489" s="76"/>
      <c r="F489" s="26"/>
      <c r="G489" s="77"/>
    </row>
    <row r="490" spans="1:7">
      <c r="A490" s="10"/>
      <c r="B490" s="94"/>
      <c r="C490" s="27"/>
      <c r="D490" s="76"/>
      <c r="E490" s="76"/>
      <c r="F490" s="26"/>
      <c r="G490" s="77"/>
    </row>
    <row r="491" spans="1:7">
      <c r="A491" s="10"/>
      <c r="B491" s="94"/>
      <c r="C491" s="27"/>
      <c r="D491" s="76"/>
      <c r="E491" s="76"/>
      <c r="F491" s="26"/>
      <c r="G491" s="77"/>
    </row>
    <row r="492" spans="1:7">
      <c r="A492" s="10"/>
      <c r="B492" s="94"/>
      <c r="C492" s="27"/>
      <c r="D492" s="76"/>
      <c r="E492" s="76"/>
      <c r="F492" s="26"/>
      <c r="G492" s="77"/>
    </row>
    <row r="493" spans="1:7">
      <c r="A493" s="10"/>
      <c r="B493" s="94"/>
      <c r="C493" s="27"/>
      <c r="D493" s="76"/>
      <c r="E493" s="76"/>
      <c r="F493" s="26"/>
      <c r="G493" s="77"/>
    </row>
    <row r="494" spans="1:7">
      <c r="A494" s="10"/>
      <c r="B494" s="94"/>
      <c r="C494" s="27"/>
      <c r="D494" s="76"/>
      <c r="E494" s="76"/>
      <c r="F494" s="26"/>
      <c r="G494" s="77"/>
    </row>
    <row r="495" spans="1:7">
      <c r="A495" s="10"/>
      <c r="B495" s="94"/>
      <c r="C495" s="27"/>
      <c r="D495" s="76"/>
      <c r="E495" s="76"/>
      <c r="F495" s="26"/>
      <c r="G495" s="77"/>
    </row>
    <row r="496" spans="1:7">
      <c r="A496" s="10"/>
      <c r="B496" s="94"/>
      <c r="C496" s="27"/>
      <c r="D496" s="76"/>
      <c r="E496" s="76"/>
      <c r="F496" s="26"/>
      <c r="G496" s="77"/>
    </row>
    <row r="497" spans="1:7">
      <c r="A497" s="10"/>
      <c r="B497" s="94"/>
      <c r="C497" s="27"/>
      <c r="D497" s="76"/>
      <c r="E497" s="76"/>
      <c r="F497" s="26"/>
      <c r="G497" s="77"/>
    </row>
    <row r="498" spans="1:7">
      <c r="A498" s="10"/>
      <c r="B498" s="94"/>
      <c r="C498" s="27"/>
      <c r="D498" s="76"/>
      <c r="E498" s="76"/>
      <c r="F498" s="26"/>
      <c r="G498" s="77"/>
    </row>
    <row r="499" spans="1:7">
      <c r="A499" s="10"/>
      <c r="B499" s="94"/>
      <c r="C499" s="27"/>
      <c r="D499" s="76"/>
      <c r="E499" s="76"/>
      <c r="F499" s="26"/>
      <c r="G499" s="77"/>
    </row>
    <row r="500" spans="1:7">
      <c r="A500" s="10"/>
      <c r="B500" s="94"/>
      <c r="C500" s="27"/>
      <c r="D500" s="76"/>
      <c r="E500" s="76"/>
      <c r="F500" s="26"/>
      <c r="G500" s="77"/>
    </row>
    <row r="501" spans="1:7">
      <c r="A501" s="10"/>
      <c r="B501" s="94"/>
      <c r="C501" s="27"/>
      <c r="D501" s="76"/>
      <c r="E501" s="76"/>
      <c r="F501" s="26"/>
      <c r="G501" s="77"/>
    </row>
    <row r="502" spans="1:7">
      <c r="A502" s="10"/>
      <c r="B502" s="94"/>
      <c r="C502" s="27"/>
      <c r="D502" s="76"/>
      <c r="E502" s="76"/>
      <c r="F502" s="26"/>
      <c r="G502" s="77"/>
    </row>
    <row r="503" spans="1:7">
      <c r="A503" s="10"/>
      <c r="B503" s="94"/>
      <c r="C503" s="27"/>
      <c r="D503" s="76"/>
      <c r="E503" s="76"/>
      <c r="F503" s="26"/>
      <c r="G503" s="77"/>
    </row>
    <row r="504" spans="1:7">
      <c r="A504" s="10"/>
      <c r="B504" s="94"/>
      <c r="C504" s="27"/>
      <c r="D504" s="76"/>
      <c r="E504" s="76"/>
      <c r="F504" s="26"/>
      <c r="G504" s="77"/>
    </row>
    <row r="505" spans="1:7">
      <c r="A505" s="10"/>
      <c r="B505" s="94"/>
      <c r="C505" s="27"/>
      <c r="D505" s="76"/>
      <c r="E505" s="76"/>
      <c r="F505" s="26"/>
      <c r="G505" s="77"/>
    </row>
    <row r="506" spans="1:7">
      <c r="A506" s="10"/>
      <c r="B506" s="94"/>
      <c r="C506" s="27"/>
      <c r="D506" s="76"/>
      <c r="E506" s="76"/>
      <c r="F506" s="26"/>
      <c r="G506" s="77"/>
    </row>
    <row r="507" spans="1:7">
      <c r="A507" s="10"/>
      <c r="B507" s="94"/>
      <c r="C507" s="27"/>
      <c r="D507" s="76"/>
      <c r="E507" s="76"/>
      <c r="F507" s="26"/>
      <c r="G507" s="77"/>
    </row>
    <row r="508" spans="1:7">
      <c r="A508" s="10"/>
      <c r="B508" s="94"/>
      <c r="C508" s="27"/>
      <c r="D508" s="76"/>
      <c r="E508" s="76"/>
      <c r="F508" s="26"/>
      <c r="G508" s="77"/>
    </row>
    <row r="509" spans="1:7">
      <c r="A509" s="10"/>
      <c r="B509" s="94"/>
      <c r="C509" s="27"/>
      <c r="D509" s="76"/>
      <c r="E509" s="76"/>
      <c r="F509" s="26"/>
      <c r="G509" s="77"/>
    </row>
    <row r="510" spans="1:7">
      <c r="A510" s="10"/>
      <c r="B510" s="94"/>
      <c r="C510" s="27"/>
      <c r="D510" s="76"/>
      <c r="E510" s="76"/>
      <c r="F510" s="26"/>
      <c r="G510" s="77"/>
    </row>
    <row r="511" spans="1:7">
      <c r="A511" s="10"/>
      <c r="B511" s="94"/>
      <c r="C511" s="27"/>
      <c r="D511" s="76"/>
      <c r="E511" s="76"/>
      <c r="F511" s="26"/>
      <c r="G511" s="77"/>
    </row>
    <row r="512" spans="1:7">
      <c r="A512" s="10"/>
      <c r="B512" s="94"/>
      <c r="C512" s="27"/>
      <c r="D512" s="76"/>
      <c r="E512" s="76"/>
      <c r="F512" s="26"/>
      <c r="G512" s="77"/>
    </row>
    <row r="513" spans="1:7">
      <c r="A513" s="10"/>
      <c r="B513" s="94"/>
      <c r="C513" s="27"/>
      <c r="D513" s="76"/>
      <c r="E513" s="76"/>
      <c r="F513" s="26"/>
      <c r="G513" s="77"/>
    </row>
    <row r="514" spans="1:7">
      <c r="A514" s="10"/>
      <c r="B514" s="94"/>
      <c r="C514" s="27"/>
      <c r="D514" s="76"/>
      <c r="E514" s="76"/>
      <c r="F514" s="26"/>
      <c r="G514" s="77"/>
    </row>
    <row r="515" spans="1:7">
      <c r="A515" s="10"/>
      <c r="B515" s="94"/>
      <c r="C515" s="27"/>
      <c r="D515" s="76"/>
      <c r="E515" s="76"/>
      <c r="F515" s="26"/>
      <c r="G515" s="77"/>
    </row>
    <row r="516" spans="1:7">
      <c r="A516" s="10"/>
      <c r="B516" s="94"/>
      <c r="C516" s="27"/>
      <c r="D516" s="76"/>
      <c r="E516" s="76"/>
      <c r="F516" s="26"/>
      <c r="G516" s="77"/>
    </row>
    <row r="517" spans="1:7">
      <c r="A517" s="10"/>
      <c r="B517" s="94"/>
      <c r="C517" s="27"/>
      <c r="D517" s="76"/>
      <c r="E517" s="76"/>
      <c r="F517" s="26"/>
      <c r="G517" s="77"/>
    </row>
    <row r="518" spans="1:7">
      <c r="A518" s="10"/>
      <c r="B518" s="94"/>
      <c r="C518" s="27"/>
      <c r="D518" s="76"/>
      <c r="E518" s="76"/>
      <c r="F518" s="26"/>
      <c r="G518" s="77"/>
    </row>
    <row r="519" spans="1:7">
      <c r="A519" s="10"/>
      <c r="B519" s="94"/>
      <c r="C519" s="27"/>
      <c r="D519" s="76"/>
      <c r="E519" s="76"/>
      <c r="F519" s="26"/>
      <c r="G519" s="77"/>
    </row>
    <row r="520" spans="1:7">
      <c r="A520" s="10"/>
      <c r="B520" s="94"/>
      <c r="C520" s="27"/>
      <c r="D520" s="76"/>
      <c r="E520" s="76"/>
      <c r="F520" s="26"/>
      <c r="G520" s="77"/>
    </row>
    <row r="521" spans="1:7">
      <c r="A521" s="10"/>
      <c r="B521" s="94"/>
      <c r="C521" s="27"/>
      <c r="D521" s="76"/>
      <c r="E521" s="76"/>
      <c r="F521" s="26"/>
      <c r="G521" s="77"/>
    </row>
    <row r="522" spans="1:7">
      <c r="A522" s="10"/>
      <c r="B522" s="94"/>
      <c r="C522" s="27"/>
      <c r="D522" s="76"/>
      <c r="E522" s="76"/>
      <c r="F522" s="26"/>
      <c r="G522" s="77"/>
    </row>
    <row r="523" spans="1:7">
      <c r="A523" s="10"/>
      <c r="B523" s="94"/>
      <c r="C523" s="27"/>
      <c r="D523" s="76"/>
      <c r="E523" s="76"/>
      <c r="F523" s="26"/>
      <c r="G523" s="77"/>
    </row>
    <row r="524" spans="1:7">
      <c r="A524" s="10"/>
      <c r="B524" s="94"/>
      <c r="C524" s="27"/>
      <c r="D524" s="76"/>
      <c r="E524" s="76"/>
      <c r="F524" s="26"/>
      <c r="G524" s="77"/>
    </row>
    <row r="525" spans="1:7">
      <c r="A525" s="10"/>
      <c r="B525" s="94"/>
      <c r="C525" s="27"/>
      <c r="D525" s="76"/>
      <c r="E525" s="76"/>
      <c r="F525" s="26"/>
      <c r="G525" s="77"/>
    </row>
    <row r="526" spans="1:7">
      <c r="A526" s="10"/>
      <c r="B526" s="94"/>
      <c r="C526" s="27"/>
      <c r="D526" s="76"/>
      <c r="E526" s="76"/>
      <c r="F526" s="26"/>
      <c r="G526" s="77"/>
    </row>
    <row r="527" spans="1:7">
      <c r="A527" s="10"/>
      <c r="B527" s="94"/>
      <c r="C527" s="27"/>
      <c r="D527" s="76"/>
      <c r="E527" s="76"/>
      <c r="F527" s="26"/>
      <c r="G527" s="77"/>
    </row>
    <row r="528" spans="1:7">
      <c r="A528" s="10"/>
      <c r="B528" s="94"/>
      <c r="C528" s="27"/>
      <c r="D528" s="76"/>
      <c r="E528" s="76"/>
      <c r="F528" s="26"/>
      <c r="G528" s="77"/>
    </row>
    <row r="529" spans="1:7">
      <c r="A529" s="10"/>
      <c r="B529" s="94"/>
      <c r="C529" s="27"/>
      <c r="D529" s="76"/>
      <c r="E529" s="76"/>
      <c r="F529" s="26"/>
      <c r="G529" s="77"/>
    </row>
    <row r="530" spans="1:7">
      <c r="A530" s="10"/>
      <c r="B530" s="94"/>
      <c r="C530" s="27"/>
      <c r="D530" s="76"/>
      <c r="E530" s="76"/>
      <c r="F530" s="26"/>
      <c r="G530" s="77"/>
    </row>
    <row r="531" spans="1:7">
      <c r="A531" s="10"/>
      <c r="B531" s="94"/>
      <c r="C531" s="27"/>
      <c r="D531" s="76"/>
      <c r="E531" s="76"/>
      <c r="F531" s="26"/>
      <c r="G531" s="77"/>
    </row>
    <row r="532" spans="1:7">
      <c r="A532" s="10"/>
      <c r="B532" s="94"/>
      <c r="C532" s="27"/>
      <c r="D532" s="76"/>
      <c r="E532" s="76"/>
      <c r="F532" s="26"/>
      <c r="G532" s="77"/>
    </row>
    <row r="533" spans="1:7">
      <c r="A533" s="10"/>
      <c r="B533" s="94"/>
      <c r="C533" s="27"/>
      <c r="D533" s="76"/>
      <c r="E533" s="76"/>
      <c r="F533" s="26"/>
      <c r="G533" s="77"/>
    </row>
    <row r="534" spans="1:7">
      <c r="A534" s="10"/>
      <c r="B534" s="94"/>
      <c r="C534" s="27"/>
      <c r="D534" s="76"/>
      <c r="E534" s="76"/>
      <c r="F534" s="26"/>
      <c r="G534" s="77"/>
    </row>
    <row r="535" spans="1:7">
      <c r="A535" s="10"/>
      <c r="B535" s="94"/>
      <c r="C535" s="27"/>
      <c r="D535" s="76"/>
      <c r="E535" s="76"/>
      <c r="F535" s="26"/>
      <c r="G535" s="77"/>
    </row>
    <row r="536" spans="1:7">
      <c r="A536" s="10"/>
      <c r="B536" s="94"/>
      <c r="C536" s="27"/>
      <c r="D536" s="76"/>
      <c r="E536" s="76"/>
      <c r="F536" s="26"/>
      <c r="G536" s="77"/>
    </row>
    <row r="537" spans="1:7">
      <c r="A537" s="10"/>
      <c r="B537" s="94"/>
      <c r="C537" s="27"/>
      <c r="D537" s="76"/>
      <c r="E537" s="76"/>
      <c r="F537" s="26"/>
      <c r="G537" s="77"/>
    </row>
    <row r="538" spans="1:7">
      <c r="A538" s="10"/>
      <c r="B538" s="94"/>
      <c r="C538" s="27"/>
      <c r="D538" s="76"/>
      <c r="E538" s="76"/>
      <c r="F538" s="26"/>
      <c r="G538" s="77"/>
    </row>
    <row r="539" spans="1:7">
      <c r="A539" s="10"/>
      <c r="B539" s="94"/>
      <c r="C539" s="27"/>
      <c r="D539" s="76"/>
      <c r="E539" s="76"/>
      <c r="F539" s="26"/>
      <c r="G539" s="77"/>
    </row>
    <row r="540" spans="1:7">
      <c r="A540" s="10"/>
      <c r="B540" s="94"/>
      <c r="C540" s="27"/>
      <c r="D540" s="76"/>
      <c r="E540" s="76"/>
      <c r="F540" s="26"/>
      <c r="G540" s="77"/>
    </row>
    <row r="541" spans="1:7">
      <c r="A541" s="10"/>
      <c r="B541" s="94"/>
      <c r="C541" s="27"/>
      <c r="D541" s="76"/>
      <c r="E541" s="76"/>
      <c r="F541" s="26"/>
      <c r="G541" s="77"/>
    </row>
    <row r="542" spans="1:7">
      <c r="A542" s="10"/>
      <c r="B542" s="94"/>
      <c r="C542" s="27"/>
      <c r="D542" s="76"/>
      <c r="E542" s="76"/>
      <c r="F542" s="26"/>
      <c r="G542" s="77"/>
    </row>
    <row r="543" spans="1:7">
      <c r="A543" s="10"/>
      <c r="B543" s="94"/>
      <c r="C543" s="27"/>
      <c r="D543" s="76"/>
      <c r="E543" s="76"/>
      <c r="F543" s="26"/>
      <c r="G543" s="77"/>
    </row>
    <row r="544" spans="1:7">
      <c r="A544" s="10"/>
      <c r="B544" s="94"/>
      <c r="C544" s="27"/>
      <c r="D544" s="76"/>
      <c r="E544" s="76"/>
      <c r="F544" s="26"/>
      <c r="G544" s="77"/>
    </row>
    <row r="545" spans="1:7">
      <c r="A545" s="10"/>
      <c r="B545" s="94"/>
      <c r="C545" s="27"/>
      <c r="D545" s="76"/>
      <c r="E545" s="76"/>
      <c r="F545" s="26"/>
      <c r="G545" s="77"/>
    </row>
    <row r="546" spans="1:7">
      <c r="A546" s="10"/>
      <c r="B546" s="94"/>
      <c r="C546" s="27"/>
      <c r="D546" s="76"/>
      <c r="E546" s="76"/>
      <c r="F546" s="26"/>
      <c r="G546" s="77"/>
    </row>
    <row r="547" spans="1:7">
      <c r="A547" s="10"/>
      <c r="B547" s="94"/>
      <c r="C547" s="27"/>
      <c r="D547" s="76"/>
      <c r="E547" s="76"/>
      <c r="F547" s="26"/>
      <c r="G547" s="77"/>
    </row>
    <row r="548" spans="1:7">
      <c r="A548" s="10"/>
      <c r="B548" s="94"/>
      <c r="C548" s="27"/>
      <c r="D548" s="76"/>
      <c r="E548" s="76"/>
      <c r="F548" s="26"/>
      <c r="G548" s="77"/>
    </row>
    <row r="549" spans="1:7">
      <c r="A549" s="10"/>
      <c r="B549" s="94"/>
      <c r="C549" s="27"/>
      <c r="D549" s="76"/>
      <c r="E549" s="76"/>
      <c r="F549" s="26"/>
      <c r="G549" s="77"/>
    </row>
    <row r="550" spans="1:7">
      <c r="A550" s="10"/>
      <c r="B550" s="94"/>
      <c r="C550" s="27"/>
      <c r="D550" s="76"/>
      <c r="E550" s="76"/>
      <c r="F550" s="26"/>
      <c r="G550" s="77"/>
    </row>
    <row r="551" spans="1:7">
      <c r="A551" s="10"/>
      <c r="B551" s="94"/>
      <c r="C551" s="27"/>
      <c r="D551" s="76"/>
      <c r="E551" s="76"/>
      <c r="F551" s="26"/>
      <c r="G551" s="77"/>
    </row>
    <row r="552" spans="1:7">
      <c r="A552" s="10"/>
      <c r="B552" s="94"/>
      <c r="C552" s="27"/>
      <c r="D552" s="76"/>
      <c r="E552" s="76"/>
      <c r="F552" s="26"/>
      <c r="G552" s="77"/>
    </row>
    <row r="553" spans="1:7">
      <c r="A553" s="10"/>
      <c r="B553" s="94"/>
      <c r="C553" s="27"/>
      <c r="D553" s="76"/>
      <c r="E553" s="76"/>
      <c r="F553" s="26"/>
      <c r="G553" s="77"/>
    </row>
    <row r="554" spans="1:7">
      <c r="A554" s="10"/>
      <c r="B554" s="94"/>
      <c r="C554" s="27"/>
      <c r="D554" s="76"/>
      <c r="E554" s="76"/>
      <c r="F554" s="26"/>
      <c r="G554" s="77"/>
    </row>
    <row r="555" spans="1:7">
      <c r="A555" s="10"/>
      <c r="B555" s="94"/>
      <c r="C555" s="27"/>
      <c r="D555" s="76"/>
      <c r="E555" s="76"/>
      <c r="F555" s="26"/>
      <c r="G555" s="77"/>
    </row>
    <row r="556" spans="1:7">
      <c r="A556" s="10"/>
      <c r="B556" s="94"/>
      <c r="C556" s="27"/>
      <c r="D556" s="76"/>
      <c r="E556" s="76"/>
      <c r="F556" s="26"/>
      <c r="G556" s="77"/>
    </row>
    <row r="557" spans="1:7">
      <c r="A557" s="10"/>
      <c r="B557" s="94"/>
      <c r="C557" s="27"/>
      <c r="D557" s="76"/>
      <c r="E557" s="76"/>
      <c r="F557" s="26"/>
      <c r="G557" s="77"/>
    </row>
    <row r="558" spans="1:7">
      <c r="A558" s="10"/>
      <c r="B558" s="94"/>
      <c r="C558" s="27"/>
      <c r="D558" s="76"/>
      <c r="E558" s="76"/>
      <c r="F558" s="26"/>
      <c r="G558" s="77"/>
    </row>
    <row r="559" spans="1:7">
      <c r="A559" s="10"/>
      <c r="B559" s="94"/>
      <c r="C559" s="27"/>
      <c r="D559" s="76"/>
      <c r="E559" s="76"/>
      <c r="F559" s="26"/>
      <c r="G559" s="77"/>
    </row>
    <row r="560" spans="1:7">
      <c r="A560" s="10"/>
      <c r="B560" s="94"/>
      <c r="C560" s="27"/>
      <c r="D560" s="76"/>
      <c r="E560" s="76"/>
      <c r="F560" s="26"/>
      <c r="G560" s="77"/>
    </row>
    <row r="561" spans="1:7">
      <c r="A561" s="10"/>
      <c r="B561" s="94"/>
      <c r="C561" s="27"/>
      <c r="D561" s="76"/>
      <c r="E561" s="76"/>
      <c r="F561" s="26"/>
      <c r="G561" s="77"/>
    </row>
    <row r="562" spans="1:7">
      <c r="A562" s="10"/>
      <c r="B562" s="94"/>
      <c r="C562" s="27"/>
      <c r="D562" s="76"/>
      <c r="E562" s="76"/>
      <c r="F562" s="26"/>
      <c r="G562" s="77"/>
    </row>
    <row r="563" spans="1:7">
      <c r="A563" s="10"/>
      <c r="B563" s="94"/>
      <c r="C563" s="27"/>
      <c r="D563" s="76"/>
      <c r="E563" s="76"/>
      <c r="F563" s="26"/>
      <c r="G563" s="77"/>
    </row>
    <row r="564" spans="1:7">
      <c r="A564" s="10"/>
      <c r="B564" s="94"/>
      <c r="C564" s="27"/>
      <c r="D564" s="76"/>
      <c r="E564" s="76"/>
      <c r="F564" s="26"/>
      <c r="G564" s="77"/>
    </row>
    <row r="565" spans="1:7">
      <c r="A565" s="10"/>
      <c r="B565" s="94"/>
      <c r="C565" s="27"/>
      <c r="D565" s="76"/>
      <c r="E565" s="76"/>
      <c r="F565" s="26"/>
      <c r="G565" s="77"/>
    </row>
    <row r="566" spans="1:7">
      <c r="A566" s="10"/>
      <c r="B566" s="94"/>
      <c r="C566" s="27"/>
      <c r="D566" s="76"/>
      <c r="E566" s="76"/>
      <c r="F566" s="26"/>
      <c r="G566" s="77"/>
    </row>
    <row r="567" spans="1:7">
      <c r="A567" s="10"/>
      <c r="B567" s="94"/>
      <c r="C567" s="27"/>
      <c r="D567" s="76"/>
      <c r="E567" s="76"/>
      <c r="F567" s="26"/>
      <c r="G567" s="77"/>
    </row>
    <row r="568" spans="1:7">
      <c r="A568" s="10"/>
      <c r="B568" s="94"/>
      <c r="C568" s="27"/>
      <c r="D568" s="76"/>
      <c r="E568" s="76"/>
      <c r="F568" s="26"/>
      <c r="G568" s="77"/>
    </row>
    <row r="569" spans="1:7">
      <c r="A569" s="10"/>
      <c r="B569" s="94"/>
      <c r="C569" s="27"/>
      <c r="D569" s="76"/>
      <c r="E569" s="76"/>
      <c r="F569" s="26"/>
      <c r="G569" s="77"/>
    </row>
    <row r="570" spans="1:7">
      <c r="A570" s="10"/>
      <c r="B570" s="94"/>
      <c r="C570" s="27"/>
      <c r="D570" s="76"/>
      <c r="E570" s="76"/>
      <c r="F570" s="26"/>
      <c r="G570" s="77"/>
    </row>
    <row r="571" spans="1:7">
      <c r="A571" s="10"/>
      <c r="B571" s="94"/>
      <c r="C571" s="27"/>
      <c r="D571" s="76"/>
      <c r="E571" s="76"/>
      <c r="F571" s="26"/>
      <c r="G571" s="77"/>
    </row>
    <row r="572" spans="1:7">
      <c r="A572" s="10"/>
      <c r="B572" s="94"/>
      <c r="C572" s="27"/>
      <c r="D572" s="76"/>
      <c r="E572" s="76"/>
      <c r="F572" s="26"/>
      <c r="G572" s="77"/>
    </row>
    <row r="573" spans="1:7">
      <c r="A573" s="10"/>
      <c r="B573" s="94"/>
      <c r="C573" s="27"/>
      <c r="D573" s="76"/>
      <c r="E573" s="76"/>
      <c r="F573" s="26"/>
      <c r="G573" s="77"/>
    </row>
    <row r="574" spans="1:7">
      <c r="A574" s="10"/>
      <c r="B574" s="94"/>
      <c r="C574" s="27"/>
      <c r="D574" s="76"/>
      <c r="E574" s="76"/>
      <c r="F574" s="26"/>
      <c r="G574" s="77"/>
    </row>
    <row r="575" spans="1:7">
      <c r="A575" s="10"/>
      <c r="B575" s="94"/>
      <c r="C575" s="27"/>
      <c r="D575" s="76"/>
      <c r="E575" s="76"/>
      <c r="F575" s="26"/>
      <c r="G575" s="77"/>
    </row>
    <row r="576" spans="1:7">
      <c r="A576" s="10"/>
      <c r="B576" s="94"/>
      <c r="C576" s="27"/>
      <c r="D576" s="76"/>
      <c r="E576" s="76"/>
      <c r="F576" s="26"/>
      <c r="G576" s="77"/>
    </row>
    <row r="577" spans="1:7">
      <c r="A577" s="10"/>
      <c r="B577" s="94"/>
      <c r="C577" s="27"/>
      <c r="D577" s="76"/>
      <c r="E577" s="76"/>
      <c r="F577" s="26"/>
      <c r="G577" s="77"/>
    </row>
    <row r="578" spans="1:7">
      <c r="B578" s="94"/>
      <c r="C578" s="27"/>
      <c r="D578" s="76"/>
      <c r="E578" s="76"/>
      <c r="F578" s="26"/>
      <c r="G578" s="77"/>
    </row>
    <row r="579" spans="1:7">
      <c r="B579" s="94"/>
      <c r="C579" s="27"/>
      <c r="D579" s="76"/>
      <c r="E579" s="76"/>
      <c r="F579" s="26"/>
      <c r="G579" s="77"/>
    </row>
    <row r="580" spans="1:7">
      <c r="B580" s="94"/>
      <c r="C580" s="27"/>
      <c r="D580" s="76"/>
      <c r="E580" s="76"/>
      <c r="F580" s="26"/>
      <c r="G580" s="77"/>
    </row>
    <row r="581" spans="1:7">
      <c r="B581" s="94"/>
      <c r="C581" s="27"/>
      <c r="D581" s="76"/>
      <c r="E581" s="76"/>
      <c r="F581" s="26"/>
      <c r="G581" s="77"/>
    </row>
    <row r="582" spans="1:7">
      <c r="B582" s="94"/>
      <c r="C582" s="27"/>
      <c r="D582" s="76"/>
      <c r="E582" s="76"/>
      <c r="F582" s="26"/>
      <c r="G582" s="77"/>
    </row>
    <row r="583" spans="1:7">
      <c r="B583" s="94"/>
      <c r="C583" s="27"/>
      <c r="D583" s="76"/>
      <c r="E583" s="76"/>
      <c r="F583" s="76"/>
      <c r="G583" s="77"/>
    </row>
    <row r="584" spans="1:7">
      <c r="B584" s="94"/>
      <c r="C584" s="27"/>
      <c r="D584" s="76"/>
      <c r="E584" s="76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3">
    <mergeCell ref="A1:F1"/>
    <mergeCell ref="H1:I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755"/>
  <sheetViews>
    <sheetView workbookViewId="0">
      <pane ySplit="4" topLeftCell="A139" activePane="bottomLeft" state="frozen"/>
      <selection pane="bottomLeft" activeCell="B2" sqref="B2:G2"/>
    </sheetView>
  </sheetViews>
  <sheetFormatPr defaultColWidth="9" defaultRowHeight="20.25"/>
  <cols>
    <col min="1" max="1" width="15.5" style="14" customWidth="1"/>
    <col min="2" max="2" width="14.375" style="90" customWidth="1"/>
    <col min="3" max="3" width="14.625" style="91" customWidth="1"/>
    <col min="4" max="4" width="13.25" style="2" customWidth="1"/>
    <col min="5" max="5" width="16.625" style="2" customWidth="1"/>
    <col min="6" max="6" width="13" style="2" customWidth="1"/>
    <col min="7" max="7" width="14.625" style="49" customWidth="1"/>
    <col min="8" max="8" width="15.25" customWidth="1"/>
    <col min="9" max="9" width="11.375" customWidth="1"/>
    <col min="10" max="10" width="11.375" style="16" customWidth="1"/>
    <col min="11" max="11" width="15.375" style="16" customWidth="1"/>
    <col min="12" max="12" width="12.625" customWidth="1"/>
    <col min="13" max="14" width="13.875" customWidth="1"/>
    <col min="15" max="15" width="14.5"/>
  </cols>
  <sheetData>
    <row r="1" spans="1:14" ht="39.950000000000003" customHeight="1">
      <c r="A1" s="177" t="s">
        <v>30</v>
      </c>
      <c r="B1" s="182"/>
      <c r="C1" s="183"/>
      <c r="D1" s="179"/>
      <c r="E1" s="179"/>
      <c r="F1" s="179"/>
      <c r="G1" s="50"/>
      <c r="H1" s="181" t="s">
        <v>21</v>
      </c>
      <c r="I1" s="180"/>
      <c r="J1" s="51"/>
      <c r="K1" s="51"/>
      <c r="M1" s="175"/>
      <c r="N1" s="175"/>
    </row>
    <row r="2" spans="1:14" ht="45" customHeight="1">
      <c r="A2" s="3" t="s">
        <v>19</v>
      </c>
      <c r="B2" s="92">
        <f t="shared" ref="B2:J2" si="0">SUM(B4:B999)</f>
        <v>24152.390000000109</v>
      </c>
      <c r="C2" s="92">
        <f t="shared" si="0"/>
        <v>15988.350000000002</v>
      </c>
      <c r="D2" s="52">
        <f t="shared" si="0"/>
        <v>433.86</v>
      </c>
      <c r="E2" s="52">
        <f t="shared" si="0"/>
        <v>174</v>
      </c>
      <c r="F2" s="52">
        <f t="shared" si="0"/>
        <v>6449.1799999999821</v>
      </c>
      <c r="G2" s="53">
        <f t="shared" si="0"/>
        <v>1455</v>
      </c>
      <c r="H2" s="67" t="s">
        <v>9</v>
      </c>
      <c r="I2" s="20">
        <f>F2/C2</f>
        <v>0.40336745192593237</v>
      </c>
      <c r="J2" s="54">
        <f t="shared" si="0"/>
        <v>0</v>
      </c>
      <c r="K2" s="54"/>
      <c r="M2" s="21"/>
      <c r="N2" s="21"/>
    </row>
    <row r="3" spans="1:14" ht="39.950000000000003" customHeight="1">
      <c r="A3" s="6" t="s">
        <v>0</v>
      </c>
      <c r="B3" s="93" t="s">
        <v>5</v>
      </c>
      <c r="C3" s="57" t="s">
        <v>1</v>
      </c>
      <c r="D3" s="8" t="s">
        <v>6</v>
      </c>
      <c r="E3" s="9" t="s">
        <v>7</v>
      </c>
      <c r="F3" s="7" t="s">
        <v>8</v>
      </c>
      <c r="G3" s="56" t="s">
        <v>11</v>
      </c>
      <c r="H3" s="67" t="s">
        <v>10</v>
      </c>
      <c r="I3" s="22">
        <f>COUNT(A:A)</f>
        <v>488</v>
      </c>
      <c r="J3" s="57" t="s">
        <v>22</v>
      </c>
      <c r="K3" s="57" t="s">
        <v>23</v>
      </c>
      <c r="M3" s="23"/>
      <c r="N3" s="1"/>
    </row>
    <row r="4" spans="1:14">
      <c r="A4" s="10">
        <v>44317</v>
      </c>
      <c r="B4" s="94">
        <v>43.96</v>
      </c>
      <c r="C4" s="27">
        <v>38.299999999999997</v>
      </c>
      <c r="D4" s="76"/>
      <c r="E4" s="76"/>
      <c r="F4" s="26">
        <f t="shared" ref="F4:F67" si="1">B4-C4-D4+E4-G4-J510</f>
        <v>2.6600000000000037</v>
      </c>
      <c r="G4" s="77">
        <v>3</v>
      </c>
      <c r="H4" s="68" t="s">
        <v>24</v>
      </c>
      <c r="I4" s="39">
        <f>0</f>
        <v>0</v>
      </c>
      <c r="J4" s="30"/>
      <c r="K4" s="30"/>
      <c r="M4" s="1"/>
      <c r="N4" s="1"/>
    </row>
    <row r="5" spans="1:14">
      <c r="A5" s="10">
        <v>44317</v>
      </c>
      <c r="B5" s="94">
        <v>71.510000000000005</v>
      </c>
      <c r="C5" s="27">
        <v>50</v>
      </c>
      <c r="D5" s="76"/>
      <c r="E5" s="76"/>
      <c r="F5" s="26">
        <f t="shared" si="1"/>
        <v>18.510000000000005</v>
      </c>
      <c r="G5" s="77">
        <v>3</v>
      </c>
      <c r="H5" s="69" t="s">
        <v>25</v>
      </c>
      <c r="I5" s="10"/>
      <c r="J5" s="30"/>
      <c r="K5" s="30"/>
      <c r="M5" s="1"/>
      <c r="N5" s="1"/>
    </row>
    <row r="6" spans="1:14">
      <c r="A6" s="10">
        <v>44317</v>
      </c>
      <c r="B6" s="94">
        <v>14.58</v>
      </c>
      <c r="C6" s="27">
        <v>5</v>
      </c>
      <c r="D6" s="76"/>
      <c r="E6" s="76"/>
      <c r="F6" s="26">
        <f t="shared" si="1"/>
        <v>6.58</v>
      </c>
      <c r="G6" s="77">
        <v>3</v>
      </c>
      <c r="H6" s="69" t="s">
        <v>26</v>
      </c>
      <c r="I6" s="18"/>
      <c r="J6" s="30"/>
      <c r="K6" s="30"/>
      <c r="M6" s="1"/>
      <c r="N6" s="1"/>
    </row>
    <row r="7" spans="1:14">
      <c r="A7" s="10">
        <v>44317</v>
      </c>
      <c r="B7" s="94">
        <v>35</v>
      </c>
      <c r="C7" s="27">
        <v>24</v>
      </c>
      <c r="D7" s="76"/>
      <c r="E7" s="76"/>
      <c r="F7" s="26">
        <f t="shared" si="1"/>
        <v>8</v>
      </c>
      <c r="G7" s="77">
        <v>3</v>
      </c>
      <c r="H7" s="70"/>
      <c r="I7" s="18"/>
      <c r="J7" s="30"/>
      <c r="K7" s="30"/>
      <c r="M7" s="1"/>
      <c r="N7" s="1"/>
    </row>
    <row r="8" spans="1:14">
      <c r="A8" s="10">
        <v>44317</v>
      </c>
      <c r="B8" s="94">
        <v>24</v>
      </c>
      <c r="C8" s="27">
        <v>16</v>
      </c>
      <c r="D8" s="76"/>
      <c r="E8" s="76"/>
      <c r="F8" s="26">
        <f t="shared" si="1"/>
        <v>5</v>
      </c>
      <c r="G8" s="77">
        <v>3</v>
      </c>
      <c r="H8" s="70"/>
      <c r="I8" s="18"/>
      <c r="J8" s="30"/>
      <c r="K8" s="30"/>
      <c r="M8" s="1"/>
      <c r="N8" s="1"/>
    </row>
    <row r="9" spans="1:14">
      <c r="A9" s="10">
        <v>44317</v>
      </c>
      <c r="B9" s="94">
        <v>13.74</v>
      </c>
      <c r="C9" s="27">
        <v>5</v>
      </c>
      <c r="D9" s="76"/>
      <c r="E9" s="76"/>
      <c r="F9" s="26">
        <f t="shared" si="1"/>
        <v>5.74</v>
      </c>
      <c r="G9" s="77">
        <v>3</v>
      </c>
      <c r="H9" s="70"/>
      <c r="I9" s="18"/>
      <c r="J9" s="30"/>
      <c r="K9" s="30"/>
      <c r="M9" s="1" t="s">
        <v>27</v>
      </c>
      <c r="N9" s="1"/>
    </row>
    <row r="10" spans="1:14">
      <c r="A10" s="10">
        <v>44317</v>
      </c>
      <c r="B10" s="94">
        <v>7.71</v>
      </c>
      <c r="C10" s="27">
        <v>2.75</v>
      </c>
      <c r="D10" s="76"/>
      <c r="E10" s="76"/>
      <c r="F10" s="26">
        <f t="shared" si="1"/>
        <v>1.96</v>
      </c>
      <c r="G10" s="77">
        <v>3</v>
      </c>
      <c r="H10" s="70"/>
      <c r="I10" s="18"/>
      <c r="J10" s="30"/>
      <c r="K10" s="30"/>
      <c r="M10" s="1"/>
      <c r="N10" s="1"/>
    </row>
    <row r="11" spans="1:14">
      <c r="A11" s="10">
        <v>44317</v>
      </c>
      <c r="B11" s="94">
        <v>12</v>
      </c>
      <c r="C11" s="27">
        <v>8</v>
      </c>
      <c r="D11" s="76"/>
      <c r="E11" s="76"/>
      <c r="F11" s="26">
        <f t="shared" si="1"/>
        <v>1</v>
      </c>
      <c r="G11" s="77">
        <v>3</v>
      </c>
      <c r="H11" s="70" t="s">
        <v>28</v>
      </c>
      <c r="I11" s="13"/>
      <c r="J11" s="30"/>
      <c r="K11" s="30"/>
      <c r="M11" s="1"/>
      <c r="N11" s="1"/>
    </row>
    <row r="12" spans="1:14">
      <c r="A12" s="10">
        <v>44317</v>
      </c>
      <c r="B12" s="94">
        <v>193.43</v>
      </c>
      <c r="C12" s="27">
        <v>145</v>
      </c>
      <c r="D12" s="76"/>
      <c r="E12" s="76"/>
      <c r="F12" s="26">
        <f t="shared" si="1"/>
        <v>45.430000000000007</v>
      </c>
      <c r="G12" s="77">
        <v>3</v>
      </c>
      <c r="H12" s="71"/>
      <c r="I12" s="13"/>
      <c r="J12" s="30"/>
      <c r="K12" s="30"/>
      <c r="M12" s="1"/>
      <c r="N12" s="1"/>
    </row>
    <row r="13" spans="1:14">
      <c r="A13" s="10">
        <v>44317</v>
      </c>
      <c r="B13" s="60">
        <v>12</v>
      </c>
      <c r="C13" s="27">
        <v>8</v>
      </c>
      <c r="D13" s="11"/>
      <c r="E13" s="11"/>
      <c r="F13" s="26">
        <f t="shared" si="1"/>
        <v>1</v>
      </c>
      <c r="G13" s="77">
        <v>3</v>
      </c>
      <c r="H13" s="71"/>
      <c r="I13" s="13"/>
      <c r="J13" s="30"/>
      <c r="K13" s="30"/>
      <c r="M13" s="1"/>
      <c r="N13" s="1"/>
    </row>
    <row r="14" spans="1:14">
      <c r="A14" s="10">
        <v>44317</v>
      </c>
      <c r="B14" s="60">
        <v>34.83</v>
      </c>
      <c r="C14" s="33">
        <v>24</v>
      </c>
      <c r="D14" s="11"/>
      <c r="E14" s="11"/>
      <c r="F14" s="26">
        <f t="shared" si="1"/>
        <v>7.8299999999999983</v>
      </c>
      <c r="G14" s="77">
        <v>3</v>
      </c>
      <c r="H14" s="71"/>
      <c r="I14" s="13"/>
      <c r="J14" s="30"/>
      <c r="K14" s="30"/>
      <c r="M14" s="1"/>
      <c r="N14" s="1"/>
    </row>
    <row r="15" spans="1:14">
      <c r="A15" s="10">
        <v>44317</v>
      </c>
      <c r="B15" s="60">
        <v>66.84</v>
      </c>
      <c r="C15" s="27">
        <v>48</v>
      </c>
      <c r="D15" s="11"/>
      <c r="E15" s="11"/>
      <c r="F15" s="26">
        <f t="shared" si="1"/>
        <v>15.840000000000003</v>
      </c>
      <c r="G15" s="77">
        <v>3</v>
      </c>
      <c r="H15" s="71"/>
      <c r="I15" s="13"/>
      <c r="J15" s="30"/>
      <c r="K15" s="30"/>
    </row>
    <row r="16" spans="1:14">
      <c r="A16" s="10">
        <v>44317</v>
      </c>
      <c r="B16" s="60">
        <v>23.33</v>
      </c>
      <c r="C16" s="27">
        <v>6</v>
      </c>
      <c r="D16" s="11"/>
      <c r="E16" s="11"/>
      <c r="F16" s="26">
        <f t="shared" si="1"/>
        <v>14.329999999999998</v>
      </c>
      <c r="G16" s="77">
        <v>3</v>
      </c>
      <c r="H16" s="71"/>
      <c r="I16" s="13"/>
      <c r="J16" s="30"/>
      <c r="K16" s="30"/>
    </row>
    <row r="17" spans="1:11">
      <c r="A17" s="10">
        <v>44317</v>
      </c>
      <c r="B17" s="60">
        <v>13.15</v>
      </c>
      <c r="C17" s="27">
        <v>5</v>
      </c>
      <c r="D17" s="11"/>
      <c r="E17" s="11"/>
      <c r="F17" s="26">
        <f t="shared" si="1"/>
        <v>5.15</v>
      </c>
      <c r="G17" s="77">
        <v>3</v>
      </c>
      <c r="H17" s="71"/>
      <c r="I17" s="13"/>
      <c r="J17" s="30"/>
      <c r="K17" s="30"/>
    </row>
    <row r="18" spans="1:11">
      <c r="A18" s="10">
        <v>44317</v>
      </c>
      <c r="B18" s="60">
        <v>33.86</v>
      </c>
      <c r="C18" s="27">
        <v>24</v>
      </c>
      <c r="D18" s="11"/>
      <c r="E18" s="11"/>
      <c r="F18" s="26">
        <f t="shared" si="1"/>
        <v>6.8599999999999994</v>
      </c>
      <c r="G18" s="77">
        <v>3</v>
      </c>
      <c r="H18" s="71"/>
      <c r="I18" s="13"/>
      <c r="J18" s="30"/>
      <c r="K18" s="30"/>
    </row>
    <row r="19" spans="1:11">
      <c r="A19" s="10">
        <v>44317</v>
      </c>
      <c r="B19" s="60">
        <v>23.22</v>
      </c>
      <c r="C19" s="33">
        <v>16</v>
      </c>
      <c r="D19" s="26"/>
      <c r="E19" s="33"/>
      <c r="F19" s="26">
        <f t="shared" si="1"/>
        <v>4.2199999999999989</v>
      </c>
      <c r="G19" s="77">
        <v>3</v>
      </c>
      <c r="H19" s="71"/>
      <c r="I19" s="13"/>
      <c r="J19" s="30"/>
      <c r="K19" s="30"/>
    </row>
    <row r="20" spans="1:11">
      <c r="A20" s="10">
        <v>44317</v>
      </c>
      <c r="B20" s="60">
        <v>13.15</v>
      </c>
      <c r="C20" s="33">
        <v>5</v>
      </c>
      <c r="D20" s="33"/>
      <c r="E20" s="33"/>
      <c r="F20" s="26">
        <f t="shared" si="1"/>
        <v>5.15</v>
      </c>
      <c r="G20" s="77">
        <v>3</v>
      </c>
      <c r="H20" s="71"/>
      <c r="I20" s="13"/>
      <c r="J20" s="30"/>
      <c r="K20" s="30"/>
    </row>
    <row r="21" spans="1:11">
      <c r="A21" s="10">
        <v>44317</v>
      </c>
      <c r="B21" s="60">
        <v>50.58</v>
      </c>
      <c r="C21" s="27">
        <v>38.299999999999997</v>
      </c>
      <c r="D21" s="33"/>
      <c r="E21" s="33"/>
      <c r="F21" s="26">
        <f t="shared" si="1"/>
        <v>9.2800000000000011</v>
      </c>
      <c r="G21" s="77">
        <v>3</v>
      </c>
      <c r="H21" s="72"/>
      <c r="I21" s="14"/>
      <c r="J21" s="30"/>
      <c r="K21" s="30"/>
    </row>
    <row r="22" spans="1:11">
      <c r="A22" s="10">
        <v>44317</v>
      </c>
      <c r="B22" s="60">
        <v>11.61</v>
      </c>
      <c r="C22" s="27">
        <v>8</v>
      </c>
      <c r="D22" s="27"/>
      <c r="E22" s="27"/>
      <c r="F22" s="26">
        <f t="shared" si="1"/>
        <v>0.60999999999999943</v>
      </c>
      <c r="G22" s="77">
        <v>3</v>
      </c>
      <c r="H22" s="72"/>
      <c r="I22" s="14"/>
      <c r="J22" s="30"/>
      <c r="K22" s="30"/>
    </row>
    <row r="23" spans="1:11">
      <c r="A23" s="10">
        <v>44317</v>
      </c>
      <c r="B23" s="60">
        <v>66.84</v>
      </c>
      <c r="C23" s="33">
        <v>48</v>
      </c>
      <c r="D23" s="27"/>
      <c r="E23" s="27"/>
      <c r="F23" s="26">
        <f t="shared" si="1"/>
        <v>15.840000000000003</v>
      </c>
      <c r="G23" s="77">
        <v>3</v>
      </c>
      <c r="H23" s="72"/>
      <c r="I23" s="14"/>
      <c r="J23" s="30"/>
      <c r="K23" s="30"/>
    </row>
    <row r="24" spans="1:11">
      <c r="A24" s="10">
        <v>44318</v>
      </c>
      <c r="B24" s="60">
        <v>24</v>
      </c>
      <c r="C24" s="27">
        <v>16</v>
      </c>
      <c r="D24" s="33"/>
      <c r="E24" s="33"/>
      <c r="F24" s="26">
        <f t="shared" si="1"/>
        <v>5</v>
      </c>
      <c r="G24" s="77">
        <v>3</v>
      </c>
      <c r="H24" s="72"/>
      <c r="I24" s="14"/>
      <c r="J24" s="30"/>
      <c r="K24" s="30"/>
    </row>
    <row r="25" spans="1:11">
      <c r="A25" s="10">
        <v>44318</v>
      </c>
      <c r="B25" s="60">
        <v>21.27</v>
      </c>
      <c r="C25" s="27">
        <v>16</v>
      </c>
      <c r="D25" s="11"/>
      <c r="E25" s="27"/>
      <c r="F25" s="26">
        <f t="shared" si="1"/>
        <v>2.2699999999999996</v>
      </c>
      <c r="G25" s="77">
        <v>3</v>
      </c>
      <c r="H25" s="72"/>
      <c r="I25" s="14"/>
      <c r="J25" s="30"/>
      <c r="K25" s="30"/>
    </row>
    <row r="26" spans="1:11">
      <c r="A26" s="10">
        <v>44318</v>
      </c>
      <c r="B26" s="60">
        <v>47.58</v>
      </c>
      <c r="C26" s="27">
        <v>38.299999999999997</v>
      </c>
      <c r="D26" s="11"/>
      <c r="E26" s="27"/>
      <c r="F26" s="26">
        <f t="shared" si="1"/>
        <v>6.2800000000000011</v>
      </c>
      <c r="G26" s="77">
        <v>3</v>
      </c>
      <c r="H26" s="72"/>
      <c r="I26" s="14"/>
      <c r="J26" s="30"/>
      <c r="K26" s="30"/>
    </row>
    <row r="27" spans="1:11">
      <c r="A27" s="10">
        <v>44318</v>
      </c>
      <c r="B27" s="60">
        <v>34.54</v>
      </c>
      <c r="C27" s="27">
        <v>24</v>
      </c>
      <c r="D27" s="11"/>
      <c r="E27" s="27"/>
      <c r="F27" s="26">
        <f t="shared" si="1"/>
        <v>7.5399999999999991</v>
      </c>
      <c r="G27" s="77">
        <v>3</v>
      </c>
      <c r="H27" s="72"/>
      <c r="I27" s="14"/>
      <c r="J27" s="30"/>
      <c r="K27" s="30"/>
    </row>
    <row r="28" spans="1:11">
      <c r="A28" s="10">
        <v>44318</v>
      </c>
      <c r="B28" s="60">
        <v>12.61</v>
      </c>
      <c r="C28" s="27">
        <v>8</v>
      </c>
      <c r="D28" s="11"/>
      <c r="E28" s="27"/>
      <c r="F28" s="26">
        <f t="shared" si="1"/>
        <v>1.6099999999999994</v>
      </c>
      <c r="G28" s="77">
        <v>3</v>
      </c>
      <c r="H28" s="72"/>
      <c r="I28" s="14"/>
      <c r="J28" s="30"/>
      <c r="K28" s="30"/>
    </row>
    <row r="29" spans="1:11">
      <c r="A29" s="10">
        <v>44318</v>
      </c>
      <c r="B29" s="60">
        <v>11.03</v>
      </c>
      <c r="C29" s="27">
        <v>8</v>
      </c>
      <c r="D29" s="11"/>
      <c r="E29" s="27"/>
      <c r="F29" s="26">
        <f t="shared" si="1"/>
        <v>2.9999999999999361E-2</v>
      </c>
      <c r="G29" s="77">
        <v>3</v>
      </c>
      <c r="H29" s="72"/>
      <c r="I29" s="14"/>
      <c r="J29" s="30"/>
      <c r="K29" s="30"/>
    </row>
    <row r="30" spans="1:11">
      <c r="A30" s="10">
        <v>44318</v>
      </c>
      <c r="B30" s="60">
        <v>190.97</v>
      </c>
      <c r="C30" s="27">
        <v>155.5</v>
      </c>
      <c r="D30" s="11"/>
      <c r="E30" s="27"/>
      <c r="F30" s="26">
        <f t="shared" si="1"/>
        <v>32.47</v>
      </c>
      <c r="G30" s="77">
        <v>3</v>
      </c>
      <c r="H30" s="72"/>
      <c r="I30" s="14"/>
      <c r="J30" s="30"/>
      <c r="K30" s="30"/>
    </row>
    <row r="31" spans="1:11">
      <c r="A31" s="10">
        <v>44318</v>
      </c>
      <c r="B31" s="60">
        <v>41.58</v>
      </c>
      <c r="C31" s="27">
        <v>20</v>
      </c>
      <c r="D31" s="11"/>
      <c r="E31" s="27"/>
      <c r="F31" s="26">
        <f t="shared" si="1"/>
        <v>18.579999999999998</v>
      </c>
      <c r="G31" s="77">
        <v>3</v>
      </c>
      <c r="H31" s="72"/>
      <c r="I31" s="14"/>
      <c r="J31" s="30"/>
      <c r="K31" s="30"/>
    </row>
    <row r="32" spans="1:11">
      <c r="A32" s="10">
        <v>44318</v>
      </c>
      <c r="B32" s="60">
        <v>66.84</v>
      </c>
      <c r="C32" s="27">
        <v>48</v>
      </c>
      <c r="D32" s="11"/>
      <c r="E32" s="27"/>
      <c r="F32" s="26">
        <f t="shared" si="1"/>
        <v>15.840000000000003</v>
      </c>
      <c r="G32" s="77">
        <v>3</v>
      </c>
      <c r="H32" s="72"/>
      <c r="I32" s="14"/>
      <c r="J32" s="30"/>
      <c r="K32" s="30"/>
    </row>
    <row r="33" spans="1:11">
      <c r="A33" s="10">
        <v>44318</v>
      </c>
      <c r="B33" s="60">
        <v>250.24</v>
      </c>
      <c r="C33" s="27">
        <v>190</v>
      </c>
      <c r="D33" s="11"/>
      <c r="E33" s="27"/>
      <c r="F33" s="26">
        <f t="shared" si="1"/>
        <v>57.240000000000009</v>
      </c>
      <c r="G33" s="77">
        <v>3</v>
      </c>
      <c r="H33" s="72"/>
      <c r="I33" s="14"/>
      <c r="J33" s="30"/>
      <c r="K33" s="30"/>
    </row>
    <row r="34" spans="1:11">
      <c r="A34" s="10">
        <v>44318</v>
      </c>
      <c r="B34" s="60">
        <v>141.07</v>
      </c>
      <c r="C34" s="27">
        <v>111</v>
      </c>
      <c r="D34" s="11"/>
      <c r="E34" s="27"/>
      <c r="F34" s="26">
        <f t="shared" si="1"/>
        <v>27.069999999999993</v>
      </c>
      <c r="G34" s="77">
        <v>3</v>
      </c>
      <c r="H34" s="72"/>
      <c r="I34" s="14"/>
      <c r="J34" s="30"/>
      <c r="K34" s="30"/>
    </row>
    <row r="35" spans="1:11">
      <c r="A35" s="10">
        <v>44318</v>
      </c>
      <c r="B35" s="60">
        <v>16.16</v>
      </c>
      <c r="C35" s="27">
        <v>8</v>
      </c>
      <c r="D35" s="11"/>
      <c r="E35" s="27"/>
      <c r="F35" s="26">
        <f t="shared" si="1"/>
        <v>5.16</v>
      </c>
      <c r="G35" s="77">
        <v>3</v>
      </c>
      <c r="H35" s="72"/>
      <c r="I35" s="14"/>
      <c r="J35" s="30"/>
      <c r="K35" s="30"/>
    </row>
    <row r="36" spans="1:11">
      <c r="A36" s="10">
        <v>44318</v>
      </c>
      <c r="B36" s="60">
        <v>136.05000000000001</v>
      </c>
      <c r="C36" s="27">
        <v>107.5</v>
      </c>
      <c r="D36" s="11"/>
      <c r="E36" s="27"/>
      <c r="F36" s="26">
        <f t="shared" si="1"/>
        <v>25.550000000000011</v>
      </c>
      <c r="G36" s="77">
        <v>3</v>
      </c>
      <c r="H36" s="72"/>
      <c r="I36" s="14"/>
      <c r="J36" s="30"/>
      <c r="K36" s="30"/>
    </row>
    <row r="37" spans="1:11">
      <c r="A37" s="10">
        <v>44318</v>
      </c>
      <c r="B37" s="60">
        <v>124.04</v>
      </c>
      <c r="C37" s="27">
        <v>107.5</v>
      </c>
      <c r="D37" s="26"/>
      <c r="E37" s="33"/>
      <c r="F37" s="26">
        <f t="shared" si="1"/>
        <v>13.540000000000006</v>
      </c>
      <c r="G37" s="77">
        <v>3</v>
      </c>
      <c r="H37" s="72"/>
      <c r="I37" s="14"/>
      <c r="J37" s="30"/>
      <c r="K37" s="30"/>
    </row>
    <row r="38" spans="1:11" s="78" customFormat="1">
      <c r="A38" s="10">
        <v>44318</v>
      </c>
      <c r="B38" s="60">
        <v>13.58</v>
      </c>
      <c r="C38" s="33">
        <v>5</v>
      </c>
      <c r="D38" s="26"/>
      <c r="E38" s="33"/>
      <c r="F38" s="26">
        <f t="shared" si="1"/>
        <v>5.58</v>
      </c>
      <c r="G38" s="59">
        <v>3</v>
      </c>
      <c r="H38" s="80"/>
      <c r="I38" s="81"/>
      <c r="J38" s="30"/>
      <c r="K38" s="30"/>
    </row>
    <row r="39" spans="1:11">
      <c r="A39" s="10">
        <v>44318</v>
      </c>
      <c r="B39" s="60">
        <v>11.81</v>
      </c>
      <c r="C39" s="27">
        <v>8</v>
      </c>
      <c r="D39" s="11"/>
      <c r="E39" s="27"/>
      <c r="F39" s="26">
        <f t="shared" si="1"/>
        <v>0.8100000000000005</v>
      </c>
      <c r="G39" s="77">
        <v>3</v>
      </c>
      <c r="H39" s="72"/>
      <c r="I39" s="14"/>
      <c r="J39" s="30"/>
      <c r="K39" s="30"/>
    </row>
    <row r="40" spans="1:11">
      <c r="A40" s="10">
        <v>44318</v>
      </c>
      <c r="B40" s="60">
        <v>46.47</v>
      </c>
      <c r="C40" s="27">
        <v>32</v>
      </c>
      <c r="D40" s="11"/>
      <c r="E40" s="27"/>
      <c r="F40" s="26">
        <f t="shared" si="1"/>
        <v>11.469999999999999</v>
      </c>
      <c r="G40" s="77">
        <v>3</v>
      </c>
      <c r="H40" s="72"/>
      <c r="I40" s="14"/>
      <c r="J40" s="30"/>
      <c r="K40" s="30"/>
    </row>
    <row r="41" spans="1:11">
      <c r="A41" s="10">
        <v>44318</v>
      </c>
      <c r="B41" s="60">
        <v>75.510000000000005</v>
      </c>
      <c r="C41" s="27">
        <v>57</v>
      </c>
      <c r="D41" s="11"/>
      <c r="E41" s="27"/>
      <c r="F41" s="26">
        <f t="shared" si="1"/>
        <v>15.510000000000005</v>
      </c>
      <c r="G41" s="77">
        <v>3</v>
      </c>
      <c r="H41" s="72"/>
      <c r="I41" s="14"/>
      <c r="J41" s="30"/>
      <c r="K41" s="30"/>
    </row>
    <row r="42" spans="1:11">
      <c r="A42" s="10">
        <v>44318</v>
      </c>
      <c r="B42" s="60">
        <v>47.58</v>
      </c>
      <c r="C42" s="27">
        <v>38.299999999999997</v>
      </c>
      <c r="D42" s="11"/>
      <c r="E42" s="27"/>
      <c r="F42" s="26">
        <f t="shared" si="1"/>
        <v>6.2800000000000011</v>
      </c>
      <c r="G42" s="77">
        <v>3</v>
      </c>
      <c r="H42" s="72"/>
      <c r="I42" s="14"/>
      <c r="J42" s="30"/>
      <c r="K42" s="30"/>
    </row>
    <row r="43" spans="1:11">
      <c r="A43" s="10">
        <v>44318</v>
      </c>
      <c r="B43" s="60">
        <v>23.93</v>
      </c>
      <c r="C43" s="27">
        <v>16</v>
      </c>
      <c r="D43" s="11"/>
      <c r="E43" s="27"/>
      <c r="F43" s="26">
        <f t="shared" si="1"/>
        <v>4.93</v>
      </c>
      <c r="G43" s="77">
        <v>3</v>
      </c>
      <c r="H43" s="72"/>
      <c r="I43" s="14"/>
      <c r="J43" s="30"/>
      <c r="K43" s="30"/>
    </row>
    <row r="44" spans="1:11">
      <c r="A44" s="10">
        <v>44318</v>
      </c>
      <c r="B44" s="60">
        <v>13.15</v>
      </c>
      <c r="C44" s="27">
        <v>5</v>
      </c>
      <c r="D44" s="11"/>
      <c r="E44" s="27"/>
      <c r="F44" s="26">
        <f t="shared" si="1"/>
        <v>5.15</v>
      </c>
      <c r="G44" s="59">
        <v>3</v>
      </c>
      <c r="H44" s="72"/>
      <c r="I44" s="14"/>
      <c r="J44" s="30"/>
      <c r="K44" s="30"/>
    </row>
    <row r="45" spans="1:11">
      <c r="A45" s="10">
        <v>44318</v>
      </c>
      <c r="B45" s="60">
        <v>66.84</v>
      </c>
      <c r="C45" s="33">
        <v>48</v>
      </c>
      <c r="D45" s="11"/>
      <c r="E45" s="27"/>
      <c r="F45" s="26">
        <f t="shared" si="1"/>
        <v>15.840000000000003</v>
      </c>
      <c r="G45" s="77">
        <v>3</v>
      </c>
      <c r="H45" s="72"/>
      <c r="I45" s="14"/>
      <c r="J45" s="30"/>
      <c r="K45" s="30"/>
    </row>
    <row r="46" spans="1:11">
      <c r="A46" s="10">
        <v>44318</v>
      </c>
      <c r="B46" s="60">
        <v>67.52</v>
      </c>
      <c r="C46" s="33">
        <v>41</v>
      </c>
      <c r="D46" s="11"/>
      <c r="E46" s="27"/>
      <c r="F46" s="26">
        <f t="shared" si="1"/>
        <v>23.519999999999996</v>
      </c>
      <c r="G46" s="77">
        <v>3</v>
      </c>
      <c r="H46" s="72"/>
      <c r="I46" s="14"/>
      <c r="J46" s="30"/>
      <c r="K46" s="30"/>
    </row>
    <row r="47" spans="1:11">
      <c r="A47" s="10">
        <v>44318</v>
      </c>
      <c r="B47" s="60">
        <v>44.1</v>
      </c>
      <c r="C47" s="27">
        <v>38.299999999999997</v>
      </c>
      <c r="D47" s="11"/>
      <c r="E47" s="27"/>
      <c r="F47" s="26">
        <f t="shared" si="1"/>
        <v>2.8000000000000043</v>
      </c>
      <c r="G47" s="77">
        <v>3</v>
      </c>
      <c r="H47" s="72"/>
      <c r="I47" s="14"/>
      <c r="J47" s="30"/>
      <c r="K47" s="30"/>
    </row>
    <row r="48" spans="1:11">
      <c r="A48" s="10">
        <v>44319</v>
      </c>
      <c r="B48" s="60">
        <v>52.81</v>
      </c>
      <c r="C48" s="33">
        <v>30.6</v>
      </c>
      <c r="D48" s="11"/>
      <c r="E48" s="27"/>
      <c r="F48" s="26">
        <f t="shared" si="1"/>
        <v>19.21</v>
      </c>
      <c r="G48" s="77">
        <v>3</v>
      </c>
      <c r="H48" s="72"/>
      <c r="I48" s="14"/>
      <c r="J48" s="30"/>
      <c r="K48" s="30"/>
    </row>
    <row r="49" spans="1:11">
      <c r="A49" s="10">
        <v>44319</v>
      </c>
      <c r="B49" s="60">
        <v>33.86</v>
      </c>
      <c r="C49" s="33">
        <v>24</v>
      </c>
      <c r="D49" s="11"/>
      <c r="E49" s="27"/>
      <c r="F49" s="26">
        <f t="shared" si="1"/>
        <v>6.8599999999999994</v>
      </c>
      <c r="G49" s="77">
        <v>3</v>
      </c>
      <c r="H49" s="72"/>
      <c r="I49" s="14"/>
      <c r="J49" s="30"/>
      <c r="K49" s="30"/>
    </row>
    <row r="50" spans="1:11">
      <c r="A50" s="10">
        <v>44319</v>
      </c>
      <c r="B50" s="60">
        <v>27.29</v>
      </c>
      <c r="C50" s="27">
        <v>10</v>
      </c>
      <c r="D50" s="11"/>
      <c r="E50" s="27"/>
      <c r="F50" s="26">
        <f t="shared" si="1"/>
        <v>14.29</v>
      </c>
      <c r="G50" s="59">
        <v>3</v>
      </c>
      <c r="H50" s="72"/>
      <c r="I50" s="14"/>
      <c r="J50" s="30"/>
      <c r="K50" s="30"/>
    </row>
    <row r="51" spans="1:11">
      <c r="A51" s="10">
        <v>44319</v>
      </c>
      <c r="B51" s="60">
        <v>15.82</v>
      </c>
      <c r="C51" s="27">
        <v>9</v>
      </c>
      <c r="D51" s="11"/>
      <c r="E51" s="27"/>
      <c r="F51" s="26">
        <f t="shared" si="1"/>
        <v>3.8200000000000003</v>
      </c>
      <c r="G51" s="77">
        <v>3</v>
      </c>
      <c r="H51" s="72"/>
      <c r="I51" s="14"/>
      <c r="J51" s="30"/>
      <c r="K51" s="30"/>
    </row>
    <row r="52" spans="1:11">
      <c r="A52" s="10">
        <v>44319</v>
      </c>
      <c r="B52" s="60">
        <v>11.61</v>
      </c>
      <c r="C52" s="33">
        <v>8</v>
      </c>
      <c r="D52" s="11"/>
      <c r="E52" s="27"/>
      <c r="F52" s="26">
        <f t="shared" si="1"/>
        <v>0.60999999999999943</v>
      </c>
      <c r="G52" s="77">
        <v>3</v>
      </c>
      <c r="H52" s="72"/>
      <c r="I52" s="14"/>
      <c r="J52" s="30"/>
      <c r="K52" s="30"/>
    </row>
    <row r="53" spans="1:11">
      <c r="A53" s="10">
        <v>44319</v>
      </c>
      <c r="B53" s="60">
        <v>11.8</v>
      </c>
      <c r="C53" s="33">
        <v>4.9000000000000004</v>
      </c>
      <c r="D53" s="11"/>
      <c r="E53" s="27"/>
      <c r="F53" s="26">
        <f t="shared" si="1"/>
        <v>3.9000000000000004</v>
      </c>
      <c r="G53" s="77">
        <v>3</v>
      </c>
      <c r="H53" s="72"/>
      <c r="I53" s="14"/>
      <c r="J53" s="30"/>
      <c r="K53" s="30"/>
    </row>
    <row r="54" spans="1:11">
      <c r="A54" s="10">
        <v>44319</v>
      </c>
      <c r="B54" s="95">
        <v>177.63</v>
      </c>
      <c r="C54" s="33">
        <v>150.80000000000001</v>
      </c>
      <c r="D54" s="11"/>
      <c r="E54" s="27"/>
      <c r="F54" s="26">
        <f t="shared" si="1"/>
        <v>23.829999999999984</v>
      </c>
      <c r="G54" s="77">
        <v>3</v>
      </c>
      <c r="H54" s="72"/>
      <c r="I54" s="14"/>
      <c r="J54" s="30"/>
      <c r="K54" s="30"/>
    </row>
    <row r="55" spans="1:11">
      <c r="A55" s="10">
        <v>44319</v>
      </c>
      <c r="B55" s="95">
        <v>75.91</v>
      </c>
      <c r="C55" s="33">
        <v>51</v>
      </c>
      <c r="D55" s="16"/>
      <c r="E55" s="16"/>
      <c r="F55" s="26">
        <f t="shared" si="1"/>
        <v>21.909999999999997</v>
      </c>
      <c r="G55" s="77">
        <v>3</v>
      </c>
      <c r="H55" s="72"/>
      <c r="I55" s="14"/>
      <c r="J55" s="30"/>
      <c r="K55" s="30"/>
    </row>
    <row r="56" spans="1:11">
      <c r="A56" s="10">
        <v>44319</v>
      </c>
      <c r="B56" s="95">
        <v>23.22</v>
      </c>
      <c r="C56" s="33">
        <v>16</v>
      </c>
      <c r="D56" s="27"/>
      <c r="E56" s="27"/>
      <c r="F56" s="26">
        <f t="shared" si="1"/>
        <v>4.2199999999999989</v>
      </c>
      <c r="G56" s="59">
        <v>3</v>
      </c>
      <c r="H56" s="72"/>
      <c r="I56" s="14"/>
      <c r="J56" s="30"/>
      <c r="K56" s="30"/>
    </row>
    <row r="57" spans="1:11">
      <c r="A57" s="10">
        <v>44319</v>
      </c>
      <c r="B57" s="95">
        <v>7.95</v>
      </c>
      <c r="C57" s="33">
        <v>2</v>
      </c>
      <c r="D57" s="11"/>
      <c r="E57" s="27"/>
      <c r="F57" s="26">
        <f t="shared" si="1"/>
        <v>2.95</v>
      </c>
      <c r="G57" s="77">
        <v>3</v>
      </c>
      <c r="H57" s="72"/>
      <c r="I57" s="14"/>
      <c r="J57" s="30"/>
      <c r="K57" s="30"/>
    </row>
    <row r="58" spans="1:11">
      <c r="A58" s="10">
        <v>44319</v>
      </c>
      <c r="B58" s="95">
        <v>12</v>
      </c>
      <c r="C58" s="33">
        <v>8</v>
      </c>
      <c r="D58" s="11"/>
      <c r="E58" s="27"/>
      <c r="F58" s="26">
        <f t="shared" si="1"/>
        <v>1</v>
      </c>
      <c r="G58" s="77">
        <v>3</v>
      </c>
      <c r="H58" s="72"/>
      <c r="I58" s="14"/>
      <c r="J58" s="30"/>
      <c r="K58" s="30"/>
    </row>
    <row r="59" spans="1:11">
      <c r="A59" s="10">
        <v>44319</v>
      </c>
      <c r="B59" s="95">
        <v>11.61</v>
      </c>
      <c r="C59" s="33">
        <v>8</v>
      </c>
      <c r="D59" s="16"/>
      <c r="E59" s="16"/>
      <c r="F59" s="26">
        <f t="shared" si="1"/>
        <v>0.60999999999999943</v>
      </c>
      <c r="G59" s="77">
        <v>3</v>
      </c>
      <c r="H59" s="72"/>
      <c r="I59" s="14"/>
      <c r="J59" s="30"/>
      <c r="K59" s="30"/>
    </row>
    <row r="60" spans="1:11">
      <c r="A60" s="10">
        <v>44319</v>
      </c>
      <c r="B60" s="95">
        <v>77.08</v>
      </c>
      <c r="C60" s="33">
        <v>50</v>
      </c>
      <c r="D60" s="11"/>
      <c r="E60" s="27"/>
      <c r="F60" s="26">
        <f t="shared" si="1"/>
        <v>24.08</v>
      </c>
      <c r="G60" s="77">
        <v>3</v>
      </c>
      <c r="H60" s="72"/>
      <c r="I60" s="14"/>
      <c r="J60" s="30"/>
      <c r="K60" s="30"/>
    </row>
    <row r="61" spans="1:11">
      <c r="A61" s="10">
        <v>44319</v>
      </c>
      <c r="B61" s="95">
        <v>153.76</v>
      </c>
      <c r="C61" s="33">
        <v>95</v>
      </c>
      <c r="D61" s="11"/>
      <c r="E61" s="27"/>
      <c r="F61" s="26">
        <f t="shared" si="1"/>
        <v>55.759999999999991</v>
      </c>
      <c r="G61" s="77">
        <v>3</v>
      </c>
      <c r="H61" s="72"/>
      <c r="I61" s="14"/>
      <c r="J61" s="30"/>
      <c r="K61" s="30"/>
    </row>
    <row r="62" spans="1:11">
      <c r="A62" s="10">
        <v>44319</v>
      </c>
      <c r="B62" s="95">
        <v>13.58</v>
      </c>
      <c r="C62" s="33">
        <v>5</v>
      </c>
      <c r="D62" s="11"/>
      <c r="E62" s="27"/>
      <c r="F62" s="26">
        <f t="shared" si="1"/>
        <v>5.58</v>
      </c>
      <c r="G62" s="59">
        <v>3</v>
      </c>
      <c r="H62" s="72"/>
      <c r="I62" s="14"/>
      <c r="J62" s="30"/>
      <c r="K62" s="30"/>
    </row>
    <row r="63" spans="1:11">
      <c r="A63" s="10">
        <v>44319</v>
      </c>
      <c r="B63" s="95">
        <v>13.58</v>
      </c>
      <c r="C63" s="33">
        <v>5</v>
      </c>
      <c r="D63" s="11"/>
      <c r="E63" s="27"/>
      <c r="F63" s="26">
        <f t="shared" si="1"/>
        <v>5.58</v>
      </c>
      <c r="G63" s="77">
        <v>3</v>
      </c>
      <c r="H63" s="72"/>
      <c r="I63" s="14"/>
      <c r="J63" s="30"/>
      <c r="K63" s="30"/>
    </row>
    <row r="64" spans="1:11">
      <c r="A64" s="10">
        <v>44319</v>
      </c>
      <c r="B64" s="95">
        <v>69</v>
      </c>
      <c r="C64" s="33">
        <v>48</v>
      </c>
      <c r="D64" s="11"/>
      <c r="E64" s="27"/>
      <c r="F64" s="26">
        <f t="shared" si="1"/>
        <v>18</v>
      </c>
      <c r="G64" s="77">
        <v>3</v>
      </c>
      <c r="H64" s="72"/>
      <c r="I64" s="14"/>
      <c r="J64" s="30"/>
      <c r="K64" s="30"/>
    </row>
    <row r="65" spans="1:11">
      <c r="A65" s="10">
        <v>44319</v>
      </c>
      <c r="B65" s="95">
        <v>13.43</v>
      </c>
      <c r="C65" s="33">
        <v>5</v>
      </c>
      <c r="D65" s="11"/>
      <c r="E65" s="27"/>
      <c r="F65" s="26">
        <f t="shared" si="1"/>
        <v>5.43</v>
      </c>
      <c r="G65" s="77">
        <v>3</v>
      </c>
      <c r="H65" s="72"/>
      <c r="I65" s="14"/>
      <c r="J65" s="30"/>
      <c r="K65" s="30"/>
    </row>
    <row r="66" spans="1:11">
      <c r="A66" s="10">
        <v>44319</v>
      </c>
      <c r="B66" s="95">
        <v>10.64</v>
      </c>
      <c r="C66" s="33">
        <v>8</v>
      </c>
      <c r="D66" s="11"/>
      <c r="E66" s="27"/>
      <c r="F66" s="26">
        <f t="shared" si="1"/>
        <v>-0.35999999999999943</v>
      </c>
      <c r="G66" s="77">
        <v>3</v>
      </c>
      <c r="H66" s="72"/>
      <c r="I66" s="14"/>
      <c r="J66" s="30"/>
      <c r="K66" s="30"/>
    </row>
    <row r="67" spans="1:11">
      <c r="A67" s="10">
        <v>44319</v>
      </c>
      <c r="B67" s="95">
        <v>14.08</v>
      </c>
      <c r="C67" s="33">
        <v>5</v>
      </c>
      <c r="D67" s="11"/>
      <c r="E67" s="27"/>
      <c r="F67" s="26">
        <f t="shared" si="1"/>
        <v>6.08</v>
      </c>
      <c r="G67" s="77">
        <v>3</v>
      </c>
      <c r="H67" s="72"/>
      <c r="I67" s="14"/>
      <c r="J67" s="30"/>
      <c r="K67" s="30"/>
    </row>
    <row r="68" spans="1:11">
      <c r="A68" s="10">
        <v>44319</v>
      </c>
      <c r="B68" s="95">
        <v>73.7</v>
      </c>
      <c r="C68" s="33">
        <v>41</v>
      </c>
      <c r="D68" s="11"/>
      <c r="E68" s="27"/>
      <c r="F68" s="26">
        <f t="shared" ref="F68:F73" si="2">B68-C68-D68+E68-G68-J574</f>
        <v>29.700000000000003</v>
      </c>
      <c r="G68" s="77">
        <v>3</v>
      </c>
      <c r="H68" s="72"/>
      <c r="I68" s="14"/>
      <c r="J68" s="30"/>
      <c r="K68" s="30"/>
    </row>
    <row r="69" spans="1:11">
      <c r="A69" s="10">
        <v>44319</v>
      </c>
      <c r="B69" s="95">
        <v>13.74</v>
      </c>
      <c r="C69" s="33">
        <v>5</v>
      </c>
      <c r="D69" s="11"/>
      <c r="E69" s="27"/>
      <c r="F69" s="26">
        <f t="shared" si="2"/>
        <v>5.74</v>
      </c>
      <c r="G69" s="77">
        <v>3</v>
      </c>
      <c r="H69" s="72"/>
      <c r="I69" s="14"/>
      <c r="J69" s="30"/>
      <c r="K69" s="30"/>
    </row>
    <row r="70" spans="1:11">
      <c r="A70" s="10">
        <v>44319</v>
      </c>
      <c r="B70" s="95">
        <v>11.77</v>
      </c>
      <c r="C70" s="33">
        <v>8</v>
      </c>
      <c r="D70" s="11"/>
      <c r="E70" s="27"/>
      <c r="F70" s="26">
        <f t="shared" si="2"/>
        <v>0.76999999999999957</v>
      </c>
      <c r="G70" s="77">
        <v>3</v>
      </c>
      <c r="H70" s="72"/>
      <c r="I70" s="14"/>
      <c r="J70" s="30"/>
      <c r="K70" s="30"/>
    </row>
    <row r="71" spans="1:11">
      <c r="A71" s="10">
        <v>44320</v>
      </c>
      <c r="B71" s="95">
        <v>69</v>
      </c>
      <c r="C71" s="33">
        <v>48</v>
      </c>
      <c r="D71" s="11"/>
      <c r="E71" s="27"/>
      <c r="F71" s="26">
        <f t="shared" si="2"/>
        <v>18</v>
      </c>
      <c r="G71" s="59">
        <v>3</v>
      </c>
      <c r="H71" s="72"/>
      <c r="I71" s="14"/>
      <c r="J71" s="30"/>
      <c r="K71" s="30"/>
    </row>
    <row r="72" spans="1:11">
      <c r="A72" s="10">
        <v>44320</v>
      </c>
      <c r="B72" s="95">
        <v>124.28</v>
      </c>
      <c r="C72" s="33">
        <v>107.5</v>
      </c>
      <c r="D72" s="11"/>
      <c r="E72" s="27"/>
      <c r="F72" s="26">
        <f t="shared" si="2"/>
        <v>13.780000000000001</v>
      </c>
      <c r="G72" s="77">
        <v>3</v>
      </c>
      <c r="H72" s="72"/>
      <c r="I72" s="14"/>
      <c r="J72" s="30"/>
      <c r="K72" s="30"/>
    </row>
    <row r="73" spans="1:11">
      <c r="A73" s="10">
        <v>44320</v>
      </c>
      <c r="B73" s="95">
        <v>75.510000000000005</v>
      </c>
      <c r="C73" s="33">
        <v>57</v>
      </c>
      <c r="D73" s="11"/>
      <c r="E73" s="27"/>
      <c r="F73" s="26">
        <f t="shared" si="2"/>
        <v>15.510000000000005</v>
      </c>
      <c r="G73" s="77">
        <v>3</v>
      </c>
      <c r="H73" s="72"/>
      <c r="I73" s="14"/>
      <c r="J73" s="30"/>
      <c r="K73" s="30"/>
    </row>
    <row r="74" spans="1:11">
      <c r="A74" s="10">
        <v>44320</v>
      </c>
      <c r="B74" s="95">
        <v>48.02</v>
      </c>
      <c r="C74" s="33">
        <v>40.299999999999997</v>
      </c>
      <c r="D74" s="11"/>
      <c r="E74" s="27"/>
      <c r="F74" s="26">
        <f t="shared" ref="F74:F134" si="3">B74-C74-D74+E74-G74-J579</f>
        <v>4.720000000000006</v>
      </c>
      <c r="G74" s="77">
        <v>3</v>
      </c>
      <c r="H74" s="72"/>
      <c r="I74" s="14"/>
      <c r="J74" s="30"/>
      <c r="K74" s="30"/>
    </row>
    <row r="75" spans="1:11">
      <c r="A75" s="10">
        <v>44320</v>
      </c>
      <c r="B75" s="95">
        <v>13.58</v>
      </c>
      <c r="C75" s="33">
        <v>5</v>
      </c>
      <c r="D75" s="11"/>
      <c r="E75" s="27"/>
      <c r="F75" s="26">
        <f t="shared" si="3"/>
        <v>5.58</v>
      </c>
      <c r="G75" s="77">
        <v>3</v>
      </c>
      <c r="H75" s="72"/>
      <c r="I75" s="14"/>
      <c r="J75" s="30"/>
      <c r="K75" s="30"/>
    </row>
    <row r="76" spans="1:11">
      <c r="A76" s="10">
        <v>44320</v>
      </c>
      <c r="B76" s="95">
        <v>14.58</v>
      </c>
      <c r="C76" s="33">
        <v>5</v>
      </c>
      <c r="D76" s="11"/>
      <c r="E76" s="27"/>
      <c r="F76" s="26">
        <f t="shared" si="3"/>
        <v>6.58</v>
      </c>
      <c r="G76" s="77">
        <v>3</v>
      </c>
      <c r="H76" s="72"/>
      <c r="I76" s="14"/>
      <c r="J76" s="30"/>
      <c r="K76" s="30"/>
    </row>
    <row r="77" spans="1:11">
      <c r="A77" s="10">
        <v>44320</v>
      </c>
      <c r="B77" s="95">
        <v>35.99</v>
      </c>
      <c r="C77" s="33">
        <v>24</v>
      </c>
      <c r="D77" s="11"/>
      <c r="E77" s="27"/>
      <c r="F77" s="26">
        <f t="shared" si="3"/>
        <v>8.990000000000002</v>
      </c>
      <c r="G77" s="77">
        <v>3</v>
      </c>
      <c r="H77" s="72"/>
      <c r="I77" s="14"/>
      <c r="J77" s="30"/>
      <c r="K77" s="30"/>
    </row>
    <row r="78" spans="1:11">
      <c r="A78" s="10">
        <v>44320</v>
      </c>
      <c r="B78" s="95">
        <v>12.18</v>
      </c>
      <c r="C78" s="33">
        <v>8</v>
      </c>
      <c r="D78" s="11"/>
      <c r="E78" s="27"/>
      <c r="F78" s="26">
        <f t="shared" si="3"/>
        <v>1.1799999999999997</v>
      </c>
      <c r="G78" s="77">
        <v>3</v>
      </c>
      <c r="H78" s="72"/>
      <c r="I78" s="14"/>
      <c r="J78" s="30"/>
      <c r="K78" s="30"/>
    </row>
    <row r="79" spans="1:11">
      <c r="A79" s="10">
        <v>44320</v>
      </c>
      <c r="B79" s="95">
        <v>196.96</v>
      </c>
      <c r="C79" s="33">
        <v>149</v>
      </c>
      <c r="D79" s="11"/>
      <c r="E79" s="27"/>
      <c r="F79" s="26">
        <f t="shared" si="3"/>
        <v>44.960000000000008</v>
      </c>
      <c r="G79" s="77">
        <v>3</v>
      </c>
      <c r="H79" s="72"/>
      <c r="I79" s="14"/>
      <c r="J79" s="30"/>
      <c r="K79" s="30"/>
    </row>
    <row r="80" spans="1:11">
      <c r="A80" s="10">
        <v>44320</v>
      </c>
      <c r="B80" s="95">
        <v>186.18</v>
      </c>
      <c r="C80" s="33">
        <v>152</v>
      </c>
      <c r="D80" s="11"/>
      <c r="E80" s="27"/>
      <c r="F80" s="26">
        <f t="shared" si="3"/>
        <v>31.180000000000007</v>
      </c>
      <c r="G80" s="59">
        <v>3</v>
      </c>
      <c r="H80" s="72"/>
      <c r="I80" s="14"/>
      <c r="J80" s="30"/>
      <c r="K80" s="30"/>
    </row>
    <row r="81" spans="1:11">
      <c r="A81" s="10">
        <v>44320</v>
      </c>
      <c r="B81" s="95">
        <v>28.06</v>
      </c>
      <c r="C81" s="33">
        <v>10</v>
      </c>
      <c r="D81" s="11"/>
      <c r="E81" s="27"/>
      <c r="F81" s="26">
        <f t="shared" si="3"/>
        <v>15.059999999999999</v>
      </c>
      <c r="G81" s="77">
        <v>3</v>
      </c>
      <c r="H81" s="72"/>
      <c r="I81" s="14"/>
      <c r="J81" s="30"/>
      <c r="K81" s="30"/>
    </row>
    <row r="82" spans="1:11">
      <c r="A82" s="10">
        <v>44320</v>
      </c>
      <c r="B82" s="95">
        <v>63.49</v>
      </c>
      <c r="C82" s="33">
        <v>48</v>
      </c>
      <c r="D82" s="11"/>
      <c r="E82" s="27"/>
      <c r="F82" s="26">
        <f t="shared" si="3"/>
        <v>12.490000000000002</v>
      </c>
      <c r="G82" s="77">
        <v>3</v>
      </c>
      <c r="H82" s="72"/>
      <c r="I82" s="14"/>
      <c r="J82" s="30"/>
      <c r="K82" s="30"/>
    </row>
    <row r="83" spans="1:11">
      <c r="A83" s="10">
        <v>44320</v>
      </c>
      <c r="B83" s="95">
        <v>11.61</v>
      </c>
      <c r="C83" s="33">
        <v>8</v>
      </c>
      <c r="D83" s="11"/>
      <c r="E83" s="27"/>
      <c r="F83" s="26">
        <f t="shared" si="3"/>
        <v>0.60999999999999943</v>
      </c>
      <c r="G83" s="77">
        <v>3</v>
      </c>
      <c r="H83" s="72"/>
      <c r="I83" s="14"/>
      <c r="J83" s="30"/>
      <c r="K83" s="30"/>
    </row>
    <row r="84" spans="1:11">
      <c r="A84" s="10">
        <v>44320</v>
      </c>
      <c r="B84" s="95">
        <v>35</v>
      </c>
      <c r="C84" s="33">
        <v>24</v>
      </c>
      <c r="D84" s="11"/>
      <c r="E84" s="27"/>
      <c r="F84" s="26">
        <f t="shared" si="3"/>
        <v>8</v>
      </c>
      <c r="G84" s="77">
        <v>3</v>
      </c>
      <c r="H84" s="72"/>
      <c r="I84" s="14"/>
      <c r="J84" s="30"/>
      <c r="K84" s="30"/>
    </row>
    <row r="85" spans="1:11">
      <c r="A85" s="10">
        <v>44320</v>
      </c>
      <c r="B85" s="95">
        <v>23.22</v>
      </c>
      <c r="C85" s="33">
        <v>11</v>
      </c>
      <c r="D85" s="26"/>
      <c r="E85" s="11"/>
      <c r="F85" s="26">
        <f t="shared" si="3"/>
        <v>9.2199999999999989</v>
      </c>
      <c r="G85" s="77">
        <v>3</v>
      </c>
      <c r="H85" s="72"/>
      <c r="I85" s="14"/>
      <c r="J85" s="30"/>
      <c r="K85" s="30"/>
    </row>
    <row r="86" spans="1:11">
      <c r="A86" s="10">
        <v>44320</v>
      </c>
      <c r="B86" s="95">
        <v>67.739999999999995</v>
      </c>
      <c r="C86" s="33">
        <v>48</v>
      </c>
      <c r="D86" s="11"/>
      <c r="E86" s="27"/>
      <c r="F86" s="26">
        <f t="shared" si="3"/>
        <v>16.739999999999995</v>
      </c>
      <c r="G86" s="77">
        <v>3</v>
      </c>
      <c r="H86" s="72"/>
      <c r="I86" s="14"/>
      <c r="J86" s="30"/>
      <c r="K86" s="30"/>
    </row>
    <row r="87" spans="1:11">
      <c r="A87" s="10">
        <v>44320</v>
      </c>
      <c r="B87" s="95">
        <v>34.83</v>
      </c>
      <c r="C87" s="33">
        <v>24</v>
      </c>
      <c r="D87" s="11"/>
      <c r="E87" s="27"/>
      <c r="F87" s="26">
        <f t="shared" si="3"/>
        <v>7.8299999999999983</v>
      </c>
      <c r="G87" s="77">
        <v>3</v>
      </c>
      <c r="H87" s="72"/>
      <c r="I87" s="14"/>
      <c r="J87" s="30"/>
      <c r="K87" s="30"/>
    </row>
    <row r="88" spans="1:11">
      <c r="A88" s="10">
        <v>44320</v>
      </c>
      <c r="B88" s="95">
        <v>12.61</v>
      </c>
      <c r="C88" s="33">
        <v>8</v>
      </c>
      <c r="D88" s="11"/>
      <c r="E88" s="27"/>
      <c r="F88" s="26">
        <f t="shared" si="3"/>
        <v>1.6099999999999994</v>
      </c>
      <c r="G88" s="77">
        <v>3</v>
      </c>
      <c r="H88" s="72"/>
      <c r="I88" s="14"/>
      <c r="J88" s="30"/>
      <c r="K88" s="30"/>
    </row>
    <row r="89" spans="1:11">
      <c r="A89" s="10">
        <v>44320</v>
      </c>
      <c r="B89" s="95">
        <v>138.71</v>
      </c>
      <c r="C89" s="33">
        <v>104</v>
      </c>
      <c r="D89" s="11"/>
      <c r="E89" s="27"/>
      <c r="F89" s="26">
        <f t="shared" si="3"/>
        <v>31.710000000000008</v>
      </c>
      <c r="G89" s="59">
        <v>3</v>
      </c>
      <c r="H89" s="72"/>
      <c r="I89" s="14"/>
      <c r="J89" s="30"/>
      <c r="K89" s="30"/>
    </row>
    <row r="90" spans="1:11">
      <c r="A90" s="10">
        <v>44320</v>
      </c>
      <c r="B90" s="95">
        <v>134.68</v>
      </c>
      <c r="C90" s="33">
        <v>104</v>
      </c>
      <c r="D90" s="11"/>
      <c r="E90" s="27"/>
      <c r="F90" s="26">
        <f t="shared" si="3"/>
        <v>27.680000000000007</v>
      </c>
      <c r="G90" s="77">
        <v>3</v>
      </c>
      <c r="H90" s="72"/>
      <c r="I90" s="14"/>
      <c r="J90" s="30"/>
      <c r="K90" s="30"/>
    </row>
    <row r="91" spans="1:11">
      <c r="A91" s="10">
        <v>44321</v>
      </c>
      <c r="B91" s="95">
        <v>67.38</v>
      </c>
      <c r="C91" s="33">
        <v>40</v>
      </c>
      <c r="D91" s="11"/>
      <c r="E91" s="27"/>
      <c r="F91" s="26">
        <f t="shared" si="3"/>
        <v>24.379999999999995</v>
      </c>
      <c r="G91" s="77">
        <v>3</v>
      </c>
      <c r="H91" s="72"/>
      <c r="I91" s="14"/>
      <c r="J91" s="30"/>
      <c r="K91" s="30"/>
    </row>
    <row r="92" spans="1:11">
      <c r="A92" s="10">
        <v>44321</v>
      </c>
      <c r="B92" s="95">
        <v>66.84</v>
      </c>
      <c r="C92" s="33">
        <v>48</v>
      </c>
      <c r="D92" s="11"/>
      <c r="E92" s="27"/>
      <c r="F92" s="26">
        <f t="shared" si="3"/>
        <v>15.840000000000003</v>
      </c>
      <c r="G92" s="77">
        <v>3</v>
      </c>
      <c r="H92" s="72"/>
      <c r="I92" s="14"/>
      <c r="J92" s="30"/>
      <c r="K92" s="30"/>
    </row>
    <row r="93" spans="1:11">
      <c r="A93" s="10">
        <v>44321</v>
      </c>
      <c r="B93" s="95">
        <v>36.369999999999997</v>
      </c>
      <c r="C93" s="33">
        <v>25.3</v>
      </c>
      <c r="D93" s="11"/>
      <c r="E93" s="27"/>
      <c r="F93" s="26">
        <f t="shared" si="3"/>
        <v>8.0699999999999967</v>
      </c>
      <c r="G93" s="77">
        <v>3</v>
      </c>
      <c r="H93" s="72"/>
      <c r="I93" s="14"/>
      <c r="J93" s="30"/>
      <c r="K93" s="30"/>
    </row>
    <row r="94" spans="1:11">
      <c r="A94" s="10">
        <v>44321</v>
      </c>
      <c r="B94" s="95">
        <v>37</v>
      </c>
      <c r="C94" s="33">
        <v>20</v>
      </c>
      <c r="D94" s="11"/>
      <c r="E94" s="27"/>
      <c r="F94" s="26">
        <f t="shared" si="3"/>
        <v>14</v>
      </c>
      <c r="G94" s="77">
        <v>3</v>
      </c>
      <c r="H94" s="72"/>
      <c r="I94" s="14"/>
      <c r="J94" s="30"/>
      <c r="K94" s="30"/>
    </row>
    <row r="95" spans="1:11">
      <c r="A95" s="10">
        <v>44321</v>
      </c>
      <c r="B95" s="95">
        <v>64.14</v>
      </c>
      <c r="C95" s="33">
        <v>48</v>
      </c>
      <c r="D95" s="11"/>
      <c r="E95" s="27"/>
      <c r="F95" s="26">
        <f t="shared" si="3"/>
        <v>13.14</v>
      </c>
      <c r="G95" s="77">
        <v>3</v>
      </c>
      <c r="H95" s="72"/>
      <c r="I95" s="14"/>
      <c r="J95" s="30"/>
      <c r="K95" s="30"/>
    </row>
    <row r="96" spans="1:11">
      <c r="A96" s="10">
        <v>44321</v>
      </c>
      <c r="B96" s="95">
        <v>17.16</v>
      </c>
      <c r="C96" s="33">
        <v>8</v>
      </c>
      <c r="D96" s="16"/>
      <c r="E96" s="16"/>
      <c r="F96" s="26">
        <f t="shared" si="3"/>
        <v>6.16</v>
      </c>
      <c r="G96" s="77">
        <v>3</v>
      </c>
      <c r="H96" s="72"/>
      <c r="I96" s="14"/>
      <c r="J96" s="30"/>
      <c r="K96" s="30"/>
    </row>
    <row r="97" spans="1:11">
      <c r="A97" s="10">
        <v>44321</v>
      </c>
      <c r="B97" s="95">
        <v>28.75</v>
      </c>
      <c r="C97" s="33">
        <v>10</v>
      </c>
      <c r="D97" s="16"/>
      <c r="E97" s="16"/>
      <c r="F97" s="26">
        <f t="shared" si="3"/>
        <v>15.75</v>
      </c>
      <c r="G97" s="77">
        <v>3</v>
      </c>
      <c r="H97" s="72"/>
      <c r="I97" s="14"/>
      <c r="J97" s="30"/>
      <c r="K97" s="30"/>
    </row>
    <row r="98" spans="1:11">
      <c r="A98" s="10">
        <v>44321</v>
      </c>
      <c r="B98" s="95">
        <v>33.86</v>
      </c>
      <c r="C98" s="33">
        <v>24</v>
      </c>
      <c r="D98" s="11"/>
      <c r="E98" s="27"/>
      <c r="F98" s="26">
        <f t="shared" si="3"/>
        <v>6.8599999999999994</v>
      </c>
      <c r="G98" s="59">
        <v>3</v>
      </c>
      <c r="H98" s="72"/>
      <c r="I98" s="14"/>
      <c r="J98" s="30"/>
      <c r="K98" s="30"/>
    </row>
    <row r="99" spans="1:11">
      <c r="A99" s="10">
        <v>44321</v>
      </c>
      <c r="B99" s="95">
        <v>33.86</v>
      </c>
      <c r="C99" s="33">
        <v>24</v>
      </c>
      <c r="D99" s="30"/>
      <c r="E99" s="30"/>
      <c r="F99" s="26">
        <f t="shared" si="3"/>
        <v>6.8599999999999994</v>
      </c>
      <c r="G99" s="77">
        <v>3</v>
      </c>
      <c r="H99" s="69"/>
      <c r="I99" s="14"/>
      <c r="J99" s="30"/>
      <c r="K99" s="30"/>
    </row>
    <row r="100" spans="1:11">
      <c r="A100" s="10">
        <v>44321</v>
      </c>
      <c r="B100" s="95">
        <v>79.959999999999994</v>
      </c>
      <c r="C100" s="33">
        <v>53</v>
      </c>
      <c r="D100" s="11"/>
      <c r="E100" s="27"/>
      <c r="F100" s="26">
        <f t="shared" si="3"/>
        <v>23.959999999999994</v>
      </c>
      <c r="G100" s="77">
        <v>3</v>
      </c>
      <c r="H100" s="72"/>
      <c r="I100" s="14"/>
      <c r="J100" s="30"/>
      <c r="K100" s="30"/>
    </row>
    <row r="101" spans="1:11">
      <c r="A101" s="10">
        <v>44321</v>
      </c>
      <c r="B101" s="95">
        <v>141.97</v>
      </c>
      <c r="C101" s="33">
        <v>88</v>
      </c>
      <c r="D101" s="11"/>
      <c r="E101" s="27"/>
      <c r="F101" s="26">
        <f t="shared" si="3"/>
        <v>50.97</v>
      </c>
      <c r="G101" s="77">
        <v>3</v>
      </c>
      <c r="H101" s="72"/>
      <c r="I101" s="14"/>
      <c r="J101" s="30"/>
      <c r="K101" s="30"/>
    </row>
    <row r="102" spans="1:11">
      <c r="A102" s="10">
        <v>44321</v>
      </c>
      <c r="B102" s="95">
        <v>33.86</v>
      </c>
      <c r="C102" s="33">
        <v>24</v>
      </c>
      <c r="D102" s="11"/>
      <c r="E102" s="27"/>
      <c r="F102" s="26">
        <f t="shared" si="3"/>
        <v>6.8599999999999994</v>
      </c>
      <c r="G102" s="77">
        <v>3</v>
      </c>
      <c r="H102" s="72"/>
      <c r="I102" s="14"/>
      <c r="J102" s="30"/>
      <c r="K102" s="30"/>
    </row>
    <row r="103" spans="1:11">
      <c r="A103" s="10">
        <v>44321</v>
      </c>
      <c r="B103" s="95">
        <v>69</v>
      </c>
      <c r="C103" s="33">
        <v>48</v>
      </c>
      <c r="D103" s="11"/>
      <c r="E103" s="27"/>
      <c r="F103" s="26">
        <f t="shared" si="3"/>
        <v>18</v>
      </c>
      <c r="G103" s="77">
        <v>3</v>
      </c>
      <c r="H103" s="72"/>
      <c r="I103" s="14"/>
      <c r="J103" s="30"/>
      <c r="K103" s="30"/>
    </row>
    <row r="104" spans="1:11">
      <c r="A104" s="10">
        <v>44321</v>
      </c>
      <c r="B104" s="95">
        <v>33.86</v>
      </c>
      <c r="C104" s="33">
        <v>24</v>
      </c>
      <c r="D104" s="11"/>
      <c r="E104" s="27"/>
      <c r="F104" s="26">
        <f t="shared" si="3"/>
        <v>6.8599999999999994</v>
      </c>
      <c r="G104" s="77">
        <v>3</v>
      </c>
      <c r="H104" s="72"/>
      <c r="I104" s="14"/>
      <c r="J104" s="30"/>
      <c r="K104" s="30"/>
    </row>
    <row r="105" spans="1:11">
      <c r="A105" s="10">
        <v>44321</v>
      </c>
      <c r="B105" s="95">
        <v>32.19</v>
      </c>
      <c r="C105" s="33">
        <v>24</v>
      </c>
      <c r="D105" s="16"/>
      <c r="E105" s="16"/>
      <c r="F105" s="26">
        <f t="shared" si="3"/>
        <v>5.1899999999999977</v>
      </c>
      <c r="G105" s="77">
        <v>3</v>
      </c>
      <c r="H105" s="72"/>
      <c r="I105" s="14"/>
      <c r="J105" s="30"/>
      <c r="K105" s="30"/>
    </row>
    <row r="106" spans="1:11">
      <c r="A106" s="10">
        <v>44321</v>
      </c>
      <c r="B106" s="95">
        <v>205.88</v>
      </c>
      <c r="C106" s="33">
        <v>150</v>
      </c>
      <c r="D106" s="11"/>
      <c r="E106" s="27"/>
      <c r="F106" s="26">
        <f t="shared" si="3"/>
        <v>52.879999999999995</v>
      </c>
      <c r="G106" s="77">
        <v>3</v>
      </c>
      <c r="H106" s="72"/>
      <c r="I106" s="14"/>
      <c r="J106" s="30"/>
      <c r="K106" s="30"/>
    </row>
    <row r="107" spans="1:11">
      <c r="A107" s="10">
        <v>44321</v>
      </c>
      <c r="B107" s="95">
        <v>13.15</v>
      </c>
      <c r="C107" s="33">
        <v>5</v>
      </c>
      <c r="D107" s="11"/>
      <c r="E107" s="27"/>
      <c r="F107" s="26">
        <f t="shared" si="3"/>
        <v>5.15</v>
      </c>
      <c r="G107" s="59">
        <v>3</v>
      </c>
      <c r="H107" s="72"/>
      <c r="I107" s="14"/>
      <c r="J107" s="30"/>
      <c r="K107" s="30"/>
    </row>
    <row r="108" spans="1:11">
      <c r="A108" s="10">
        <v>44321</v>
      </c>
      <c r="B108" s="95">
        <v>22.05</v>
      </c>
      <c r="C108" s="33">
        <v>13</v>
      </c>
      <c r="D108" s="11"/>
      <c r="E108" s="27"/>
      <c r="F108" s="26">
        <f t="shared" si="3"/>
        <v>6.0500000000000007</v>
      </c>
      <c r="G108" s="77">
        <v>3</v>
      </c>
      <c r="H108" s="72"/>
      <c r="I108" s="14"/>
      <c r="J108" s="30"/>
      <c r="K108" s="30"/>
    </row>
    <row r="109" spans="1:11">
      <c r="A109" s="10">
        <v>44321</v>
      </c>
      <c r="B109" s="95">
        <v>31.09</v>
      </c>
      <c r="C109" s="33">
        <v>24</v>
      </c>
      <c r="D109" s="11"/>
      <c r="E109" s="27"/>
      <c r="F109" s="26">
        <f t="shared" si="3"/>
        <v>4.09</v>
      </c>
      <c r="G109" s="77">
        <v>3</v>
      </c>
      <c r="H109" s="72"/>
      <c r="I109" s="14"/>
      <c r="J109" s="30"/>
      <c r="K109" s="30"/>
    </row>
    <row r="110" spans="1:11">
      <c r="A110" s="10">
        <v>44322</v>
      </c>
      <c r="B110" s="95">
        <v>12.63</v>
      </c>
      <c r="C110" s="33">
        <v>8</v>
      </c>
      <c r="D110" s="33"/>
      <c r="E110" s="33"/>
      <c r="F110" s="26">
        <f t="shared" si="3"/>
        <v>1.6300000000000008</v>
      </c>
      <c r="G110" s="77">
        <v>3</v>
      </c>
      <c r="H110" s="72"/>
      <c r="I110" s="14"/>
      <c r="J110" s="30"/>
      <c r="K110" s="30"/>
    </row>
    <row r="111" spans="1:11">
      <c r="A111" s="10">
        <v>44322</v>
      </c>
      <c r="B111" s="95">
        <v>33.86</v>
      </c>
      <c r="C111" s="27">
        <v>24</v>
      </c>
      <c r="D111" s="16"/>
      <c r="E111" s="16"/>
      <c r="F111" s="26">
        <f t="shared" si="3"/>
        <v>6.8599999999999994</v>
      </c>
      <c r="G111" s="77">
        <v>3</v>
      </c>
      <c r="H111" s="72"/>
      <c r="I111" s="14"/>
      <c r="J111" s="30"/>
      <c r="K111" s="30"/>
    </row>
    <row r="112" spans="1:11" ht="21.95" customHeight="1">
      <c r="A112" s="10">
        <v>44322</v>
      </c>
      <c r="B112" s="95">
        <v>23.95</v>
      </c>
      <c r="C112" s="33">
        <v>16</v>
      </c>
      <c r="D112" s="11"/>
      <c r="E112" s="27"/>
      <c r="F112" s="26">
        <f t="shared" si="3"/>
        <v>4.9499999999999993</v>
      </c>
      <c r="G112" s="77">
        <v>3</v>
      </c>
      <c r="H112" s="72"/>
      <c r="I112" s="14"/>
      <c r="J112" s="30"/>
      <c r="K112" s="30"/>
    </row>
    <row r="113" spans="1:11">
      <c r="A113" s="10">
        <v>44322</v>
      </c>
      <c r="B113" s="95">
        <v>33.86</v>
      </c>
      <c r="C113" s="33">
        <v>24</v>
      </c>
      <c r="D113" s="11"/>
      <c r="E113" s="27"/>
      <c r="F113" s="26">
        <f t="shared" si="3"/>
        <v>6.8599999999999994</v>
      </c>
      <c r="G113" s="77">
        <v>3</v>
      </c>
      <c r="H113" s="72"/>
      <c r="I113" s="14"/>
      <c r="J113" s="30"/>
      <c r="K113" s="30"/>
    </row>
    <row r="114" spans="1:11">
      <c r="A114" s="10">
        <v>44322</v>
      </c>
      <c r="B114" s="95">
        <v>14.15</v>
      </c>
      <c r="C114" s="27">
        <v>5</v>
      </c>
      <c r="D114" s="11"/>
      <c r="E114" s="27"/>
      <c r="F114" s="26">
        <f t="shared" si="3"/>
        <v>6.15</v>
      </c>
      <c r="G114" s="77">
        <v>3</v>
      </c>
      <c r="H114" s="72"/>
      <c r="I114" s="14"/>
      <c r="J114" s="30"/>
      <c r="K114" s="30"/>
    </row>
    <row r="115" spans="1:11">
      <c r="A115" s="10">
        <v>44322</v>
      </c>
      <c r="B115" s="95">
        <v>14.58</v>
      </c>
      <c r="C115" s="27">
        <v>5</v>
      </c>
      <c r="D115" s="16"/>
      <c r="E115" s="16"/>
      <c r="F115" s="26">
        <f t="shared" si="3"/>
        <v>6.58</v>
      </c>
      <c r="G115" s="77">
        <v>3</v>
      </c>
      <c r="J115" s="30"/>
      <c r="K115" s="30"/>
    </row>
    <row r="116" spans="1:11">
      <c r="A116" s="10">
        <v>44322</v>
      </c>
      <c r="B116" s="95">
        <v>9.86</v>
      </c>
      <c r="C116" s="27">
        <v>3</v>
      </c>
      <c r="D116" s="11"/>
      <c r="E116" s="27"/>
      <c r="F116" s="26">
        <f t="shared" si="3"/>
        <v>3.8599999999999994</v>
      </c>
      <c r="G116" s="59">
        <v>3</v>
      </c>
      <c r="J116" s="30"/>
      <c r="K116" s="30"/>
    </row>
    <row r="117" spans="1:11">
      <c r="A117" s="10">
        <v>44322</v>
      </c>
      <c r="B117" s="95">
        <v>31.7</v>
      </c>
      <c r="C117" s="33">
        <v>15</v>
      </c>
      <c r="D117" s="11"/>
      <c r="E117" s="27"/>
      <c r="F117" s="26">
        <f t="shared" si="3"/>
        <v>13.7</v>
      </c>
      <c r="G117" s="77">
        <v>3</v>
      </c>
      <c r="J117" s="30"/>
      <c r="K117" s="30"/>
    </row>
    <row r="118" spans="1:11">
      <c r="A118" s="10">
        <v>44322</v>
      </c>
      <c r="B118" s="95">
        <v>41.58</v>
      </c>
      <c r="C118" s="27">
        <v>20</v>
      </c>
      <c r="D118" s="11"/>
      <c r="E118" s="27"/>
      <c r="F118" s="26">
        <f t="shared" si="3"/>
        <v>18.579999999999998</v>
      </c>
      <c r="G118" s="77">
        <v>3</v>
      </c>
      <c r="J118" s="30"/>
      <c r="K118" s="30"/>
    </row>
    <row r="119" spans="1:11">
      <c r="A119" s="10">
        <v>44322</v>
      </c>
      <c r="B119" s="95">
        <v>129</v>
      </c>
      <c r="C119" s="27">
        <v>60</v>
      </c>
      <c r="D119" s="11"/>
      <c r="E119" s="27"/>
      <c r="F119" s="26">
        <f t="shared" si="3"/>
        <v>66</v>
      </c>
      <c r="G119" s="77">
        <v>3</v>
      </c>
      <c r="J119" s="30"/>
      <c r="K119" s="30"/>
    </row>
    <row r="120" spans="1:11">
      <c r="A120" s="10">
        <v>44322</v>
      </c>
      <c r="B120" s="95">
        <v>23.56</v>
      </c>
      <c r="C120" s="27">
        <v>11.3</v>
      </c>
      <c r="D120" s="11"/>
      <c r="E120" s="27"/>
      <c r="F120" s="26">
        <f t="shared" si="3"/>
        <v>9.259999999999998</v>
      </c>
      <c r="G120" s="77">
        <v>3</v>
      </c>
      <c r="J120" s="30"/>
      <c r="K120" s="30"/>
    </row>
    <row r="121" spans="1:11">
      <c r="A121" s="10">
        <v>44322</v>
      </c>
      <c r="B121" s="95">
        <v>75.319999999999993</v>
      </c>
      <c r="C121" s="27">
        <v>40</v>
      </c>
      <c r="D121" s="11"/>
      <c r="E121" s="27"/>
      <c r="F121" s="26">
        <f t="shared" si="3"/>
        <v>32.319999999999993</v>
      </c>
      <c r="G121" s="77">
        <v>3</v>
      </c>
      <c r="J121" s="30"/>
      <c r="K121" s="30"/>
    </row>
    <row r="122" spans="1:11">
      <c r="A122" s="10">
        <v>44322</v>
      </c>
      <c r="B122" s="95">
        <v>33.86</v>
      </c>
      <c r="C122" s="27">
        <v>24</v>
      </c>
      <c r="D122" s="16">
        <v>33.86</v>
      </c>
      <c r="E122" s="16">
        <v>24</v>
      </c>
      <c r="F122" s="26">
        <f t="shared" si="3"/>
        <v>-3</v>
      </c>
      <c r="G122" s="77">
        <v>3</v>
      </c>
      <c r="J122" s="30"/>
      <c r="K122" s="30"/>
    </row>
    <row r="123" spans="1:11">
      <c r="A123" s="10">
        <v>44322</v>
      </c>
      <c r="B123" s="95">
        <v>214.32</v>
      </c>
      <c r="C123" s="27">
        <v>143</v>
      </c>
      <c r="D123" s="11"/>
      <c r="E123" s="27"/>
      <c r="F123" s="26">
        <f t="shared" si="3"/>
        <v>68.319999999999993</v>
      </c>
      <c r="G123" s="59">
        <v>3</v>
      </c>
      <c r="J123" s="30"/>
      <c r="K123" s="30"/>
    </row>
    <row r="124" spans="1:11">
      <c r="A124" s="10">
        <v>44322</v>
      </c>
      <c r="B124" s="95">
        <v>80</v>
      </c>
      <c r="C124" s="33">
        <v>57.3</v>
      </c>
      <c r="D124" s="11"/>
      <c r="E124" s="27"/>
      <c r="F124" s="26">
        <f t="shared" si="3"/>
        <v>19.700000000000003</v>
      </c>
      <c r="G124" s="77">
        <v>3</v>
      </c>
      <c r="J124" s="30"/>
      <c r="K124" s="30"/>
    </row>
    <row r="125" spans="1:11">
      <c r="A125" s="10">
        <v>44322</v>
      </c>
      <c r="B125" s="95">
        <v>12.61</v>
      </c>
      <c r="C125" s="33">
        <v>8</v>
      </c>
      <c r="D125" s="11"/>
      <c r="E125" s="27"/>
      <c r="F125" s="26">
        <f t="shared" si="3"/>
        <v>1.6099999999999994</v>
      </c>
      <c r="G125" s="77">
        <v>3</v>
      </c>
      <c r="J125" s="30"/>
      <c r="K125" s="30"/>
    </row>
    <row r="126" spans="1:11">
      <c r="A126" s="10">
        <v>44322</v>
      </c>
      <c r="B126" s="95">
        <v>143.71</v>
      </c>
      <c r="C126" s="27">
        <v>104</v>
      </c>
      <c r="D126" s="11"/>
      <c r="E126" s="27"/>
      <c r="F126" s="26">
        <f t="shared" si="3"/>
        <v>36.710000000000008</v>
      </c>
      <c r="G126" s="77">
        <v>3</v>
      </c>
      <c r="J126" s="30"/>
      <c r="K126" s="30"/>
    </row>
    <row r="127" spans="1:11">
      <c r="A127" s="10">
        <v>44322</v>
      </c>
      <c r="B127" s="95">
        <v>11.8</v>
      </c>
      <c r="C127" s="27">
        <v>5</v>
      </c>
      <c r="D127" s="11"/>
      <c r="E127" s="27"/>
      <c r="F127" s="26">
        <f t="shared" si="3"/>
        <v>3.8000000000000007</v>
      </c>
      <c r="G127" s="77">
        <v>3</v>
      </c>
      <c r="J127" s="30"/>
      <c r="K127" s="30"/>
    </row>
    <row r="128" spans="1:11">
      <c r="A128" s="10">
        <v>44322</v>
      </c>
      <c r="B128" s="95">
        <v>50.44</v>
      </c>
      <c r="C128" s="27">
        <v>32</v>
      </c>
      <c r="D128" s="11"/>
      <c r="E128" s="27"/>
      <c r="F128" s="26">
        <f t="shared" si="3"/>
        <v>15.439999999999998</v>
      </c>
      <c r="G128" s="77">
        <v>3</v>
      </c>
      <c r="J128" s="30"/>
      <c r="K128" s="30"/>
    </row>
    <row r="129" spans="1:11">
      <c r="A129" s="10">
        <v>44323</v>
      </c>
      <c r="B129" s="95">
        <v>13.58</v>
      </c>
      <c r="C129" s="33">
        <v>5</v>
      </c>
      <c r="D129" s="11"/>
      <c r="E129" s="27"/>
      <c r="F129" s="26">
        <f t="shared" si="3"/>
        <v>5.58</v>
      </c>
      <c r="G129" s="77">
        <v>3</v>
      </c>
      <c r="J129" s="30"/>
      <c r="K129" s="30"/>
    </row>
    <row r="130" spans="1:11">
      <c r="A130" s="10">
        <v>44323</v>
      </c>
      <c r="B130" s="95">
        <v>13.58</v>
      </c>
      <c r="C130" s="33">
        <v>5</v>
      </c>
      <c r="D130" s="11"/>
      <c r="E130" s="27"/>
      <c r="F130" s="26">
        <f t="shared" si="3"/>
        <v>5.58</v>
      </c>
      <c r="G130" s="77">
        <v>3</v>
      </c>
      <c r="J130" s="30"/>
      <c r="K130" s="30"/>
    </row>
    <row r="131" spans="1:11">
      <c r="A131" s="10">
        <v>44323</v>
      </c>
      <c r="B131" s="95">
        <v>34.86</v>
      </c>
      <c r="C131" s="27">
        <v>24</v>
      </c>
      <c r="D131" s="11"/>
      <c r="E131" s="27"/>
      <c r="F131" s="26">
        <f t="shared" si="3"/>
        <v>7.8599999999999994</v>
      </c>
      <c r="G131" s="77">
        <v>3</v>
      </c>
      <c r="J131" s="30"/>
      <c r="K131" s="30"/>
    </row>
    <row r="132" spans="1:11">
      <c r="A132" s="10">
        <v>44323</v>
      </c>
      <c r="B132" s="95">
        <v>13.58</v>
      </c>
      <c r="C132" s="27">
        <v>5</v>
      </c>
      <c r="D132" s="11"/>
      <c r="E132" s="27"/>
      <c r="F132" s="26">
        <f t="shared" si="3"/>
        <v>5.58</v>
      </c>
      <c r="G132" s="77">
        <v>3</v>
      </c>
      <c r="J132" s="30"/>
      <c r="K132" s="30"/>
    </row>
    <row r="133" spans="1:11">
      <c r="A133" s="10">
        <v>44323</v>
      </c>
      <c r="B133" s="95">
        <v>47.06</v>
      </c>
      <c r="C133" s="27">
        <v>26</v>
      </c>
      <c r="D133" s="11"/>
      <c r="E133" s="27"/>
      <c r="F133" s="26">
        <f t="shared" si="3"/>
        <v>18.060000000000002</v>
      </c>
      <c r="G133" s="77">
        <v>3</v>
      </c>
      <c r="J133" s="30"/>
      <c r="K133" s="30"/>
    </row>
    <row r="134" spans="1:11">
      <c r="A134" s="10">
        <v>44323</v>
      </c>
      <c r="B134" s="95">
        <v>39.85</v>
      </c>
      <c r="C134" s="27">
        <v>24.7</v>
      </c>
      <c r="D134" s="11"/>
      <c r="E134" s="27"/>
      <c r="F134" s="26">
        <f t="shared" si="3"/>
        <v>12.150000000000002</v>
      </c>
      <c r="G134" s="77">
        <v>3</v>
      </c>
      <c r="J134" s="30"/>
      <c r="K134" s="30"/>
    </row>
    <row r="135" spans="1:11">
      <c r="A135" s="10">
        <v>44323</v>
      </c>
      <c r="B135" s="95">
        <v>143.58000000000001</v>
      </c>
      <c r="C135" s="27">
        <v>88</v>
      </c>
      <c r="D135" s="11"/>
      <c r="E135" s="27"/>
      <c r="F135" s="26">
        <f t="shared" ref="F135:F198" si="4">B135-C135-D135+E135-G135-J641</f>
        <v>52.580000000000013</v>
      </c>
      <c r="G135" s="77">
        <v>3</v>
      </c>
      <c r="J135" s="30"/>
      <c r="K135" s="30"/>
    </row>
    <row r="136" spans="1:11">
      <c r="A136" s="10">
        <v>44323</v>
      </c>
      <c r="B136" s="95">
        <v>92.6</v>
      </c>
      <c r="C136" s="33">
        <v>64</v>
      </c>
      <c r="D136" s="11"/>
      <c r="E136" s="27"/>
      <c r="F136" s="26">
        <f t="shared" si="4"/>
        <v>25.599999999999994</v>
      </c>
      <c r="G136" s="77">
        <v>3</v>
      </c>
      <c r="J136" s="30"/>
      <c r="K136" s="30"/>
    </row>
    <row r="137" spans="1:11">
      <c r="A137" s="10">
        <v>44323</v>
      </c>
      <c r="B137" s="95">
        <v>66.84</v>
      </c>
      <c r="C137" s="27">
        <v>48</v>
      </c>
      <c r="D137" s="11"/>
      <c r="E137" s="27"/>
      <c r="F137" s="26">
        <f t="shared" si="4"/>
        <v>15.840000000000003</v>
      </c>
      <c r="G137" s="77">
        <v>3</v>
      </c>
      <c r="J137" s="30"/>
      <c r="K137" s="30"/>
    </row>
    <row r="138" spans="1:11">
      <c r="A138" s="10">
        <v>44323</v>
      </c>
      <c r="B138" s="95">
        <v>69</v>
      </c>
      <c r="C138" s="27">
        <v>48</v>
      </c>
      <c r="D138" s="11"/>
      <c r="E138" s="27"/>
      <c r="F138" s="26">
        <f t="shared" si="4"/>
        <v>18</v>
      </c>
      <c r="G138" s="77">
        <v>3</v>
      </c>
      <c r="J138" s="30"/>
      <c r="K138" s="30"/>
    </row>
    <row r="139" spans="1:11">
      <c r="A139" s="10">
        <v>44323</v>
      </c>
      <c r="B139" s="95">
        <v>33.86</v>
      </c>
      <c r="C139" s="27">
        <v>24</v>
      </c>
      <c r="D139" s="11"/>
      <c r="E139" s="27"/>
      <c r="F139" s="26">
        <f t="shared" si="4"/>
        <v>6.8599999999999994</v>
      </c>
      <c r="G139" s="77">
        <v>3</v>
      </c>
      <c r="J139" s="30"/>
      <c r="K139" s="30"/>
    </row>
    <row r="140" spans="1:11">
      <c r="A140" s="10">
        <v>44323</v>
      </c>
      <c r="B140" s="95">
        <v>13.74</v>
      </c>
      <c r="C140" s="27">
        <v>5</v>
      </c>
      <c r="D140" s="11"/>
      <c r="E140" s="27"/>
      <c r="F140" s="26">
        <f t="shared" si="4"/>
        <v>5.74</v>
      </c>
      <c r="G140" s="77">
        <v>3</v>
      </c>
      <c r="J140" s="30"/>
      <c r="K140" s="30"/>
    </row>
    <row r="141" spans="1:11">
      <c r="A141" s="10">
        <v>44323</v>
      </c>
      <c r="B141" s="95">
        <v>7.95</v>
      </c>
      <c r="C141" s="33">
        <v>2</v>
      </c>
      <c r="D141" s="11"/>
      <c r="E141" s="27"/>
      <c r="F141" s="26">
        <f t="shared" si="4"/>
        <v>2.95</v>
      </c>
      <c r="G141" s="77">
        <v>3</v>
      </c>
      <c r="J141" s="30"/>
      <c r="K141" s="30"/>
    </row>
    <row r="142" spans="1:11">
      <c r="A142" s="10">
        <v>44323</v>
      </c>
      <c r="B142" s="95">
        <v>23.22</v>
      </c>
      <c r="C142" s="27">
        <v>16</v>
      </c>
      <c r="D142" s="11"/>
      <c r="E142" s="27"/>
      <c r="F142" s="26">
        <f t="shared" si="4"/>
        <v>4.2199999999999989</v>
      </c>
      <c r="G142" s="77">
        <v>3</v>
      </c>
      <c r="J142" s="30"/>
      <c r="K142" s="30"/>
    </row>
    <row r="143" spans="1:11">
      <c r="A143" s="10">
        <v>44323</v>
      </c>
      <c r="B143" s="95">
        <v>77.510000000000005</v>
      </c>
      <c r="C143" s="27">
        <v>57.3</v>
      </c>
      <c r="D143" s="11"/>
      <c r="E143" s="27"/>
      <c r="F143" s="26">
        <f t="shared" si="4"/>
        <v>17.210000000000008</v>
      </c>
      <c r="G143" s="77">
        <v>3</v>
      </c>
      <c r="J143" s="30"/>
      <c r="K143" s="30"/>
    </row>
    <row r="144" spans="1:11">
      <c r="A144" s="10">
        <v>44323</v>
      </c>
      <c r="B144" s="95">
        <v>208.58</v>
      </c>
      <c r="C144" s="27">
        <v>146</v>
      </c>
      <c r="D144" s="11"/>
      <c r="E144" s="27"/>
      <c r="F144" s="26">
        <f t="shared" si="4"/>
        <v>59.580000000000013</v>
      </c>
      <c r="G144" s="77">
        <v>3</v>
      </c>
      <c r="J144" s="30"/>
      <c r="K144" s="30"/>
    </row>
    <row r="145" spans="1:11">
      <c r="A145" s="10">
        <v>44323</v>
      </c>
      <c r="B145" s="95">
        <v>66.84</v>
      </c>
      <c r="C145" s="27">
        <v>48</v>
      </c>
      <c r="D145" s="11"/>
      <c r="E145" s="27"/>
      <c r="F145" s="26">
        <f t="shared" si="4"/>
        <v>15.840000000000003</v>
      </c>
      <c r="G145" s="77">
        <v>3</v>
      </c>
      <c r="J145" s="30"/>
      <c r="K145" s="30"/>
    </row>
    <row r="146" spans="1:11">
      <c r="A146" s="10">
        <v>44323</v>
      </c>
      <c r="B146" s="95">
        <v>202.03</v>
      </c>
      <c r="C146" s="27">
        <v>146</v>
      </c>
      <c r="D146" s="11"/>
      <c r="E146" s="27"/>
      <c r="F146" s="26">
        <f t="shared" si="4"/>
        <v>53.03</v>
      </c>
      <c r="G146" s="59">
        <v>3</v>
      </c>
      <c r="J146" s="30"/>
      <c r="K146" s="30"/>
    </row>
    <row r="147" spans="1:11">
      <c r="A147" s="10">
        <v>44324</v>
      </c>
      <c r="B147" s="95">
        <v>22.24</v>
      </c>
      <c r="C147" s="27">
        <v>11.5</v>
      </c>
      <c r="D147" s="11"/>
      <c r="E147" s="27"/>
      <c r="F147" s="26">
        <f t="shared" si="4"/>
        <v>7.7399999999999984</v>
      </c>
      <c r="G147" s="77">
        <v>3</v>
      </c>
      <c r="J147" s="30"/>
      <c r="K147" s="30"/>
    </row>
    <row r="148" spans="1:11">
      <c r="A148" s="10">
        <v>44324</v>
      </c>
      <c r="B148" s="95">
        <v>12.48</v>
      </c>
      <c r="C148" s="27">
        <v>4</v>
      </c>
      <c r="D148" s="11"/>
      <c r="E148" s="27"/>
      <c r="F148" s="26">
        <f t="shared" si="4"/>
        <v>5.48</v>
      </c>
      <c r="G148" s="77">
        <v>3</v>
      </c>
      <c r="J148" s="30"/>
      <c r="K148" s="30"/>
    </row>
    <row r="149" spans="1:11">
      <c r="A149" s="10">
        <v>44324</v>
      </c>
      <c r="B149" s="95">
        <v>80</v>
      </c>
      <c r="C149" s="27">
        <v>57.3</v>
      </c>
      <c r="D149" s="11"/>
      <c r="E149" s="27"/>
      <c r="F149" s="26">
        <f t="shared" si="4"/>
        <v>19.700000000000003</v>
      </c>
      <c r="G149" s="77">
        <v>3</v>
      </c>
      <c r="J149" s="30"/>
      <c r="K149" s="30"/>
    </row>
    <row r="150" spans="1:11">
      <c r="A150" s="10">
        <v>44324</v>
      </c>
      <c r="B150" s="95">
        <v>16.66</v>
      </c>
      <c r="C150" s="27">
        <v>7.5</v>
      </c>
      <c r="D150" s="11"/>
      <c r="E150" s="27"/>
      <c r="F150" s="26">
        <f t="shared" si="4"/>
        <v>6.16</v>
      </c>
      <c r="G150" s="77">
        <v>3</v>
      </c>
      <c r="J150" s="30"/>
      <c r="K150" s="30"/>
    </row>
    <row r="151" spans="1:11">
      <c r="A151" s="10">
        <v>44324</v>
      </c>
      <c r="B151" s="95">
        <v>68</v>
      </c>
      <c r="C151" s="27">
        <v>48</v>
      </c>
      <c r="D151" s="11"/>
      <c r="E151" s="27"/>
      <c r="F151" s="26">
        <f t="shared" si="4"/>
        <v>17</v>
      </c>
      <c r="G151" s="77">
        <v>3</v>
      </c>
      <c r="J151" s="30"/>
      <c r="K151" s="30"/>
    </row>
    <row r="152" spans="1:11">
      <c r="A152" s="10">
        <v>44324</v>
      </c>
      <c r="B152" s="95">
        <v>60.59</v>
      </c>
      <c r="C152" s="27">
        <v>22</v>
      </c>
      <c r="D152" s="16"/>
      <c r="E152" s="16"/>
      <c r="F152" s="26">
        <f t="shared" si="4"/>
        <v>35.590000000000003</v>
      </c>
      <c r="G152" s="77">
        <v>3</v>
      </c>
      <c r="J152" s="30"/>
      <c r="K152" s="30"/>
    </row>
    <row r="153" spans="1:11">
      <c r="A153" s="10">
        <v>44324</v>
      </c>
      <c r="B153" s="95">
        <v>139</v>
      </c>
      <c r="C153" s="27">
        <v>104</v>
      </c>
      <c r="D153" s="16"/>
      <c r="E153" s="27"/>
      <c r="F153" s="26">
        <f t="shared" si="4"/>
        <v>32</v>
      </c>
      <c r="G153" s="77">
        <v>3</v>
      </c>
      <c r="J153" s="30"/>
      <c r="K153" s="30"/>
    </row>
    <row r="154" spans="1:11">
      <c r="A154" s="10">
        <v>44324</v>
      </c>
      <c r="B154" s="95">
        <v>13.15</v>
      </c>
      <c r="C154" s="27">
        <v>5</v>
      </c>
      <c r="D154" s="11"/>
      <c r="E154" s="27"/>
      <c r="F154" s="26">
        <f t="shared" si="4"/>
        <v>5.15</v>
      </c>
      <c r="G154" s="77">
        <v>3</v>
      </c>
      <c r="J154" s="30"/>
      <c r="K154" s="30"/>
    </row>
    <row r="155" spans="1:11">
      <c r="A155" s="10">
        <v>44324</v>
      </c>
      <c r="B155" s="95">
        <v>66.84</v>
      </c>
      <c r="C155" s="27">
        <v>48</v>
      </c>
      <c r="D155" s="11"/>
      <c r="E155" s="27"/>
      <c r="F155" s="26">
        <f t="shared" si="4"/>
        <v>15.840000000000003</v>
      </c>
      <c r="G155" s="77">
        <v>3</v>
      </c>
      <c r="J155" s="30"/>
      <c r="K155" s="30"/>
    </row>
    <row r="156" spans="1:11">
      <c r="A156" s="10">
        <v>44324</v>
      </c>
      <c r="B156" s="95">
        <v>208.4</v>
      </c>
      <c r="C156" s="27">
        <v>148</v>
      </c>
      <c r="D156" s="11"/>
      <c r="E156" s="27"/>
      <c r="F156" s="26">
        <f t="shared" si="4"/>
        <v>57.400000000000006</v>
      </c>
      <c r="G156" s="77">
        <v>3</v>
      </c>
      <c r="J156" s="30"/>
      <c r="K156" s="30"/>
    </row>
    <row r="157" spans="1:11">
      <c r="A157" s="10">
        <v>44324</v>
      </c>
      <c r="B157" s="95">
        <v>25.9</v>
      </c>
      <c r="C157" s="27">
        <v>15</v>
      </c>
      <c r="D157" s="11"/>
      <c r="E157" s="27"/>
      <c r="F157" s="26">
        <f t="shared" si="4"/>
        <v>7.8999999999999986</v>
      </c>
      <c r="G157" s="77">
        <v>3</v>
      </c>
      <c r="J157" s="30"/>
      <c r="K157" s="30"/>
    </row>
    <row r="158" spans="1:11">
      <c r="A158" s="10">
        <v>44324</v>
      </c>
      <c r="B158" s="95">
        <v>147.29</v>
      </c>
      <c r="C158" s="27">
        <v>112</v>
      </c>
      <c r="D158" s="11"/>
      <c r="E158" s="27"/>
      <c r="F158" s="26">
        <f t="shared" si="4"/>
        <v>32.289999999999992</v>
      </c>
      <c r="G158" s="77">
        <v>3</v>
      </c>
      <c r="J158" s="30"/>
      <c r="K158" s="30"/>
    </row>
    <row r="159" spans="1:11">
      <c r="A159" s="10">
        <v>44324</v>
      </c>
      <c r="B159" s="95">
        <v>208.25</v>
      </c>
      <c r="C159" s="27">
        <v>146</v>
      </c>
      <c r="D159" s="11"/>
      <c r="E159" s="27"/>
      <c r="F159" s="26">
        <f t="shared" si="4"/>
        <v>59.25</v>
      </c>
      <c r="G159" s="77">
        <v>3</v>
      </c>
      <c r="J159" s="30"/>
      <c r="K159" s="30"/>
    </row>
    <row r="160" spans="1:11">
      <c r="A160" s="10">
        <v>44324</v>
      </c>
      <c r="B160" s="95">
        <v>7.95</v>
      </c>
      <c r="C160" s="27">
        <v>2</v>
      </c>
      <c r="D160" s="11"/>
      <c r="E160" s="27"/>
      <c r="F160" s="26">
        <f t="shared" si="4"/>
        <v>2.95</v>
      </c>
      <c r="G160" s="77">
        <v>3</v>
      </c>
      <c r="J160" s="30"/>
      <c r="K160" s="30"/>
    </row>
    <row r="161" spans="1:11">
      <c r="A161" s="10">
        <v>44324</v>
      </c>
      <c r="B161" s="95">
        <v>68.95</v>
      </c>
      <c r="C161" s="27">
        <v>48</v>
      </c>
      <c r="D161" s="11"/>
      <c r="E161" s="27"/>
      <c r="F161" s="26">
        <f t="shared" si="4"/>
        <v>17.950000000000003</v>
      </c>
      <c r="G161" s="77">
        <v>3</v>
      </c>
      <c r="J161" s="30"/>
      <c r="K161" s="30"/>
    </row>
    <row r="162" spans="1:11">
      <c r="A162" s="10">
        <v>44324</v>
      </c>
      <c r="B162" s="95">
        <v>138.79</v>
      </c>
      <c r="C162" s="27">
        <v>104</v>
      </c>
      <c r="D162" s="11"/>
      <c r="E162" s="27"/>
      <c r="F162" s="26">
        <f t="shared" si="4"/>
        <v>31.789999999999992</v>
      </c>
      <c r="G162" s="77">
        <v>3</v>
      </c>
      <c r="J162" s="30"/>
      <c r="K162" s="30"/>
    </row>
    <row r="163" spans="1:11">
      <c r="A163" s="10">
        <v>44324</v>
      </c>
      <c r="B163" s="95">
        <v>13.15</v>
      </c>
      <c r="C163" s="27">
        <v>5</v>
      </c>
      <c r="D163" s="11"/>
      <c r="E163" s="27"/>
      <c r="F163" s="26">
        <f t="shared" si="4"/>
        <v>5.15</v>
      </c>
      <c r="G163" s="77">
        <v>3</v>
      </c>
      <c r="J163" s="30"/>
      <c r="K163" s="30"/>
    </row>
    <row r="164" spans="1:11">
      <c r="A164" s="10">
        <v>44325</v>
      </c>
      <c r="B164" s="95">
        <v>13</v>
      </c>
      <c r="C164" s="27">
        <v>8</v>
      </c>
      <c r="D164" s="11"/>
      <c r="E164" s="27"/>
      <c r="F164" s="26">
        <f t="shared" si="4"/>
        <v>2</v>
      </c>
      <c r="G164" s="77">
        <v>3</v>
      </c>
      <c r="J164" s="30"/>
      <c r="K164" s="30"/>
    </row>
    <row r="165" spans="1:11">
      <c r="A165" s="10">
        <v>44325</v>
      </c>
      <c r="B165" s="95">
        <v>23.94</v>
      </c>
      <c r="C165" s="27">
        <v>14</v>
      </c>
      <c r="D165" s="11"/>
      <c r="E165" s="27"/>
      <c r="F165" s="26">
        <f t="shared" si="4"/>
        <v>6.9400000000000013</v>
      </c>
      <c r="G165" s="77">
        <v>3</v>
      </c>
      <c r="J165" s="30"/>
      <c r="K165" s="30"/>
    </row>
    <row r="166" spans="1:11">
      <c r="A166" s="10">
        <v>44325</v>
      </c>
      <c r="B166" s="95">
        <v>33.86</v>
      </c>
      <c r="C166" s="27">
        <v>24</v>
      </c>
      <c r="D166" s="11"/>
      <c r="E166" s="27"/>
      <c r="F166" s="26">
        <f t="shared" si="4"/>
        <v>6.8599999999999994</v>
      </c>
      <c r="G166" s="77">
        <v>3</v>
      </c>
      <c r="J166" s="30"/>
      <c r="K166" s="30"/>
    </row>
    <row r="167" spans="1:11">
      <c r="A167" s="10">
        <v>44325</v>
      </c>
      <c r="B167" s="95">
        <v>66.84</v>
      </c>
      <c r="C167" s="27">
        <v>48</v>
      </c>
      <c r="D167" s="11"/>
      <c r="E167" s="27"/>
      <c r="F167" s="26">
        <f t="shared" si="4"/>
        <v>15.840000000000003</v>
      </c>
      <c r="G167" s="77">
        <v>3</v>
      </c>
      <c r="J167" s="30"/>
      <c r="K167" s="30"/>
    </row>
    <row r="168" spans="1:11">
      <c r="A168" s="10">
        <v>44325</v>
      </c>
      <c r="B168" s="95">
        <v>13.15</v>
      </c>
      <c r="C168" s="27">
        <v>5</v>
      </c>
      <c r="D168" s="11"/>
      <c r="E168" s="27"/>
      <c r="F168" s="26">
        <f t="shared" si="4"/>
        <v>5.15</v>
      </c>
      <c r="G168" s="77">
        <v>3</v>
      </c>
      <c r="J168" s="30"/>
      <c r="K168" s="30"/>
    </row>
    <row r="169" spans="1:11" s="78" customFormat="1">
      <c r="A169" s="10">
        <v>44325</v>
      </c>
      <c r="B169" s="60">
        <v>26.88</v>
      </c>
      <c r="C169" s="33">
        <v>14</v>
      </c>
      <c r="D169" s="26"/>
      <c r="E169" s="33"/>
      <c r="F169" s="26">
        <f t="shared" si="4"/>
        <v>9.879999999999999</v>
      </c>
      <c r="G169" s="77">
        <v>3</v>
      </c>
      <c r="J169" s="30"/>
      <c r="K169" s="30"/>
    </row>
    <row r="170" spans="1:11">
      <c r="A170" s="10">
        <v>44325</v>
      </c>
      <c r="B170" s="95">
        <v>13.58</v>
      </c>
      <c r="C170" s="27">
        <v>5</v>
      </c>
      <c r="D170" s="11"/>
      <c r="E170" s="27"/>
      <c r="F170" s="26">
        <f t="shared" si="4"/>
        <v>5.58</v>
      </c>
      <c r="G170" s="77">
        <v>3</v>
      </c>
      <c r="J170" s="30"/>
      <c r="K170" s="30"/>
    </row>
    <row r="171" spans="1:11">
      <c r="A171" s="10">
        <v>44325</v>
      </c>
      <c r="B171" s="95">
        <v>66.84</v>
      </c>
      <c r="C171" s="27">
        <v>48</v>
      </c>
      <c r="D171" s="11"/>
      <c r="E171" s="27"/>
      <c r="F171" s="26">
        <f t="shared" si="4"/>
        <v>15.840000000000003</v>
      </c>
      <c r="G171" s="77">
        <v>3</v>
      </c>
      <c r="J171" s="30"/>
      <c r="K171" s="30"/>
    </row>
    <row r="172" spans="1:11">
      <c r="A172" s="10">
        <v>44325</v>
      </c>
      <c r="B172" s="95">
        <v>134.68</v>
      </c>
      <c r="C172" s="27">
        <v>104</v>
      </c>
      <c r="D172" s="11"/>
      <c r="E172" s="27"/>
      <c r="F172" s="26">
        <f t="shared" si="4"/>
        <v>27.680000000000007</v>
      </c>
      <c r="G172" s="77">
        <v>3</v>
      </c>
      <c r="J172" s="30"/>
      <c r="K172" s="30"/>
    </row>
    <row r="173" spans="1:11">
      <c r="A173" s="10">
        <v>44325</v>
      </c>
      <c r="B173" s="95">
        <v>12.61</v>
      </c>
      <c r="C173" s="27">
        <v>8</v>
      </c>
      <c r="D173" s="11"/>
      <c r="E173" s="27"/>
      <c r="F173" s="26">
        <f t="shared" si="4"/>
        <v>1.6099999999999994</v>
      </c>
      <c r="G173" s="77">
        <v>3</v>
      </c>
      <c r="J173" s="30"/>
      <c r="K173" s="30"/>
    </row>
    <row r="174" spans="1:11">
      <c r="A174" s="10">
        <v>44325</v>
      </c>
      <c r="B174" s="95">
        <v>65.599999999999994</v>
      </c>
      <c r="C174" s="27">
        <v>30</v>
      </c>
      <c r="D174" s="11"/>
      <c r="E174" s="27"/>
      <c r="F174" s="26">
        <f t="shared" si="4"/>
        <v>32.599999999999994</v>
      </c>
      <c r="G174" s="77">
        <v>3</v>
      </c>
      <c r="J174" s="30"/>
      <c r="K174" s="30"/>
    </row>
    <row r="175" spans="1:11">
      <c r="A175" s="10">
        <v>44325</v>
      </c>
      <c r="B175" s="95">
        <v>47.58</v>
      </c>
      <c r="C175" s="27">
        <v>43</v>
      </c>
      <c r="D175" s="11"/>
      <c r="E175" s="27"/>
      <c r="F175" s="26">
        <f t="shared" si="4"/>
        <v>4.5799999999999983</v>
      </c>
      <c r="G175" s="77">
        <v>0</v>
      </c>
      <c r="J175" s="30"/>
      <c r="K175" s="30"/>
    </row>
    <row r="176" spans="1:11">
      <c r="A176" s="10">
        <v>44325</v>
      </c>
      <c r="B176" s="95">
        <v>75.58</v>
      </c>
      <c r="C176" s="27">
        <v>42</v>
      </c>
      <c r="D176" s="11"/>
      <c r="E176" s="27"/>
      <c r="F176" s="26">
        <f t="shared" si="4"/>
        <v>30.58</v>
      </c>
      <c r="G176" s="77">
        <v>3</v>
      </c>
      <c r="J176" s="30"/>
      <c r="K176" s="30"/>
    </row>
    <row r="177" spans="1:11">
      <c r="A177" s="10">
        <v>44325</v>
      </c>
      <c r="B177" s="95">
        <v>23.22</v>
      </c>
      <c r="C177" s="27">
        <v>16</v>
      </c>
      <c r="D177" s="11"/>
      <c r="E177" s="27"/>
      <c r="F177" s="26">
        <f t="shared" si="4"/>
        <v>4.2199999999999989</v>
      </c>
      <c r="G177" s="77">
        <v>3</v>
      </c>
      <c r="J177" s="30"/>
      <c r="K177" s="30"/>
    </row>
    <row r="178" spans="1:11">
      <c r="A178" s="10">
        <v>44325</v>
      </c>
      <c r="B178" s="95">
        <v>400</v>
      </c>
      <c r="C178" s="27">
        <v>150</v>
      </c>
      <c r="D178" s="11"/>
      <c r="E178" s="27"/>
      <c r="F178" s="26">
        <f t="shared" si="4"/>
        <v>247</v>
      </c>
      <c r="G178" s="77">
        <v>3</v>
      </c>
      <c r="J178" s="30"/>
      <c r="K178" s="30"/>
    </row>
    <row r="179" spans="1:11">
      <c r="A179" s="10">
        <v>44325</v>
      </c>
      <c r="B179" s="95">
        <v>13.74</v>
      </c>
      <c r="C179" s="27">
        <v>5</v>
      </c>
      <c r="D179" s="11"/>
      <c r="E179" s="27"/>
      <c r="F179" s="26">
        <f t="shared" si="4"/>
        <v>5.74</v>
      </c>
      <c r="G179" s="77">
        <v>3</v>
      </c>
      <c r="J179" s="30"/>
      <c r="K179" s="30"/>
    </row>
    <row r="180" spans="1:11">
      <c r="A180" s="10">
        <v>44325</v>
      </c>
      <c r="B180" s="95">
        <v>21.5</v>
      </c>
      <c r="C180" s="27">
        <v>12</v>
      </c>
      <c r="D180" s="11"/>
      <c r="E180" s="27"/>
      <c r="F180" s="26">
        <f t="shared" si="4"/>
        <v>6.5</v>
      </c>
      <c r="G180" s="77">
        <v>3</v>
      </c>
      <c r="J180" s="30"/>
      <c r="K180" s="30"/>
    </row>
    <row r="181" spans="1:11">
      <c r="A181" s="10">
        <v>44325</v>
      </c>
      <c r="B181" s="60">
        <v>122.58</v>
      </c>
      <c r="C181" s="33">
        <v>77</v>
      </c>
      <c r="D181" s="30"/>
      <c r="E181" s="30"/>
      <c r="F181" s="26">
        <f t="shared" si="4"/>
        <v>42.58</v>
      </c>
      <c r="G181" s="77">
        <v>3</v>
      </c>
      <c r="H181" s="78"/>
      <c r="J181" s="30"/>
      <c r="K181" s="30"/>
    </row>
    <row r="182" spans="1:11">
      <c r="A182" s="10">
        <v>44325</v>
      </c>
      <c r="B182" s="60">
        <v>10.83</v>
      </c>
      <c r="C182" s="33">
        <v>3.7</v>
      </c>
      <c r="D182" s="30"/>
      <c r="E182" s="30"/>
      <c r="F182" s="26">
        <f t="shared" si="4"/>
        <v>4.13</v>
      </c>
      <c r="G182" s="77">
        <v>3</v>
      </c>
      <c r="H182" s="78"/>
      <c r="J182" s="30"/>
      <c r="K182" s="30"/>
    </row>
    <row r="183" spans="1:11">
      <c r="A183" s="10">
        <v>44325</v>
      </c>
      <c r="B183" s="60">
        <v>13.15</v>
      </c>
      <c r="C183" s="33">
        <v>5</v>
      </c>
      <c r="D183" s="30"/>
      <c r="E183" s="30"/>
      <c r="F183" s="26">
        <f t="shared" si="4"/>
        <v>5.15</v>
      </c>
      <c r="G183" s="77">
        <v>3</v>
      </c>
      <c r="H183" s="78"/>
      <c r="J183" s="30"/>
      <c r="K183" s="30"/>
    </row>
    <row r="184" spans="1:11">
      <c r="A184" s="10">
        <v>44326</v>
      </c>
      <c r="B184" s="60">
        <v>13.15</v>
      </c>
      <c r="C184" s="33">
        <v>5</v>
      </c>
      <c r="D184" s="11"/>
      <c r="E184" s="27"/>
      <c r="F184" s="26">
        <f t="shared" si="4"/>
        <v>5.15</v>
      </c>
      <c r="G184" s="77">
        <v>3</v>
      </c>
      <c r="J184" s="30"/>
      <c r="K184" s="30"/>
    </row>
    <row r="185" spans="1:11">
      <c r="A185" s="10">
        <v>44326</v>
      </c>
      <c r="B185" s="95">
        <v>35</v>
      </c>
      <c r="C185" s="27">
        <v>24</v>
      </c>
      <c r="D185" s="11"/>
      <c r="E185" s="27"/>
      <c r="F185" s="26">
        <f t="shared" si="4"/>
        <v>8</v>
      </c>
      <c r="G185" s="77">
        <v>3</v>
      </c>
      <c r="J185" s="30"/>
      <c r="K185" s="30"/>
    </row>
    <row r="186" spans="1:11">
      <c r="A186" s="10">
        <v>44326</v>
      </c>
      <c r="B186" s="95">
        <v>13.58</v>
      </c>
      <c r="C186" s="27">
        <v>5</v>
      </c>
      <c r="D186" s="11"/>
      <c r="E186" s="27"/>
      <c r="F186" s="26">
        <f t="shared" si="4"/>
        <v>5.58</v>
      </c>
      <c r="G186" s="77">
        <v>3</v>
      </c>
      <c r="J186" s="30"/>
      <c r="K186" s="30"/>
    </row>
    <row r="187" spans="1:11">
      <c r="A187" s="10">
        <v>44326</v>
      </c>
      <c r="B187" s="95">
        <v>12.84</v>
      </c>
      <c r="C187" s="27">
        <v>8</v>
      </c>
      <c r="D187" s="11"/>
      <c r="E187" s="27"/>
      <c r="F187" s="26">
        <f t="shared" si="4"/>
        <v>1.8399999999999999</v>
      </c>
      <c r="G187" s="77">
        <v>3</v>
      </c>
      <c r="J187" s="30"/>
      <c r="K187" s="30"/>
    </row>
    <row r="188" spans="1:11">
      <c r="A188" s="10">
        <v>44326</v>
      </c>
      <c r="B188" s="95">
        <v>138.6</v>
      </c>
      <c r="C188" s="27">
        <v>104</v>
      </c>
      <c r="D188" s="11"/>
      <c r="E188" s="27"/>
      <c r="F188" s="26">
        <f t="shared" si="4"/>
        <v>31.599999999999994</v>
      </c>
      <c r="G188" s="77">
        <v>3</v>
      </c>
      <c r="J188" s="30"/>
      <c r="K188" s="30"/>
    </row>
    <row r="189" spans="1:11">
      <c r="A189" s="10">
        <v>44326</v>
      </c>
      <c r="B189" s="95">
        <v>7.95</v>
      </c>
      <c r="C189" s="27">
        <v>2</v>
      </c>
      <c r="D189" s="11"/>
      <c r="E189" s="27"/>
      <c r="F189" s="26">
        <f t="shared" si="4"/>
        <v>2.95</v>
      </c>
      <c r="G189" s="77">
        <v>3</v>
      </c>
      <c r="J189" s="30"/>
      <c r="K189" s="30"/>
    </row>
    <row r="190" spans="1:11">
      <c r="A190" s="10">
        <v>44326</v>
      </c>
      <c r="B190" s="95">
        <v>139.13</v>
      </c>
      <c r="C190" s="27">
        <v>104</v>
      </c>
      <c r="D190" s="11"/>
      <c r="E190" s="27"/>
      <c r="F190" s="26">
        <f t="shared" si="4"/>
        <v>32.129999999999995</v>
      </c>
      <c r="G190" s="77">
        <v>3</v>
      </c>
      <c r="J190" s="30"/>
      <c r="K190" s="30"/>
    </row>
    <row r="191" spans="1:11">
      <c r="A191" s="10">
        <v>44326</v>
      </c>
      <c r="B191" s="95">
        <v>66.84</v>
      </c>
      <c r="C191" s="27">
        <v>48</v>
      </c>
      <c r="D191" s="11"/>
      <c r="E191" s="27"/>
      <c r="F191" s="26">
        <f t="shared" si="4"/>
        <v>15.840000000000003</v>
      </c>
      <c r="G191" s="77">
        <v>3</v>
      </c>
      <c r="J191" s="30"/>
      <c r="K191" s="30"/>
    </row>
    <row r="192" spans="1:11">
      <c r="A192" s="10">
        <v>44326</v>
      </c>
      <c r="B192" s="95">
        <v>31.15</v>
      </c>
      <c r="C192" s="27">
        <v>18</v>
      </c>
      <c r="D192" s="11"/>
      <c r="E192" s="27"/>
      <c r="F192" s="26">
        <f t="shared" si="4"/>
        <v>10.149999999999999</v>
      </c>
      <c r="G192" s="77">
        <v>3</v>
      </c>
      <c r="J192" s="30"/>
      <c r="K192" s="30"/>
    </row>
    <row r="193" spans="1:11">
      <c r="A193" s="10">
        <v>44326</v>
      </c>
      <c r="B193" s="95">
        <v>77.510000000000005</v>
      </c>
      <c r="C193" s="27">
        <v>57.3</v>
      </c>
      <c r="D193" s="11"/>
      <c r="E193" s="27"/>
      <c r="F193" s="26">
        <f t="shared" si="4"/>
        <v>17.210000000000008</v>
      </c>
      <c r="G193" s="77">
        <v>3</v>
      </c>
      <c r="J193" s="30"/>
      <c r="K193" s="30"/>
    </row>
    <row r="194" spans="1:11">
      <c r="A194" s="10">
        <v>44326</v>
      </c>
      <c r="B194" s="95">
        <v>79.959999999999994</v>
      </c>
      <c r="C194" s="27">
        <v>57.3</v>
      </c>
      <c r="D194" s="11"/>
      <c r="E194" s="27"/>
      <c r="F194" s="26">
        <f t="shared" si="4"/>
        <v>19.659999999999997</v>
      </c>
      <c r="G194" s="77">
        <v>3</v>
      </c>
      <c r="J194" s="30"/>
      <c r="K194" s="30"/>
    </row>
    <row r="195" spans="1:11">
      <c r="A195" s="10">
        <v>44326</v>
      </c>
      <c r="B195" s="95">
        <v>10.98</v>
      </c>
      <c r="C195" s="27">
        <v>3.7</v>
      </c>
      <c r="D195" s="16"/>
      <c r="E195" s="16"/>
      <c r="F195" s="26">
        <f t="shared" si="4"/>
        <v>4.28</v>
      </c>
      <c r="G195" s="77">
        <v>3</v>
      </c>
      <c r="J195" s="30"/>
      <c r="K195" s="30"/>
    </row>
    <row r="196" spans="1:11">
      <c r="A196" s="10">
        <v>44326</v>
      </c>
      <c r="B196" s="95">
        <v>134.68</v>
      </c>
      <c r="C196" s="27">
        <v>104</v>
      </c>
      <c r="D196" s="11"/>
      <c r="E196" s="27"/>
      <c r="F196" s="26">
        <f t="shared" si="4"/>
        <v>27.680000000000007</v>
      </c>
      <c r="G196" s="77">
        <v>3</v>
      </c>
      <c r="J196" s="30"/>
      <c r="K196" s="30"/>
    </row>
    <row r="197" spans="1:11">
      <c r="A197" s="10">
        <v>44326</v>
      </c>
      <c r="B197" s="95">
        <v>160.96</v>
      </c>
      <c r="C197" s="27">
        <v>124.6</v>
      </c>
      <c r="D197" s="11"/>
      <c r="E197" s="27"/>
      <c r="F197" s="26">
        <f t="shared" si="4"/>
        <v>33.360000000000014</v>
      </c>
      <c r="G197" s="77">
        <v>3</v>
      </c>
      <c r="J197" s="30"/>
      <c r="K197" s="30"/>
    </row>
    <row r="198" spans="1:11">
      <c r="A198" s="10">
        <v>44326</v>
      </c>
      <c r="B198" s="95">
        <v>68.89</v>
      </c>
      <c r="C198" s="27">
        <v>48</v>
      </c>
      <c r="D198" s="11"/>
      <c r="E198" s="27"/>
      <c r="F198" s="26">
        <f t="shared" si="4"/>
        <v>17.89</v>
      </c>
      <c r="G198" s="77">
        <v>3</v>
      </c>
      <c r="J198" s="30"/>
      <c r="K198" s="30"/>
    </row>
    <row r="199" spans="1:11">
      <c r="A199" s="10">
        <v>44326</v>
      </c>
      <c r="B199" s="95">
        <v>41.58</v>
      </c>
      <c r="C199" s="27">
        <v>20</v>
      </c>
      <c r="D199" s="11"/>
      <c r="E199" s="27"/>
      <c r="F199" s="26">
        <f t="shared" ref="F199:F262" si="5">B199-C199-D199+E199-G199-J705</f>
        <v>18.579999999999998</v>
      </c>
      <c r="G199" s="77">
        <v>3</v>
      </c>
      <c r="J199" s="30"/>
      <c r="K199" s="30"/>
    </row>
    <row r="200" spans="1:11">
      <c r="A200" s="10">
        <v>44327</v>
      </c>
      <c r="B200" s="95">
        <v>13.74</v>
      </c>
      <c r="C200" s="27">
        <v>5</v>
      </c>
      <c r="D200" s="11"/>
      <c r="E200" s="27"/>
      <c r="F200" s="26">
        <f t="shared" si="5"/>
        <v>5.74</v>
      </c>
      <c r="G200" s="77">
        <v>3</v>
      </c>
      <c r="J200" s="30"/>
      <c r="K200" s="30"/>
    </row>
    <row r="201" spans="1:11">
      <c r="A201" s="10">
        <v>44327</v>
      </c>
      <c r="B201" s="95">
        <v>13.74</v>
      </c>
      <c r="C201" s="27">
        <v>5</v>
      </c>
      <c r="D201" s="11"/>
      <c r="E201" s="27"/>
      <c r="F201" s="26">
        <f t="shared" si="5"/>
        <v>5.74</v>
      </c>
      <c r="G201" s="77">
        <v>3</v>
      </c>
      <c r="J201" s="30"/>
      <c r="K201" s="30"/>
    </row>
    <row r="202" spans="1:11">
      <c r="A202" s="10">
        <v>44327</v>
      </c>
      <c r="B202" s="95">
        <v>12.61</v>
      </c>
      <c r="C202" s="27">
        <v>8</v>
      </c>
      <c r="D202" s="11"/>
      <c r="E202" s="27"/>
      <c r="F202" s="26">
        <f t="shared" si="5"/>
        <v>1.6099999999999994</v>
      </c>
      <c r="G202" s="77">
        <v>3</v>
      </c>
      <c r="J202" s="30"/>
      <c r="K202" s="30"/>
    </row>
    <row r="203" spans="1:11">
      <c r="A203" s="10">
        <v>44327</v>
      </c>
      <c r="B203" s="95">
        <v>12.78</v>
      </c>
      <c r="C203" s="27">
        <v>8</v>
      </c>
      <c r="D203" s="11"/>
      <c r="E203" s="27"/>
      <c r="F203" s="26">
        <f t="shared" si="5"/>
        <v>1.7799999999999994</v>
      </c>
      <c r="G203" s="77">
        <v>3</v>
      </c>
      <c r="J203" s="30"/>
      <c r="K203" s="30"/>
    </row>
    <row r="204" spans="1:11">
      <c r="A204" s="10">
        <v>44327</v>
      </c>
      <c r="B204" s="95">
        <v>68.88</v>
      </c>
      <c r="C204" s="27">
        <v>48</v>
      </c>
      <c r="D204" s="11"/>
      <c r="E204" s="27"/>
      <c r="F204" s="26">
        <f t="shared" si="5"/>
        <v>17.879999999999995</v>
      </c>
      <c r="G204" s="77">
        <v>3</v>
      </c>
      <c r="J204" s="30"/>
      <c r="K204" s="30"/>
    </row>
    <row r="205" spans="1:11">
      <c r="A205" s="10">
        <v>44327</v>
      </c>
      <c r="B205" s="95">
        <v>108.02</v>
      </c>
      <c r="C205" s="27">
        <v>71.3</v>
      </c>
      <c r="D205" s="11"/>
      <c r="E205" s="27"/>
      <c r="F205" s="26">
        <f t="shared" si="5"/>
        <v>33.72</v>
      </c>
      <c r="G205" s="77">
        <v>3</v>
      </c>
      <c r="J205" s="30"/>
      <c r="K205" s="30"/>
    </row>
    <row r="206" spans="1:11">
      <c r="A206" s="10">
        <v>44327</v>
      </c>
      <c r="B206" s="95">
        <v>47.44</v>
      </c>
      <c r="C206" s="27">
        <v>32</v>
      </c>
      <c r="D206" s="11"/>
      <c r="E206" s="27"/>
      <c r="F206" s="26">
        <f t="shared" si="5"/>
        <v>12.439999999999998</v>
      </c>
      <c r="G206" s="77">
        <v>3</v>
      </c>
      <c r="J206" s="30"/>
      <c r="K206" s="30"/>
    </row>
    <row r="207" spans="1:11">
      <c r="A207" s="10">
        <v>44327</v>
      </c>
      <c r="B207" s="95">
        <v>13.35</v>
      </c>
      <c r="C207" s="27">
        <v>6</v>
      </c>
      <c r="D207" s="11"/>
      <c r="E207" s="27"/>
      <c r="F207" s="26">
        <f t="shared" si="5"/>
        <v>4.3499999999999996</v>
      </c>
      <c r="G207" s="77">
        <v>3</v>
      </c>
      <c r="J207" s="30"/>
      <c r="K207" s="30"/>
    </row>
    <row r="208" spans="1:11">
      <c r="A208" s="10">
        <v>44327</v>
      </c>
      <c r="B208" s="95">
        <v>33.86</v>
      </c>
      <c r="C208" s="27">
        <v>24</v>
      </c>
      <c r="D208" s="11"/>
      <c r="E208" s="27"/>
      <c r="F208" s="26">
        <f t="shared" si="5"/>
        <v>6.8599999999999994</v>
      </c>
      <c r="G208" s="77">
        <v>3</v>
      </c>
      <c r="J208" s="30"/>
      <c r="K208" s="30"/>
    </row>
    <row r="209" spans="1:11">
      <c r="A209" s="10">
        <v>44327</v>
      </c>
      <c r="B209" s="95">
        <v>13.28</v>
      </c>
      <c r="C209" s="27">
        <v>5</v>
      </c>
      <c r="D209" s="11"/>
      <c r="E209" s="27"/>
      <c r="F209" s="26">
        <f t="shared" si="5"/>
        <v>5.2799999999999994</v>
      </c>
      <c r="G209" s="77">
        <v>3</v>
      </c>
      <c r="J209" s="30"/>
      <c r="K209" s="30"/>
    </row>
    <row r="210" spans="1:11">
      <c r="A210" s="10">
        <v>44327</v>
      </c>
      <c r="B210" s="95">
        <v>33.86</v>
      </c>
      <c r="C210" s="27">
        <v>24</v>
      </c>
      <c r="D210" s="11"/>
      <c r="E210" s="27"/>
      <c r="F210" s="26">
        <f t="shared" si="5"/>
        <v>6.8599999999999994</v>
      </c>
      <c r="G210" s="77">
        <v>3</v>
      </c>
      <c r="J210" s="30"/>
      <c r="K210" s="30"/>
    </row>
    <row r="211" spans="1:11">
      <c r="A211" s="10">
        <v>44327</v>
      </c>
      <c r="B211" s="95">
        <v>12.97</v>
      </c>
      <c r="C211" s="27">
        <v>8</v>
      </c>
      <c r="D211" s="11"/>
      <c r="E211" s="27"/>
      <c r="F211" s="26">
        <f t="shared" si="5"/>
        <v>1.9700000000000006</v>
      </c>
      <c r="G211" s="77">
        <v>3</v>
      </c>
      <c r="J211" s="30"/>
      <c r="K211" s="30"/>
    </row>
    <row r="212" spans="1:11">
      <c r="A212" s="10">
        <v>44327</v>
      </c>
      <c r="B212" s="95">
        <v>12.61</v>
      </c>
      <c r="C212" s="27">
        <v>8</v>
      </c>
      <c r="D212" s="11"/>
      <c r="E212" s="27"/>
      <c r="F212" s="26">
        <f t="shared" si="5"/>
        <v>1.6099999999999994</v>
      </c>
      <c r="G212" s="77">
        <v>3</v>
      </c>
      <c r="J212" s="30"/>
      <c r="K212" s="30"/>
    </row>
    <row r="213" spans="1:11">
      <c r="A213" s="10">
        <v>44327</v>
      </c>
      <c r="B213" s="95">
        <v>102.67</v>
      </c>
      <c r="C213" s="27">
        <v>72</v>
      </c>
      <c r="D213" s="11"/>
      <c r="E213" s="27"/>
      <c r="F213" s="26">
        <f t="shared" si="5"/>
        <v>27.67</v>
      </c>
      <c r="G213" s="77">
        <v>3</v>
      </c>
      <c r="J213" s="30"/>
      <c r="K213" s="30"/>
    </row>
    <row r="214" spans="1:11">
      <c r="A214" s="10">
        <v>44328</v>
      </c>
      <c r="B214" s="95">
        <v>13.15</v>
      </c>
      <c r="C214" s="27">
        <v>5</v>
      </c>
      <c r="D214" s="11"/>
      <c r="E214" s="27"/>
      <c r="F214" s="26">
        <f t="shared" si="5"/>
        <v>5.15</v>
      </c>
      <c r="G214" s="77">
        <v>3</v>
      </c>
      <c r="J214" s="30"/>
      <c r="K214" s="30"/>
    </row>
    <row r="215" spans="1:11">
      <c r="A215" s="10">
        <v>44328</v>
      </c>
      <c r="B215" s="95">
        <v>8.89</v>
      </c>
      <c r="C215" s="27">
        <v>3.5</v>
      </c>
      <c r="D215" s="11"/>
      <c r="E215" s="27"/>
      <c r="F215" s="26">
        <f t="shared" si="5"/>
        <v>2.3900000000000006</v>
      </c>
      <c r="G215" s="77">
        <v>3</v>
      </c>
      <c r="J215" s="30"/>
      <c r="K215" s="30"/>
    </row>
    <row r="216" spans="1:11">
      <c r="A216" s="10">
        <v>44328</v>
      </c>
      <c r="B216" s="95">
        <v>6.95</v>
      </c>
      <c r="C216" s="27">
        <v>2.5</v>
      </c>
      <c r="D216" s="11"/>
      <c r="E216" s="27"/>
      <c r="F216" s="26">
        <f t="shared" si="5"/>
        <v>1.4500000000000002</v>
      </c>
      <c r="G216" s="77">
        <v>3</v>
      </c>
      <c r="J216" s="30"/>
      <c r="K216" s="30"/>
    </row>
    <row r="217" spans="1:11">
      <c r="A217" s="10">
        <v>44328</v>
      </c>
      <c r="B217" s="95">
        <v>27.02</v>
      </c>
      <c r="C217" s="27">
        <v>10</v>
      </c>
      <c r="D217" s="11"/>
      <c r="E217" s="27"/>
      <c r="F217" s="26">
        <f t="shared" si="5"/>
        <v>14.02</v>
      </c>
      <c r="G217" s="77">
        <v>3</v>
      </c>
      <c r="J217" s="30"/>
      <c r="K217" s="30"/>
    </row>
    <row r="218" spans="1:11">
      <c r="A218" s="10">
        <v>44328</v>
      </c>
      <c r="B218" s="95">
        <v>13.15</v>
      </c>
      <c r="C218" s="27">
        <v>5</v>
      </c>
      <c r="D218" s="11"/>
      <c r="E218" s="27"/>
      <c r="F218" s="26">
        <f t="shared" si="5"/>
        <v>5.15</v>
      </c>
      <c r="G218" s="77">
        <v>3</v>
      </c>
      <c r="J218" s="30"/>
      <c r="K218" s="30"/>
    </row>
    <row r="219" spans="1:11">
      <c r="A219" s="10">
        <v>44328</v>
      </c>
      <c r="B219" s="95">
        <v>13</v>
      </c>
      <c r="C219" s="27">
        <v>8</v>
      </c>
      <c r="D219" s="11"/>
      <c r="E219" s="27"/>
      <c r="F219" s="26">
        <f t="shared" si="5"/>
        <v>2</v>
      </c>
      <c r="G219" s="77">
        <v>3</v>
      </c>
      <c r="J219" s="30"/>
      <c r="K219" s="30"/>
    </row>
    <row r="220" spans="1:11">
      <c r="A220" s="10">
        <v>44328</v>
      </c>
      <c r="B220" s="95">
        <v>14.08</v>
      </c>
      <c r="C220" s="27">
        <v>5</v>
      </c>
      <c r="D220" s="11"/>
      <c r="E220" s="27"/>
      <c r="F220" s="26">
        <f t="shared" si="5"/>
        <v>6.08</v>
      </c>
      <c r="G220" s="77">
        <v>3</v>
      </c>
      <c r="J220" s="30"/>
      <c r="K220" s="30"/>
    </row>
    <row r="221" spans="1:11">
      <c r="A221" s="10">
        <v>44328</v>
      </c>
      <c r="B221" s="95">
        <v>134.68</v>
      </c>
      <c r="C221" s="27">
        <v>104</v>
      </c>
      <c r="D221" s="11"/>
      <c r="E221" s="27"/>
      <c r="F221" s="26">
        <f t="shared" si="5"/>
        <v>27.680000000000007</v>
      </c>
      <c r="G221" s="77">
        <v>3</v>
      </c>
      <c r="J221" s="30"/>
      <c r="K221" s="30"/>
    </row>
    <row r="222" spans="1:11">
      <c r="A222" s="10">
        <v>44328</v>
      </c>
      <c r="B222" s="95">
        <v>13.35</v>
      </c>
      <c r="C222" s="27">
        <v>6</v>
      </c>
      <c r="D222" s="11"/>
      <c r="E222" s="27"/>
      <c r="F222" s="26">
        <f t="shared" si="5"/>
        <v>4.3499999999999996</v>
      </c>
      <c r="G222" s="77">
        <v>3</v>
      </c>
      <c r="J222" s="30"/>
      <c r="K222" s="30"/>
    </row>
    <row r="223" spans="1:11">
      <c r="A223" s="10">
        <v>44328</v>
      </c>
      <c r="B223" s="95">
        <v>66.84</v>
      </c>
      <c r="C223" s="27">
        <v>48</v>
      </c>
      <c r="D223" s="11"/>
      <c r="E223" s="27"/>
      <c r="F223" s="26">
        <f t="shared" si="5"/>
        <v>15.840000000000003</v>
      </c>
      <c r="G223" s="77">
        <v>3</v>
      </c>
      <c r="J223" s="30"/>
      <c r="K223" s="30"/>
    </row>
    <row r="224" spans="1:11">
      <c r="A224" s="10">
        <v>44328</v>
      </c>
      <c r="B224" s="95">
        <v>71.23</v>
      </c>
      <c r="C224" s="27">
        <v>40</v>
      </c>
      <c r="D224" s="11"/>
      <c r="E224" s="27"/>
      <c r="F224" s="26">
        <f t="shared" si="5"/>
        <v>28.230000000000004</v>
      </c>
      <c r="G224" s="77">
        <v>3</v>
      </c>
      <c r="J224" s="30"/>
      <c r="K224" s="30"/>
    </row>
    <row r="225" spans="1:11">
      <c r="A225" s="10">
        <v>44329</v>
      </c>
      <c r="B225" s="95">
        <v>34.83</v>
      </c>
      <c r="C225" s="27">
        <v>24</v>
      </c>
      <c r="D225" s="11"/>
      <c r="E225" s="27"/>
      <c r="F225" s="26">
        <f t="shared" si="5"/>
        <v>7.8299999999999983</v>
      </c>
      <c r="G225" s="77">
        <v>3</v>
      </c>
      <c r="J225" s="30"/>
      <c r="K225" s="30"/>
    </row>
    <row r="226" spans="1:11">
      <c r="A226" s="10">
        <v>44329</v>
      </c>
      <c r="B226" s="95">
        <v>25.22</v>
      </c>
      <c r="C226" s="27">
        <v>16</v>
      </c>
      <c r="D226" s="11"/>
      <c r="E226" s="27"/>
      <c r="F226" s="26">
        <f t="shared" si="5"/>
        <v>6.2199999999999989</v>
      </c>
      <c r="G226" s="77">
        <v>3</v>
      </c>
      <c r="J226" s="30"/>
      <c r="K226" s="30"/>
    </row>
    <row r="227" spans="1:11">
      <c r="A227" s="10">
        <v>44329</v>
      </c>
      <c r="B227" s="95">
        <v>11.08</v>
      </c>
      <c r="C227" s="27">
        <v>3.7</v>
      </c>
      <c r="D227" s="11"/>
      <c r="E227" s="27"/>
      <c r="F227" s="26">
        <f t="shared" si="5"/>
        <v>4.38</v>
      </c>
      <c r="G227" s="77">
        <v>3</v>
      </c>
      <c r="J227" s="30"/>
      <c r="K227" s="30"/>
    </row>
    <row r="228" spans="1:11">
      <c r="A228" s="10">
        <v>44329</v>
      </c>
      <c r="B228" s="95">
        <v>400</v>
      </c>
      <c r="C228" s="27">
        <v>150</v>
      </c>
      <c r="D228" s="11">
        <v>400</v>
      </c>
      <c r="E228" s="27">
        <v>150</v>
      </c>
      <c r="F228" s="26">
        <f t="shared" si="5"/>
        <v>-3</v>
      </c>
      <c r="G228" s="77">
        <v>3</v>
      </c>
      <c r="J228" s="30"/>
      <c r="K228" s="30"/>
    </row>
    <row r="229" spans="1:11">
      <c r="A229" s="10">
        <v>44329</v>
      </c>
      <c r="B229" s="95">
        <v>228.76</v>
      </c>
      <c r="C229" s="27">
        <v>170</v>
      </c>
      <c r="D229" s="11"/>
      <c r="E229" s="27"/>
      <c r="F229" s="26">
        <f t="shared" si="5"/>
        <v>55.759999999999991</v>
      </c>
      <c r="G229" s="77">
        <v>3</v>
      </c>
      <c r="J229" s="30"/>
      <c r="K229" s="30"/>
    </row>
    <row r="230" spans="1:11">
      <c r="A230" s="10">
        <v>44329</v>
      </c>
      <c r="B230" s="95">
        <v>12.99</v>
      </c>
      <c r="C230" s="27">
        <v>8</v>
      </c>
      <c r="D230" s="11"/>
      <c r="E230" s="27"/>
      <c r="F230" s="26">
        <f t="shared" si="5"/>
        <v>1.9900000000000002</v>
      </c>
      <c r="G230" s="77">
        <v>3</v>
      </c>
      <c r="J230" s="30"/>
      <c r="K230" s="30"/>
    </row>
    <row r="231" spans="1:11">
      <c r="A231" s="10">
        <v>44329</v>
      </c>
      <c r="B231" s="95">
        <v>40.25</v>
      </c>
      <c r="C231" s="27">
        <v>27</v>
      </c>
      <c r="D231" s="11"/>
      <c r="E231" s="27"/>
      <c r="F231" s="26">
        <f t="shared" si="5"/>
        <v>10.25</v>
      </c>
      <c r="G231" s="77">
        <v>3</v>
      </c>
      <c r="J231" s="30"/>
      <c r="K231" s="30"/>
    </row>
    <row r="232" spans="1:11">
      <c r="A232" s="10">
        <v>44329</v>
      </c>
      <c r="B232" s="95">
        <v>13.58</v>
      </c>
      <c r="C232" s="27">
        <v>5</v>
      </c>
      <c r="D232" s="11"/>
      <c r="E232" s="27"/>
      <c r="F232" s="26">
        <f t="shared" si="5"/>
        <v>5.58</v>
      </c>
      <c r="G232" s="77">
        <v>3</v>
      </c>
      <c r="J232" s="30"/>
      <c r="K232" s="30"/>
    </row>
    <row r="233" spans="1:11">
      <c r="A233" s="10">
        <v>44329</v>
      </c>
      <c r="B233" s="96">
        <v>66.84</v>
      </c>
      <c r="C233" s="27">
        <v>48</v>
      </c>
      <c r="D233" s="11"/>
      <c r="E233" s="27"/>
      <c r="F233" s="26">
        <f t="shared" si="5"/>
        <v>15.840000000000003</v>
      </c>
      <c r="G233" s="77">
        <v>3</v>
      </c>
      <c r="J233" s="30"/>
      <c r="K233" s="30"/>
    </row>
    <row r="234" spans="1:11">
      <c r="A234" s="10">
        <v>44329</v>
      </c>
      <c r="B234" s="95">
        <v>13.4</v>
      </c>
      <c r="C234" s="27">
        <v>5</v>
      </c>
      <c r="D234" s="11"/>
      <c r="E234" s="27"/>
      <c r="F234" s="26">
        <f t="shared" si="5"/>
        <v>5.4</v>
      </c>
      <c r="G234" s="77">
        <v>3</v>
      </c>
      <c r="J234" s="30"/>
      <c r="K234" s="30"/>
    </row>
    <row r="235" spans="1:11">
      <c r="A235" s="10">
        <v>44329</v>
      </c>
      <c r="B235" s="95">
        <v>13.15</v>
      </c>
      <c r="C235" s="27">
        <v>5</v>
      </c>
      <c r="D235" s="11"/>
      <c r="E235" s="27"/>
      <c r="F235" s="26">
        <f t="shared" si="5"/>
        <v>5.15</v>
      </c>
      <c r="G235" s="77">
        <v>3</v>
      </c>
      <c r="J235" s="30"/>
      <c r="K235" s="30"/>
    </row>
    <row r="236" spans="1:11">
      <c r="A236" s="10">
        <v>44329</v>
      </c>
      <c r="B236" s="95">
        <v>6.95</v>
      </c>
      <c r="C236" s="27">
        <v>3</v>
      </c>
      <c r="D236" s="11"/>
      <c r="E236" s="27"/>
      <c r="F236" s="26">
        <f t="shared" si="5"/>
        <v>0.95000000000000018</v>
      </c>
      <c r="G236" s="77">
        <v>3</v>
      </c>
      <c r="J236" s="30"/>
      <c r="K236" s="30"/>
    </row>
    <row r="237" spans="1:11">
      <c r="A237" s="10">
        <v>44329</v>
      </c>
      <c r="B237" s="95">
        <v>141.07</v>
      </c>
      <c r="C237" s="27">
        <v>88</v>
      </c>
      <c r="D237" s="11"/>
      <c r="E237" s="27"/>
      <c r="F237" s="26">
        <f t="shared" si="5"/>
        <v>50.069999999999993</v>
      </c>
      <c r="G237" s="77">
        <v>3</v>
      </c>
      <c r="J237" s="30"/>
      <c r="K237" s="30"/>
    </row>
    <row r="238" spans="1:11">
      <c r="A238" s="10">
        <v>44329</v>
      </c>
      <c r="B238" s="95">
        <v>20.14</v>
      </c>
      <c r="C238" s="27">
        <v>9.8000000000000007</v>
      </c>
      <c r="D238" s="11"/>
      <c r="E238" s="27"/>
      <c r="F238" s="26">
        <f t="shared" si="5"/>
        <v>7.34</v>
      </c>
      <c r="G238" s="77">
        <v>3</v>
      </c>
      <c r="J238" s="30"/>
      <c r="K238" s="30"/>
    </row>
    <row r="239" spans="1:11">
      <c r="A239" s="10">
        <v>44329</v>
      </c>
      <c r="B239" s="95">
        <v>13.27</v>
      </c>
      <c r="C239" s="27">
        <v>5</v>
      </c>
      <c r="D239" s="11"/>
      <c r="E239" s="27"/>
      <c r="F239" s="26">
        <f t="shared" si="5"/>
        <v>5.27</v>
      </c>
      <c r="G239" s="77">
        <v>3</v>
      </c>
      <c r="J239" s="30"/>
      <c r="K239" s="30"/>
    </row>
    <row r="240" spans="1:11">
      <c r="A240" s="10">
        <v>44330</v>
      </c>
      <c r="B240" s="95">
        <v>23.22</v>
      </c>
      <c r="C240" s="27">
        <v>16</v>
      </c>
      <c r="D240" s="11"/>
      <c r="E240" s="27"/>
      <c r="F240" s="26">
        <f t="shared" si="5"/>
        <v>4.2199999999999989</v>
      </c>
      <c r="G240" s="77">
        <v>3</v>
      </c>
      <c r="J240" s="30"/>
      <c r="K240" s="30"/>
    </row>
    <row r="241" spans="1:11">
      <c r="A241" s="10">
        <v>44330</v>
      </c>
      <c r="B241" s="95">
        <v>13.3</v>
      </c>
      <c r="C241" s="27">
        <v>5</v>
      </c>
      <c r="D241" s="11"/>
      <c r="E241" s="27"/>
      <c r="F241" s="26">
        <f t="shared" si="5"/>
        <v>5.3000000000000007</v>
      </c>
      <c r="G241" s="77">
        <v>3</v>
      </c>
      <c r="J241" s="30"/>
      <c r="K241" s="30"/>
    </row>
    <row r="242" spans="1:11">
      <c r="A242" s="10">
        <v>44330</v>
      </c>
      <c r="B242" s="95">
        <v>134.68</v>
      </c>
      <c r="C242" s="27">
        <v>104</v>
      </c>
      <c r="D242" s="11"/>
      <c r="E242" s="27"/>
      <c r="F242" s="26">
        <f t="shared" si="5"/>
        <v>27.680000000000007</v>
      </c>
      <c r="G242" s="77">
        <v>3</v>
      </c>
      <c r="J242" s="30"/>
      <c r="K242" s="30"/>
    </row>
    <row r="243" spans="1:11">
      <c r="A243" s="10">
        <v>44330</v>
      </c>
      <c r="B243" s="95">
        <v>12.91</v>
      </c>
      <c r="C243" s="27">
        <v>8</v>
      </c>
      <c r="D243" s="11"/>
      <c r="E243" s="27"/>
      <c r="F243" s="26">
        <f t="shared" si="5"/>
        <v>1.9100000000000001</v>
      </c>
      <c r="G243" s="77">
        <v>3</v>
      </c>
      <c r="J243" s="30"/>
      <c r="K243" s="30"/>
    </row>
    <row r="244" spans="1:11">
      <c r="A244" s="10">
        <v>44330</v>
      </c>
      <c r="B244" s="95">
        <v>13</v>
      </c>
      <c r="C244" s="27">
        <v>8</v>
      </c>
      <c r="D244" s="11"/>
      <c r="E244" s="27"/>
      <c r="F244" s="26">
        <f t="shared" si="5"/>
        <v>2</v>
      </c>
      <c r="G244" s="77">
        <v>3</v>
      </c>
      <c r="J244" s="30"/>
      <c r="K244" s="30"/>
    </row>
    <row r="245" spans="1:11">
      <c r="A245" s="10">
        <v>44330</v>
      </c>
      <c r="B245" s="95">
        <v>13.15</v>
      </c>
      <c r="C245" s="27">
        <v>5</v>
      </c>
      <c r="D245" s="11"/>
      <c r="E245" s="27"/>
      <c r="F245" s="26">
        <f t="shared" si="5"/>
        <v>5.15</v>
      </c>
      <c r="G245" s="77">
        <v>3</v>
      </c>
      <c r="J245" s="30"/>
      <c r="K245" s="30"/>
    </row>
    <row r="246" spans="1:11">
      <c r="A246" s="10">
        <v>44330</v>
      </c>
      <c r="B246" s="95">
        <v>13.35</v>
      </c>
      <c r="C246" s="27">
        <v>6</v>
      </c>
      <c r="D246" s="11"/>
      <c r="E246" s="27"/>
      <c r="F246" s="26">
        <f t="shared" si="5"/>
        <v>4.3499999999999996</v>
      </c>
      <c r="G246" s="77">
        <v>3</v>
      </c>
      <c r="J246" s="30"/>
      <c r="K246" s="30"/>
    </row>
    <row r="247" spans="1:11">
      <c r="A247" s="10">
        <v>44330</v>
      </c>
      <c r="B247" s="95">
        <v>61.97</v>
      </c>
      <c r="C247" s="27">
        <v>40</v>
      </c>
      <c r="D247" s="11"/>
      <c r="E247" s="27"/>
      <c r="F247" s="26">
        <f t="shared" si="5"/>
        <v>18.97</v>
      </c>
      <c r="G247" s="77">
        <v>3</v>
      </c>
      <c r="J247" s="30"/>
      <c r="K247" s="30"/>
    </row>
    <row r="248" spans="1:11">
      <c r="A248" s="10">
        <v>44330</v>
      </c>
      <c r="B248" s="95">
        <v>68.900000000000006</v>
      </c>
      <c r="C248" s="27">
        <v>48</v>
      </c>
      <c r="D248" s="11"/>
      <c r="E248" s="27"/>
      <c r="F248" s="26">
        <f t="shared" si="5"/>
        <v>17.900000000000006</v>
      </c>
      <c r="G248" s="77">
        <v>3</v>
      </c>
      <c r="J248" s="30"/>
      <c r="K248" s="30"/>
    </row>
    <row r="249" spans="1:11">
      <c r="A249" s="10">
        <v>44330</v>
      </c>
      <c r="B249" s="95">
        <v>14.58</v>
      </c>
      <c r="C249" s="27">
        <v>5</v>
      </c>
      <c r="D249" s="11"/>
      <c r="E249" s="27"/>
      <c r="F249" s="26">
        <f t="shared" si="5"/>
        <v>6.58</v>
      </c>
      <c r="G249" s="77">
        <v>3</v>
      </c>
      <c r="J249" s="30"/>
      <c r="K249" s="30"/>
    </row>
    <row r="250" spans="1:11">
      <c r="A250" s="10">
        <v>44330</v>
      </c>
      <c r="B250" s="95">
        <v>134.68</v>
      </c>
      <c r="C250" s="27">
        <v>104</v>
      </c>
      <c r="D250" s="11"/>
      <c r="E250" s="27"/>
      <c r="F250" s="26">
        <f t="shared" si="5"/>
        <v>27.680000000000007</v>
      </c>
      <c r="G250" s="77">
        <v>3</v>
      </c>
      <c r="J250" s="30"/>
      <c r="K250" s="30"/>
    </row>
    <row r="251" spans="1:11">
      <c r="A251" s="10">
        <v>44330</v>
      </c>
      <c r="B251" s="95">
        <v>12.39</v>
      </c>
      <c r="C251" s="27">
        <v>4</v>
      </c>
      <c r="D251" s="11"/>
      <c r="E251" s="27"/>
      <c r="F251" s="26">
        <f t="shared" si="5"/>
        <v>5.3900000000000006</v>
      </c>
      <c r="G251" s="77">
        <v>3</v>
      </c>
      <c r="J251" s="30"/>
      <c r="K251" s="30"/>
    </row>
    <row r="252" spans="1:11">
      <c r="A252" s="10">
        <v>44330</v>
      </c>
      <c r="B252" s="95">
        <v>202.03</v>
      </c>
      <c r="C252" s="27">
        <v>146</v>
      </c>
      <c r="D252" s="11"/>
      <c r="E252" s="27"/>
      <c r="F252" s="26">
        <f t="shared" si="5"/>
        <v>53.03</v>
      </c>
      <c r="G252" s="77">
        <v>3</v>
      </c>
      <c r="J252" s="30"/>
      <c r="K252" s="30"/>
    </row>
    <row r="253" spans="1:11">
      <c r="A253" s="10">
        <v>44330</v>
      </c>
      <c r="B253" s="95">
        <v>12.61</v>
      </c>
      <c r="C253" s="27">
        <v>8</v>
      </c>
      <c r="D253" s="11"/>
      <c r="E253" s="27"/>
      <c r="F253" s="26">
        <f t="shared" si="5"/>
        <v>1.6099999999999994</v>
      </c>
      <c r="G253" s="77">
        <v>3</v>
      </c>
      <c r="J253" s="30"/>
      <c r="K253" s="30"/>
    </row>
    <row r="254" spans="1:11">
      <c r="A254" s="10">
        <v>44330</v>
      </c>
      <c r="B254" s="95">
        <v>34.380000000000003</v>
      </c>
      <c r="C254" s="27">
        <v>24</v>
      </c>
      <c r="D254" s="11"/>
      <c r="E254" s="27"/>
      <c r="F254" s="26">
        <f t="shared" si="5"/>
        <v>7.3800000000000026</v>
      </c>
      <c r="G254" s="77">
        <v>3</v>
      </c>
      <c r="J254" s="30"/>
      <c r="K254" s="30"/>
    </row>
    <row r="255" spans="1:11">
      <c r="A255" s="10">
        <v>44330</v>
      </c>
      <c r="B255" s="95">
        <v>7.95</v>
      </c>
      <c r="C255" s="27">
        <v>2</v>
      </c>
      <c r="D255" s="11"/>
      <c r="E255" s="27"/>
      <c r="F255" s="26">
        <f t="shared" si="5"/>
        <v>2.95</v>
      </c>
      <c r="G255" s="77">
        <v>3</v>
      </c>
      <c r="J255" s="30"/>
      <c r="K255" s="30"/>
    </row>
    <row r="256" spans="1:11">
      <c r="A256" s="10">
        <v>44330</v>
      </c>
      <c r="B256" s="95">
        <v>14.58</v>
      </c>
      <c r="C256" s="27">
        <v>5</v>
      </c>
      <c r="D256" s="11"/>
      <c r="E256" s="27"/>
      <c r="F256" s="26">
        <f t="shared" si="5"/>
        <v>6.58</v>
      </c>
      <c r="G256" s="77">
        <v>3</v>
      </c>
      <c r="J256" s="30"/>
      <c r="K256" s="30"/>
    </row>
    <row r="257" spans="1:11">
      <c r="A257" s="10">
        <v>44330</v>
      </c>
      <c r="B257" s="97">
        <v>22.24</v>
      </c>
      <c r="C257" s="63">
        <v>9.5</v>
      </c>
      <c r="D257" s="62"/>
      <c r="E257" s="63"/>
      <c r="F257" s="26">
        <f t="shared" si="5"/>
        <v>9.7399999999999984</v>
      </c>
      <c r="G257" s="77">
        <v>3</v>
      </c>
      <c r="J257" s="65"/>
      <c r="K257" s="65"/>
    </row>
    <row r="258" spans="1:11">
      <c r="A258" s="10">
        <v>44331</v>
      </c>
      <c r="B258" s="95">
        <v>15.86</v>
      </c>
      <c r="C258" s="27">
        <v>8</v>
      </c>
      <c r="D258" s="11"/>
      <c r="E258" s="27"/>
      <c r="F258" s="26">
        <f t="shared" si="5"/>
        <v>4.8599999999999994</v>
      </c>
      <c r="G258" s="77">
        <v>3</v>
      </c>
      <c r="J258" s="30"/>
      <c r="K258" s="30"/>
    </row>
    <row r="259" spans="1:11">
      <c r="A259" s="10">
        <v>44331</v>
      </c>
      <c r="B259" s="95">
        <v>23.95</v>
      </c>
      <c r="C259" s="27">
        <v>16</v>
      </c>
      <c r="D259" s="11"/>
      <c r="E259" s="27"/>
      <c r="F259" s="26">
        <f t="shared" si="5"/>
        <v>4.9499999999999993</v>
      </c>
      <c r="G259" s="77">
        <v>3</v>
      </c>
      <c r="J259" s="30"/>
      <c r="K259" s="30"/>
    </row>
    <row r="260" spans="1:11">
      <c r="A260" s="10">
        <v>44331</v>
      </c>
      <c r="B260" s="95">
        <v>23.22</v>
      </c>
      <c r="C260" s="27">
        <v>16</v>
      </c>
      <c r="D260" s="11"/>
      <c r="E260" s="27"/>
      <c r="F260" s="26">
        <f t="shared" si="5"/>
        <v>4.2199999999999989</v>
      </c>
      <c r="G260" s="77">
        <v>3</v>
      </c>
      <c r="J260" s="30"/>
      <c r="K260" s="30"/>
    </row>
    <row r="261" spans="1:11">
      <c r="A261" s="10">
        <v>44331</v>
      </c>
      <c r="B261" s="95">
        <v>101.07</v>
      </c>
      <c r="C261" s="27">
        <v>69</v>
      </c>
      <c r="D261" s="11"/>
      <c r="E261" s="27"/>
      <c r="F261" s="26">
        <f t="shared" si="5"/>
        <v>29.069999999999993</v>
      </c>
      <c r="G261" s="77">
        <v>3</v>
      </c>
      <c r="J261" s="30"/>
      <c r="K261" s="30"/>
    </row>
    <row r="262" spans="1:11">
      <c r="A262" s="10">
        <v>44331</v>
      </c>
      <c r="B262" s="95">
        <v>134.68</v>
      </c>
      <c r="C262" s="27">
        <v>104</v>
      </c>
      <c r="D262" s="11"/>
      <c r="E262" s="27"/>
      <c r="F262" s="26">
        <f t="shared" si="5"/>
        <v>27.680000000000007</v>
      </c>
      <c r="G262" s="77">
        <v>3</v>
      </c>
      <c r="J262" s="30"/>
      <c r="K262" s="30"/>
    </row>
    <row r="263" spans="1:11">
      <c r="A263" s="10">
        <v>44331</v>
      </c>
      <c r="B263" s="95">
        <v>12.61</v>
      </c>
      <c r="C263" s="27">
        <v>8</v>
      </c>
      <c r="D263" s="11"/>
      <c r="E263" s="27"/>
      <c r="F263" s="26">
        <f t="shared" ref="F263:F281" si="6">B263-C263-D263+E263-G263-J769</f>
        <v>1.6099999999999994</v>
      </c>
      <c r="G263" s="77">
        <v>3</v>
      </c>
      <c r="J263" s="30"/>
      <c r="K263" s="30"/>
    </row>
    <row r="264" spans="1:11">
      <c r="A264" s="10">
        <v>44331</v>
      </c>
      <c r="B264" s="95">
        <v>72.59</v>
      </c>
      <c r="C264" s="27">
        <v>38</v>
      </c>
      <c r="D264" s="11"/>
      <c r="E264" s="27"/>
      <c r="F264" s="26">
        <f t="shared" si="6"/>
        <v>31.590000000000003</v>
      </c>
      <c r="G264" s="77">
        <v>3</v>
      </c>
      <c r="J264" s="30"/>
      <c r="K264" s="30"/>
    </row>
    <row r="265" spans="1:11">
      <c r="A265" s="10">
        <v>44331</v>
      </c>
      <c r="B265" s="95">
        <v>145.91999999999999</v>
      </c>
      <c r="C265" s="27">
        <v>111</v>
      </c>
      <c r="D265" s="11"/>
      <c r="E265" s="27"/>
      <c r="F265" s="26">
        <f t="shared" si="6"/>
        <v>31.919999999999987</v>
      </c>
      <c r="G265" s="77">
        <v>3</v>
      </c>
      <c r="J265" s="30"/>
      <c r="K265" s="30"/>
    </row>
    <row r="266" spans="1:11">
      <c r="A266" s="10">
        <v>44331</v>
      </c>
      <c r="B266" s="95">
        <v>66.84</v>
      </c>
      <c r="C266" s="27">
        <v>48</v>
      </c>
      <c r="D266" s="11"/>
      <c r="E266" s="27"/>
      <c r="F266" s="26">
        <f t="shared" si="6"/>
        <v>15.840000000000003</v>
      </c>
      <c r="G266" s="77">
        <v>3</v>
      </c>
      <c r="J266" s="30"/>
      <c r="K266" s="30"/>
    </row>
    <row r="267" spans="1:11">
      <c r="A267" s="10">
        <v>44331</v>
      </c>
      <c r="B267" s="95">
        <v>150.52000000000001</v>
      </c>
      <c r="C267" s="27">
        <v>112</v>
      </c>
      <c r="D267" s="11"/>
      <c r="E267" s="27"/>
      <c r="F267" s="26">
        <f t="shared" si="6"/>
        <v>35.52000000000001</v>
      </c>
      <c r="G267" s="77">
        <v>3</v>
      </c>
      <c r="J267" s="30"/>
      <c r="K267" s="30"/>
    </row>
    <row r="268" spans="1:11">
      <c r="A268" s="10">
        <v>44331</v>
      </c>
      <c r="B268" s="95">
        <v>134.68</v>
      </c>
      <c r="C268" s="27">
        <v>104</v>
      </c>
      <c r="D268" s="11"/>
      <c r="E268" s="27"/>
      <c r="F268" s="26">
        <f t="shared" si="6"/>
        <v>27.680000000000007</v>
      </c>
      <c r="G268" s="77">
        <v>3</v>
      </c>
      <c r="J268" s="30"/>
      <c r="K268" s="30"/>
    </row>
    <row r="269" spans="1:11">
      <c r="A269" s="10">
        <v>44331</v>
      </c>
      <c r="B269" s="95">
        <v>12.61</v>
      </c>
      <c r="C269" s="27">
        <v>8</v>
      </c>
      <c r="D269" s="11"/>
      <c r="E269" s="27"/>
      <c r="F269" s="26">
        <f t="shared" si="6"/>
        <v>1.6099999999999994</v>
      </c>
      <c r="G269" s="77">
        <v>3</v>
      </c>
      <c r="J269" s="30"/>
      <c r="K269" s="30"/>
    </row>
    <row r="270" spans="1:11">
      <c r="A270" s="10">
        <v>44331</v>
      </c>
      <c r="B270" s="95">
        <v>17.78</v>
      </c>
      <c r="C270" s="27">
        <v>8</v>
      </c>
      <c r="D270" s="11"/>
      <c r="E270" s="27"/>
      <c r="F270" s="26">
        <f t="shared" si="6"/>
        <v>6.7800000000000011</v>
      </c>
      <c r="G270" s="77">
        <v>3</v>
      </c>
      <c r="J270" s="30"/>
      <c r="K270" s="30"/>
    </row>
    <row r="271" spans="1:11">
      <c r="A271" s="10">
        <v>44331</v>
      </c>
      <c r="B271" s="95">
        <v>13.5</v>
      </c>
      <c r="C271" s="27">
        <v>5</v>
      </c>
      <c r="D271" s="11"/>
      <c r="E271" s="27"/>
      <c r="F271" s="26">
        <f t="shared" si="6"/>
        <v>5.5</v>
      </c>
      <c r="G271" s="77">
        <v>3</v>
      </c>
      <c r="J271" s="30"/>
      <c r="K271" s="30"/>
    </row>
    <row r="272" spans="1:11">
      <c r="A272" s="10">
        <v>44331</v>
      </c>
      <c r="B272" s="95">
        <v>13.9</v>
      </c>
      <c r="C272" s="27">
        <v>5</v>
      </c>
      <c r="D272" s="11"/>
      <c r="E272" s="27"/>
      <c r="F272" s="26">
        <f t="shared" si="6"/>
        <v>5.9</v>
      </c>
      <c r="G272" s="77">
        <v>3</v>
      </c>
      <c r="J272" s="30"/>
      <c r="K272" s="30"/>
    </row>
    <row r="273" spans="1:11">
      <c r="A273" s="10">
        <v>44331</v>
      </c>
      <c r="B273" s="95">
        <v>7.92</v>
      </c>
      <c r="C273" s="27">
        <v>3</v>
      </c>
      <c r="D273" s="11"/>
      <c r="E273" s="27"/>
      <c r="F273" s="26">
        <f t="shared" si="6"/>
        <v>1.92</v>
      </c>
      <c r="G273" s="77">
        <v>3</v>
      </c>
      <c r="J273" s="30"/>
      <c r="K273" s="30"/>
    </row>
    <row r="274" spans="1:11">
      <c r="A274" s="10">
        <v>44331</v>
      </c>
      <c r="B274" s="95">
        <v>134.68</v>
      </c>
      <c r="C274" s="27">
        <v>104</v>
      </c>
      <c r="D274" s="11"/>
      <c r="E274" s="27"/>
      <c r="F274" s="26">
        <f t="shared" si="6"/>
        <v>27.680000000000007</v>
      </c>
      <c r="G274" s="77">
        <v>3</v>
      </c>
      <c r="J274" s="30"/>
      <c r="K274" s="30"/>
    </row>
    <row r="275" spans="1:11">
      <c r="A275" s="10">
        <v>44331</v>
      </c>
      <c r="B275" s="95">
        <v>70.66</v>
      </c>
      <c r="C275" s="27">
        <v>48</v>
      </c>
      <c r="D275" s="11"/>
      <c r="E275" s="27"/>
      <c r="F275" s="26">
        <f t="shared" si="6"/>
        <v>19.659999999999997</v>
      </c>
      <c r="G275" s="77">
        <v>3</v>
      </c>
      <c r="J275" s="30"/>
      <c r="K275" s="30"/>
    </row>
    <row r="276" spans="1:11">
      <c r="A276" s="10">
        <v>44332</v>
      </c>
      <c r="B276" s="95">
        <v>22.08</v>
      </c>
      <c r="C276" s="27">
        <v>10</v>
      </c>
      <c r="D276" s="11"/>
      <c r="E276" s="27"/>
      <c r="F276" s="26">
        <f t="shared" si="6"/>
        <v>9.0799999999999983</v>
      </c>
      <c r="G276" s="77">
        <v>3</v>
      </c>
      <c r="J276" s="30"/>
      <c r="K276" s="30"/>
    </row>
    <row r="277" spans="1:11">
      <c r="A277" s="10">
        <v>44332</v>
      </c>
      <c r="B277" s="95">
        <v>185.88</v>
      </c>
      <c r="C277" s="27">
        <v>140</v>
      </c>
      <c r="D277" s="11"/>
      <c r="E277" s="27"/>
      <c r="F277" s="26">
        <f t="shared" si="6"/>
        <v>42.879999999999995</v>
      </c>
      <c r="G277" s="77">
        <v>3</v>
      </c>
      <c r="J277" s="30"/>
      <c r="K277" s="30"/>
    </row>
    <row r="278" spans="1:11">
      <c r="A278" s="10">
        <v>44332</v>
      </c>
      <c r="B278" s="95">
        <v>143.83000000000001</v>
      </c>
      <c r="C278" s="27">
        <v>109</v>
      </c>
      <c r="D278" s="11"/>
      <c r="E278" s="27"/>
      <c r="F278" s="26">
        <f t="shared" si="6"/>
        <v>31.830000000000013</v>
      </c>
      <c r="G278" s="77">
        <v>3</v>
      </c>
      <c r="J278" s="30"/>
      <c r="K278" s="30"/>
    </row>
    <row r="279" spans="1:11">
      <c r="A279" s="10">
        <v>44332</v>
      </c>
      <c r="B279" s="95">
        <v>13</v>
      </c>
      <c r="C279" s="27">
        <v>5</v>
      </c>
      <c r="D279" s="11"/>
      <c r="E279" s="27"/>
      <c r="F279" s="26">
        <f t="shared" si="6"/>
        <v>5</v>
      </c>
      <c r="G279" s="77">
        <v>3</v>
      </c>
      <c r="J279" s="30"/>
      <c r="K279" s="30"/>
    </row>
    <row r="280" spans="1:11">
      <c r="A280" s="10">
        <v>44332</v>
      </c>
      <c r="B280" s="95">
        <v>40.25</v>
      </c>
      <c r="C280" s="27">
        <v>20</v>
      </c>
      <c r="D280" s="11"/>
      <c r="E280" s="27"/>
      <c r="F280" s="26">
        <f t="shared" si="6"/>
        <v>17.25</v>
      </c>
      <c r="G280" s="77">
        <v>3</v>
      </c>
      <c r="J280" s="30"/>
      <c r="K280" s="30"/>
    </row>
    <row r="281" spans="1:11">
      <c r="A281" s="10">
        <v>44332</v>
      </c>
      <c r="B281" s="95">
        <v>12.61</v>
      </c>
      <c r="C281" s="27">
        <v>8</v>
      </c>
      <c r="D281" s="11"/>
      <c r="E281" s="27"/>
      <c r="F281" s="26">
        <f t="shared" si="6"/>
        <v>1.6099999999999994</v>
      </c>
      <c r="G281" s="77">
        <v>3</v>
      </c>
      <c r="J281" s="30"/>
      <c r="K281" s="30"/>
    </row>
    <row r="282" spans="1:11">
      <c r="A282" s="10">
        <v>44332</v>
      </c>
      <c r="B282" s="95">
        <v>139</v>
      </c>
      <c r="C282" s="27">
        <v>104</v>
      </c>
      <c r="D282" s="11"/>
      <c r="E282" s="27"/>
      <c r="F282" s="26">
        <f t="shared" ref="F282:F298" si="7">B282-C282-D282+E282-G282-J788</f>
        <v>32</v>
      </c>
      <c r="G282" s="77">
        <v>3</v>
      </c>
      <c r="J282" s="30"/>
      <c r="K282" s="30"/>
    </row>
    <row r="283" spans="1:11">
      <c r="A283" s="10">
        <v>44332</v>
      </c>
      <c r="B283" s="95">
        <v>13.3</v>
      </c>
      <c r="C283" s="27">
        <v>5</v>
      </c>
      <c r="D283" s="11"/>
      <c r="E283" s="27"/>
      <c r="F283" s="26">
        <f t="shared" si="7"/>
        <v>5.3000000000000007</v>
      </c>
      <c r="G283" s="77">
        <v>3</v>
      </c>
      <c r="J283" s="30"/>
      <c r="K283" s="30"/>
    </row>
    <row r="284" spans="1:11">
      <c r="A284" s="10">
        <v>44332</v>
      </c>
      <c r="B284" s="95">
        <v>8.07</v>
      </c>
      <c r="C284" s="27">
        <v>2</v>
      </c>
      <c r="D284" s="11"/>
      <c r="E284" s="27"/>
      <c r="F284" s="26">
        <f t="shared" si="7"/>
        <v>3.0700000000000003</v>
      </c>
      <c r="G284" s="77">
        <v>3</v>
      </c>
      <c r="J284" s="30"/>
      <c r="K284" s="30"/>
    </row>
    <row r="285" spans="1:11">
      <c r="A285" s="10">
        <v>44332</v>
      </c>
      <c r="B285" s="95">
        <v>66.84</v>
      </c>
      <c r="C285" s="27">
        <v>48</v>
      </c>
      <c r="D285" s="11"/>
      <c r="E285" s="27"/>
      <c r="F285" s="26">
        <f t="shared" si="7"/>
        <v>15.840000000000003</v>
      </c>
      <c r="G285" s="77">
        <v>3</v>
      </c>
      <c r="J285" s="30"/>
      <c r="K285" s="30"/>
    </row>
    <row r="286" spans="1:11">
      <c r="A286" s="10">
        <v>44332</v>
      </c>
      <c r="B286" s="95">
        <v>13.15</v>
      </c>
      <c r="C286" s="27">
        <v>5</v>
      </c>
      <c r="D286" s="11"/>
      <c r="E286" s="27"/>
      <c r="F286" s="26">
        <f t="shared" si="7"/>
        <v>5.15</v>
      </c>
      <c r="G286" s="77">
        <v>3</v>
      </c>
      <c r="J286" s="30"/>
      <c r="K286" s="30"/>
    </row>
    <row r="287" spans="1:11">
      <c r="A287" s="10">
        <v>44332</v>
      </c>
      <c r="B287" s="95">
        <v>12.88</v>
      </c>
      <c r="C287" s="27">
        <v>8</v>
      </c>
      <c r="D287" s="11"/>
      <c r="E287" s="27"/>
      <c r="F287" s="26">
        <f t="shared" si="7"/>
        <v>1.8800000000000008</v>
      </c>
      <c r="G287" s="77">
        <v>3</v>
      </c>
      <c r="J287" s="30"/>
      <c r="K287" s="30"/>
    </row>
    <row r="288" spans="1:11">
      <c r="A288" s="10">
        <v>44332</v>
      </c>
      <c r="B288" s="95">
        <v>9.99</v>
      </c>
      <c r="C288" s="27">
        <v>3</v>
      </c>
      <c r="D288" s="11"/>
      <c r="E288" s="27"/>
      <c r="F288" s="26">
        <f t="shared" si="7"/>
        <v>3.99</v>
      </c>
      <c r="G288" s="77">
        <v>3</v>
      </c>
      <c r="J288" s="30"/>
      <c r="K288" s="30"/>
    </row>
    <row r="289" spans="1:11">
      <c r="A289" s="10">
        <v>44332</v>
      </c>
      <c r="B289" s="95">
        <v>13.74</v>
      </c>
      <c r="C289" s="27">
        <v>5</v>
      </c>
      <c r="D289" s="11"/>
      <c r="E289" s="27"/>
      <c r="F289" s="26">
        <f t="shared" si="7"/>
        <v>5.74</v>
      </c>
      <c r="G289" s="77">
        <v>3</v>
      </c>
      <c r="J289" s="30"/>
      <c r="K289" s="30"/>
    </row>
    <row r="290" spans="1:11">
      <c r="A290" s="10">
        <v>44332</v>
      </c>
      <c r="B290" s="95">
        <v>14.05</v>
      </c>
      <c r="C290" s="27">
        <v>5</v>
      </c>
      <c r="D290" s="11"/>
      <c r="E290" s="27"/>
      <c r="F290" s="26">
        <f t="shared" si="7"/>
        <v>6.0500000000000007</v>
      </c>
      <c r="G290" s="77">
        <v>3</v>
      </c>
      <c r="J290" s="30"/>
      <c r="K290" s="30"/>
    </row>
    <row r="291" spans="1:11">
      <c r="A291" s="10">
        <v>44332</v>
      </c>
      <c r="B291" s="95">
        <v>48.7</v>
      </c>
      <c r="C291" s="27">
        <v>32</v>
      </c>
      <c r="D291" s="11"/>
      <c r="E291" s="27"/>
      <c r="F291" s="26">
        <f t="shared" si="7"/>
        <v>13.700000000000003</v>
      </c>
      <c r="G291" s="77">
        <v>3</v>
      </c>
      <c r="J291" s="30"/>
      <c r="K291" s="30"/>
    </row>
    <row r="292" spans="1:11">
      <c r="A292" s="10">
        <v>44332</v>
      </c>
      <c r="B292" s="95">
        <v>21.74</v>
      </c>
      <c r="C292" s="27">
        <v>9.3000000000000007</v>
      </c>
      <c r="D292" s="11"/>
      <c r="E292" s="27"/>
      <c r="F292" s="26">
        <f t="shared" si="7"/>
        <v>9.4399999999999977</v>
      </c>
      <c r="G292" s="77">
        <v>3</v>
      </c>
      <c r="J292" s="30"/>
      <c r="K292" s="30"/>
    </row>
    <row r="293" spans="1:11">
      <c r="A293" s="10">
        <v>44332</v>
      </c>
      <c r="B293" s="95">
        <v>17.66</v>
      </c>
      <c r="C293" s="27">
        <v>6</v>
      </c>
      <c r="D293" s="11"/>
      <c r="E293" s="27"/>
      <c r="F293" s="26">
        <f t="shared" si="7"/>
        <v>8.66</v>
      </c>
      <c r="G293" s="77">
        <v>3</v>
      </c>
      <c r="J293" s="30"/>
      <c r="K293" s="30"/>
    </row>
    <row r="294" spans="1:11">
      <c r="A294" s="10">
        <v>44333</v>
      </c>
      <c r="B294" s="95">
        <v>12.92</v>
      </c>
      <c r="C294" s="27">
        <v>8</v>
      </c>
      <c r="D294" s="11"/>
      <c r="E294" s="27"/>
      <c r="F294" s="26">
        <f t="shared" si="7"/>
        <v>1.92</v>
      </c>
      <c r="G294" s="77">
        <v>3</v>
      </c>
      <c r="J294" s="30"/>
      <c r="K294" s="30"/>
    </row>
    <row r="295" spans="1:11">
      <c r="A295" s="10">
        <v>44333</v>
      </c>
      <c r="B295" s="95">
        <v>24.53</v>
      </c>
      <c r="C295" s="27">
        <v>13</v>
      </c>
      <c r="D295" s="11"/>
      <c r="E295" s="27"/>
      <c r="F295" s="26">
        <f t="shared" si="7"/>
        <v>8.5300000000000011</v>
      </c>
      <c r="G295" s="77">
        <v>3</v>
      </c>
      <c r="J295" s="30"/>
      <c r="K295" s="30"/>
    </row>
    <row r="296" spans="1:11">
      <c r="A296" s="10">
        <v>44333</v>
      </c>
      <c r="B296" s="95">
        <v>144.33000000000001</v>
      </c>
      <c r="C296" s="27">
        <v>111</v>
      </c>
      <c r="D296" s="11"/>
      <c r="E296" s="27"/>
      <c r="F296" s="26">
        <f t="shared" si="7"/>
        <v>30.330000000000013</v>
      </c>
      <c r="G296" s="77">
        <v>3</v>
      </c>
      <c r="J296" s="30"/>
      <c r="K296" s="30"/>
    </row>
    <row r="297" spans="1:11">
      <c r="A297" s="10">
        <v>44333</v>
      </c>
      <c r="B297" s="95">
        <v>13.42</v>
      </c>
      <c r="C297" s="27">
        <v>5</v>
      </c>
      <c r="D297" s="11"/>
      <c r="E297" s="27"/>
      <c r="F297" s="26">
        <f t="shared" si="7"/>
        <v>5.42</v>
      </c>
      <c r="G297" s="77">
        <v>3</v>
      </c>
      <c r="J297" s="30"/>
      <c r="K297" s="30"/>
    </row>
    <row r="298" spans="1:11">
      <c r="A298" s="10">
        <v>44333</v>
      </c>
      <c r="B298" s="95">
        <v>33.86</v>
      </c>
      <c r="C298" s="27">
        <v>24</v>
      </c>
      <c r="D298" s="11"/>
      <c r="E298" s="27"/>
      <c r="F298" s="26">
        <f t="shared" si="7"/>
        <v>6.8599999999999994</v>
      </c>
      <c r="G298" s="77">
        <v>3</v>
      </c>
      <c r="J298" s="30"/>
      <c r="K298" s="30"/>
    </row>
    <row r="299" spans="1:11">
      <c r="A299" s="10">
        <v>44333</v>
      </c>
      <c r="B299" s="95">
        <v>69</v>
      </c>
      <c r="C299" s="27">
        <v>54</v>
      </c>
      <c r="D299" s="11"/>
      <c r="E299" s="27"/>
      <c r="F299" s="26">
        <f t="shared" ref="F299:F314" si="8">B299-C299-D299+E299-G299-J805</f>
        <v>12</v>
      </c>
      <c r="G299" s="77">
        <v>3</v>
      </c>
      <c r="J299" s="30"/>
      <c r="K299" s="30"/>
    </row>
    <row r="300" spans="1:11">
      <c r="A300" s="10">
        <v>44333</v>
      </c>
      <c r="B300" s="95">
        <v>15.14</v>
      </c>
      <c r="C300" s="27">
        <v>7.8</v>
      </c>
      <c r="D300" s="11"/>
      <c r="E300" s="27"/>
      <c r="F300" s="26">
        <f t="shared" si="8"/>
        <v>4.3400000000000007</v>
      </c>
      <c r="G300" s="77">
        <v>3</v>
      </c>
      <c r="J300" s="30"/>
      <c r="K300" s="30"/>
    </row>
    <row r="301" spans="1:11">
      <c r="A301" s="10">
        <v>44333</v>
      </c>
      <c r="B301" s="95">
        <v>41.58</v>
      </c>
      <c r="C301" s="27">
        <v>25</v>
      </c>
      <c r="D301" s="11"/>
      <c r="E301" s="27"/>
      <c r="F301" s="26">
        <f t="shared" si="8"/>
        <v>16.579999999999998</v>
      </c>
      <c r="G301" s="77">
        <v>0</v>
      </c>
      <c r="J301" s="30"/>
      <c r="K301" s="30"/>
    </row>
    <row r="302" spans="1:11">
      <c r="A302" s="10">
        <v>44333</v>
      </c>
      <c r="B302" s="95">
        <v>26.87</v>
      </c>
      <c r="C302" s="27">
        <v>13.7</v>
      </c>
      <c r="D302" s="11"/>
      <c r="E302" s="27"/>
      <c r="F302" s="26">
        <f t="shared" si="8"/>
        <v>10.170000000000002</v>
      </c>
      <c r="G302" s="77">
        <v>3</v>
      </c>
      <c r="J302" s="30"/>
      <c r="K302" s="30"/>
    </row>
    <row r="303" spans="1:11">
      <c r="A303" s="10">
        <v>44333</v>
      </c>
      <c r="B303" s="95">
        <v>86.91</v>
      </c>
      <c r="C303" s="27">
        <v>55</v>
      </c>
      <c r="D303" s="11"/>
      <c r="E303" s="27"/>
      <c r="F303" s="26">
        <f t="shared" si="8"/>
        <v>28.909999999999997</v>
      </c>
      <c r="G303" s="77">
        <v>3</v>
      </c>
      <c r="J303" s="30"/>
      <c r="K303" s="30"/>
    </row>
    <row r="304" spans="1:11">
      <c r="A304" s="10">
        <v>44333</v>
      </c>
      <c r="B304" s="95">
        <v>41.58</v>
      </c>
      <c r="C304" s="27">
        <v>25</v>
      </c>
      <c r="D304" s="11"/>
      <c r="E304" s="27"/>
      <c r="F304" s="26">
        <f t="shared" si="8"/>
        <v>16.579999999999998</v>
      </c>
      <c r="G304" s="77">
        <v>0</v>
      </c>
      <c r="J304" s="30"/>
      <c r="K304" s="30"/>
    </row>
    <row r="305" spans="1:11">
      <c r="A305" s="10">
        <v>44334</v>
      </c>
      <c r="B305" s="95">
        <v>19.170000000000002</v>
      </c>
      <c r="C305" s="27">
        <v>9</v>
      </c>
      <c r="D305" s="11"/>
      <c r="E305" s="27"/>
      <c r="F305" s="26">
        <f t="shared" si="8"/>
        <v>7.1700000000000017</v>
      </c>
      <c r="G305" s="77">
        <v>3</v>
      </c>
      <c r="J305" s="30"/>
      <c r="K305" s="30"/>
    </row>
    <row r="306" spans="1:11">
      <c r="A306" s="10">
        <v>44334</v>
      </c>
      <c r="B306" s="95">
        <v>69</v>
      </c>
      <c r="C306" s="27">
        <v>48</v>
      </c>
      <c r="D306" s="11"/>
      <c r="E306" s="27"/>
      <c r="F306" s="26">
        <f t="shared" si="8"/>
        <v>18</v>
      </c>
      <c r="G306" s="77">
        <v>3</v>
      </c>
      <c r="J306" s="30"/>
      <c r="K306" s="30"/>
    </row>
    <row r="307" spans="1:11">
      <c r="A307" s="10">
        <v>44334</v>
      </c>
      <c r="B307" s="95">
        <v>10.43</v>
      </c>
      <c r="C307" s="27">
        <v>5</v>
      </c>
      <c r="D307" s="11"/>
      <c r="E307" s="27"/>
      <c r="F307" s="26">
        <f t="shared" si="8"/>
        <v>2.4299999999999997</v>
      </c>
      <c r="G307" s="77">
        <v>3</v>
      </c>
      <c r="J307" s="30"/>
      <c r="K307" s="30"/>
    </row>
    <row r="308" spans="1:11">
      <c r="A308" s="10">
        <v>44334</v>
      </c>
      <c r="B308" s="95">
        <v>33.86</v>
      </c>
      <c r="C308" s="27">
        <v>24</v>
      </c>
      <c r="D308" s="11"/>
      <c r="E308" s="27"/>
      <c r="F308" s="26">
        <f t="shared" si="8"/>
        <v>6.8599999999999994</v>
      </c>
      <c r="G308" s="77">
        <v>3</v>
      </c>
      <c r="J308" s="30"/>
      <c r="K308" s="30"/>
    </row>
    <row r="309" spans="1:11">
      <c r="A309" s="10">
        <v>44334</v>
      </c>
      <c r="B309" s="95">
        <v>156.32</v>
      </c>
      <c r="C309" s="27">
        <v>115</v>
      </c>
      <c r="D309" s="11"/>
      <c r="E309" s="27"/>
      <c r="F309" s="26">
        <f t="shared" si="8"/>
        <v>38.319999999999993</v>
      </c>
      <c r="G309" s="77">
        <v>3</v>
      </c>
      <c r="J309" s="30"/>
      <c r="K309" s="30"/>
    </row>
    <row r="310" spans="1:11">
      <c r="A310" s="10">
        <v>44334</v>
      </c>
      <c r="B310" s="95">
        <v>206.32</v>
      </c>
      <c r="C310" s="27">
        <v>153</v>
      </c>
      <c r="D310" s="11"/>
      <c r="E310" s="27"/>
      <c r="F310" s="26">
        <f t="shared" si="8"/>
        <v>50.319999999999993</v>
      </c>
      <c r="G310" s="77">
        <v>3</v>
      </c>
      <c r="J310" s="30"/>
      <c r="K310" s="30"/>
    </row>
    <row r="311" spans="1:11">
      <c r="A311" s="10">
        <v>44334</v>
      </c>
      <c r="B311" s="95">
        <v>184.52</v>
      </c>
      <c r="C311" s="27">
        <v>140</v>
      </c>
      <c r="D311" s="11"/>
      <c r="E311" s="27"/>
      <c r="F311" s="26">
        <f t="shared" si="8"/>
        <v>41.52000000000001</v>
      </c>
      <c r="G311" s="77">
        <v>3</v>
      </c>
      <c r="J311" s="30"/>
      <c r="K311" s="30"/>
    </row>
    <row r="312" spans="1:11">
      <c r="A312" s="10">
        <v>44334</v>
      </c>
      <c r="B312" s="95">
        <v>19.760000000000002</v>
      </c>
      <c r="C312" s="27">
        <v>7</v>
      </c>
      <c r="D312" s="11"/>
      <c r="E312" s="27"/>
      <c r="F312" s="26">
        <f t="shared" si="8"/>
        <v>9.7600000000000016</v>
      </c>
      <c r="G312" s="77">
        <v>3</v>
      </c>
      <c r="J312" s="30"/>
      <c r="K312" s="30"/>
    </row>
    <row r="313" spans="1:11">
      <c r="A313" s="10">
        <v>44334</v>
      </c>
      <c r="B313" s="95">
        <v>69.349999999999994</v>
      </c>
      <c r="C313" s="27">
        <v>40</v>
      </c>
      <c r="D313" s="11"/>
      <c r="E313" s="27"/>
      <c r="F313" s="26">
        <f t="shared" si="8"/>
        <v>26.349999999999994</v>
      </c>
      <c r="G313" s="77">
        <v>3</v>
      </c>
      <c r="J313" s="30"/>
      <c r="K313" s="30"/>
    </row>
    <row r="314" spans="1:11">
      <c r="A314" s="10">
        <v>44334</v>
      </c>
      <c r="B314" s="95">
        <v>77.92</v>
      </c>
      <c r="C314" s="27">
        <v>58</v>
      </c>
      <c r="D314" s="11"/>
      <c r="E314" s="27"/>
      <c r="F314" s="26">
        <f t="shared" si="8"/>
        <v>16.920000000000002</v>
      </c>
      <c r="G314" s="77">
        <v>3</v>
      </c>
      <c r="J314" s="30"/>
      <c r="K314" s="30"/>
    </row>
    <row r="315" spans="1:11">
      <c r="A315" s="10">
        <v>44334</v>
      </c>
      <c r="B315" s="95">
        <v>28.21</v>
      </c>
      <c r="C315" s="27">
        <v>10</v>
      </c>
      <c r="D315" s="11"/>
      <c r="E315" s="27"/>
      <c r="F315" s="26">
        <f t="shared" ref="F315:F329" si="9">B315-C315-D315+E315-G315-J821</f>
        <v>15.21</v>
      </c>
      <c r="G315" s="77">
        <v>3</v>
      </c>
      <c r="J315" s="30"/>
      <c r="K315" s="30"/>
    </row>
    <row r="316" spans="1:11">
      <c r="A316" s="10">
        <v>44334</v>
      </c>
      <c r="B316" s="95">
        <v>23.22</v>
      </c>
      <c r="C316" s="27">
        <v>16</v>
      </c>
      <c r="D316" s="11"/>
      <c r="E316" s="27"/>
      <c r="F316" s="26">
        <f t="shared" si="9"/>
        <v>4.2199999999999989</v>
      </c>
      <c r="G316" s="77">
        <v>3</v>
      </c>
      <c r="J316" s="30"/>
      <c r="K316" s="30"/>
    </row>
    <row r="317" spans="1:11">
      <c r="A317" s="10">
        <v>44334</v>
      </c>
      <c r="B317" s="95">
        <v>15.02</v>
      </c>
      <c r="C317" s="27">
        <v>8</v>
      </c>
      <c r="D317" s="11"/>
      <c r="E317" s="27"/>
      <c r="F317" s="26">
        <f t="shared" si="9"/>
        <v>4.0199999999999996</v>
      </c>
      <c r="G317" s="77">
        <v>3</v>
      </c>
      <c r="J317" s="30"/>
      <c r="K317" s="30"/>
    </row>
    <row r="318" spans="1:11">
      <c r="A318" s="10">
        <v>44334</v>
      </c>
      <c r="B318" s="95">
        <v>13.15</v>
      </c>
      <c r="C318" s="27">
        <v>5</v>
      </c>
      <c r="D318" s="11"/>
      <c r="E318" s="27"/>
      <c r="F318" s="26">
        <f t="shared" si="9"/>
        <v>5.15</v>
      </c>
      <c r="G318" s="77">
        <v>3</v>
      </c>
      <c r="J318" s="30"/>
      <c r="K318" s="30"/>
    </row>
    <row r="319" spans="1:11">
      <c r="A319" s="10">
        <v>44334</v>
      </c>
      <c r="B319" s="95">
        <v>13.15</v>
      </c>
      <c r="C319" s="27">
        <v>5</v>
      </c>
      <c r="D319" s="11"/>
      <c r="E319" s="27"/>
      <c r="F319" s="26">
        <f t="shared" si="9"/>
        <v>5.15</v>
      </c>
      <c r="G319" s="77">
        <v>3</v>
      </c>
      <c r="J319" s="30"/>
      <c r="K319" s="30"/>
    </row>
    <row r="320" spans="1:11">
      <c r="A320" s="10">
        <v>44334</v>
      </c>
      <c r="B320" s="95">
        <v>179.58</v>
      </c>
      <c r="C320" s="27">
        <v>122</v>
      </c>
      <c r="D320" s="11"/>
      <c r="E320" s="27"/>
      <c r="F320" s="26">
        <f t="shared" si="9"/>
        <v>54.580000000000013</v>
      </c>
      <c r="G320" s="77">
        <v>3</v>
      </c>
      <c r="J320" s="30"/>
      <c r="K320" s="30"/>
    </row>
    <row r="321" spans="1:11">
      <c r="A321" s="10">
        <v>44334</v>
      </c>
      <c r="B321" s="95">
        <v>13.15</v>
      </c>
      <c r="C321" s="27">
        <v>5</v>
      </c>
      <c r="D321" s="11"/>
      <c r="E321" s="27"/>
      <c r="F321" s="26">
        <f t="shared" si="9"/>
        <v>5.15</v>
      </c>
      <c r="G321" s="77">
        <v>3</v>
      </c>
      <c r="J321" s="30"/>
      <c r="K321" s="30"/>
    </row>
    <row r="322" spans="1:11">
      <c r="A322" s="10">
        <v>44334</v>
      </c>
      <c r="B322" s="95">
        <v>68.790000000000006</v>
      </c>
      <c r="C322" s="27">
        <v>48</v>
      </c>
      <c r="D322" s="11"/>
      <c r="E322" s="27"/>
      <c r="F322" s="26">
        <f t="shared" si="9"/>
        <v>17.790000000000006</v>
      </c>
      <c r="G322" s="77">
        <v>3</v>
      </c>
      <c r="J322" s="30"/>
      <c r="K322" s="30"/>
    </row>
    <row r="323" spans="1:11">
      <c r="A323" s="10">
        <v>44335</v>
      </c>
      <c r="B323" s="95">
        <v>21.88</v>
      </c>
      <c r="C323" s="27">
        <v>16</v>
      </c>
      <c r="D323" s="11"/>
      <c r="E323" s="27"/>
      <c r="F323" s="26">
        <f t="shared" si="9"/>
        <v>2.879999999999999</v>
      </c>
      <c r="G323" s="77">
        <v>3</v>
      </c>
      <c r="J323" s="30"/>
      <c r="K323" s="30"/>
    </row>
    <row r="324" spans="1:11">
      <c r="A324" s="10">
        <v>44335</v>
      </c>
      <c r="B324" s="95">
        <v>21.08</v>
      </c>
      <c r="C324" s="27">
        <v>10</v>
      </c>
      <c r="D324" s="11"/>
      <c r="E324" s="27"/>
      <c r="F324" s="26">
        <f t="shared" si="9"/>
        <v>8.0799999999999983</v>
      </c>
      <c r="G324" s="77">
        <v>3</v>
      </c>
      <c r="J324" s="30"/>
      <c r="K324" s="30"/>
    </row>
    <row r="325" spans="1:11">
      <c r="A325" s="10">
        <v>44335</v>
      </c>
      <c r="B325" s="95">
        <v>96.85</v>
      </c>
      <c r="C325" s="27">
        <v>73</v>
      </c>
      <c r="D325" s="11"/>
      <c r="E325" s="27"/>
      <c r="F325" s="26">
        <f t="shared" si="9"/>
        <v>20.849999999999994</v>
      </c>
      <c r="G325" s="77">
        <v>3</v>
      </c>
      <c r="J325" s="30"/>
      <c r="K325" s="30"/>
    </row>
    <row r="326" spans="1:11">
      <c r="A326" s="10">
        <v>44335</v>
      </c>
      <c r="B326" s="95">
        <v>139.88999999999999</v>
      </c>
      <c r="C326" s="27">
        <v>90</v>
      </c>
      <c r="D326" s="11"/>
      <c r="E326" s="27"/>
      <c r="F326" s="26">
        <f t="shared" si="9"/>
        <v>46.889999999999986</v>
      </c>
      <c r="G326" s="77">
        <v>3</v>
      </c>
      <c r="J326" s="30"/>
      <c r="K326" s="30"/>
    </row>
    <row r="327" spans="1:11">
      <c r="A327" s="10">
        <v>44335</v>
      </c>
      <c r="B327" s="95">
        <v>32.729999999999997</v>
      </c>
      <c r="C327" s="27">
        <v>20</v>
      </c>
      <c r="D327" s="11"/>
      <c r="E327" s="27"/>
      <c r="F327" s="26">
        <f t="shared" si="9"/>
        <v>9.7299999999999969</v>
      </c>
      <c r="G327" s="77">
        <v>3</v>
      </c>
      <c r="J327" s="30"/>
      <c r="K327" s="30"/>
    </row>
    <row r="328" spans="1:11">
      <c r="A328" s="10">
        <v>44335</v>
      </c>
      <c r="B328" s="95">
        <v>25.12</v>
      </c>
      <c r="C328" s="27">
        <v>9</v>
      </c>
      <c r="D328" s="11"/>
      <c r="E328" s="27"/>
      <c r="F328" s="26">
        <f t="shared" si="9"/>
        <v>13.120000000000001</v>
      </c>
      <c r="G328" s="77">
        <v>3</v>
      </c>
      <c r="J328" s="30"/>
      <c r="K328" s="30"/>
    </row>
    <row r="329" spans="1:11">
      <c r="A329" s="10">
        <v>44335</v>
      </c>
      <c r="B329" s="95">
        <v>21.14</v>
      </c>
      <c r="C329" s="27">
        <v>10</v>
      </c>
      <c r="D329" s="11"/>
      <c r="E329" s="27"/>
      <c r="F329" s="26">
        <f t="shared" si="9"/>
        <v>8.14</v>
      </c>
      <c r="G329" s="77">
        <v>3</v>
      </c>
      <c r="J329" s="30"/>
      <c r="K329" s="30"/>
    </row>
    <row r="330" spans="1:11">
      <c r="A330" s="10">
        <v>44335</v>
      </c>
      <c r="B330" s="95">
        <v>13</v>
      </c>
      <c r="C330" s="27">
        <v>8</v>
      </c>
      <c r="D330" s="11"/>
      <c r="E330" s="27"/>
      <c r="F330" s="26">
        <f t="shared" ref="F330:F343" si="10">B330-C330-D330+E330-G330-J836</f>
        <v>2</v>
      </c>
      <c r="G330" s="77">
        <v>3</v>
      </c>
      <c r="J330" s="30"/>
      <c r="K330" s="30"/>
    </row>
    <row r="331" spans="1:11">
      <c r="A331" s="10">
        <v>44335</v>
      </c>
      <c r="B331" s="95">
        <v>71.58</v>
      </c>
      <c r="C331" s="27">
        <v>42</v>
      </c>
      <c r="D331" s="11"/>
      <c r="E331" s="27"/>
      <c r="F331" s="26">
        <f t="shared" si="10"/>
        <v>26.58</v>
      </c>
      <c r="G331" s="77">
        <v>3</v>
      </c>
      <c r="J331" s="30"/>
      <c r="K331" s="30"/>
    </row>
    <row r="332" spans="1:11">
      <c r="A332" s="10">
        <v>44335</v>
      </c>
      <c r="B332" s="95">
        <v>8.5399999999999991</v>
      </c>
      <c r="C332" s="27">
        <v>2.5</v>
      </c>
      <c r="D332" s="11"/>
      <c r="E332" s="27"/>
      <c r="F332" s="26">
        <f t="shared" si="10"/>
        <v>3.0399999999999991</v>
      </c>
      <c r="G332" s="77">
        <v>3</v>
      </c>
      <c r="J332" s="30"/>
      <c r="K332" s="30"/>
    </row>
    <row r="333" spans="1:11">
      <c r="A333" s="10">
        <v>44335</v>
      </c>
      <c r="B333" s="95">
        <v>81.55</v>
      </c>
      <c r="C333" s="27">
        <v>53</v>
      </c>
      <c r="D333" s="11"/>
      <c r="E333" s="27"/>
      <c r="F333" s="26">
        <f t="shared" si="10"/>
        <v>25.549999999999997</v>
      </c>
      <c r="G333" s="77">
        <v>3</v>
      </c>
      <c r="J333" s="30"/>
      <c r="K333" s="30"/>
    </row>
    <row r="334" spans="1:11">
      <c r="A334" s="10">
        <v>44335</v>
      </c>
      <c r="B334" s="95">
        <v>59.01</v>
      </c>
      <c r="C334" s="27">
        <v>35</v>
      </c>
      <c r="D334" s="11"/>
      <c r="E334" s="27"/>
      <c r="F334" s="26">
        <f t="shared" si="10"/>
        <v>21.009999999999998</v>
      </c>
      <c r="G334" s="77">
        <v>3</v>
      </c>
      <c r="J334" s="30"/>
      <c r="K334" s="30"/>
    </row>
    <row r="335" spans="1:11">
      <c r="A335" s="10">
        <v>44336</v>
      </c>
      <c r="B335" s="95">
        <v>21.3</v>
      </c>
      <c r="C335" s="27">
        <v>16</v>
      </c>
      <c r="D335" s="11"/>
      <c r="E335" s="27"/>
      <c r="F335" s="26">
        <f t="shared" si="10"/>
        <v>2.3000000000000007</v>
      </c>
      <c r="G335" s="77">
        <v>3</v>
      </c>
      <c r="J335" s="30"/>
      <c r="K335" s="30"/>
    </row>
    <row r="336" spans="1:11">
      <c r="A336" s="10">
        <v>44336</v>
      </c>
      <c r="B336" s="95">
        <v>38.31</v>
      </c>
      <c r="C336" s="27">
        <v>26</v>
      </c>
      <c r="D336" s="11"/>
      <c r="E336" s="27"/>
      <c r="F336" s="26">
        <f t="shared" si="10"/>
        <v>9.3100000000000023</v>
      </c>
      <c r="G336" s="77">
        <v>3</v>
      </c>
      <c r="J336" s="30"/>
      <c r="K336" s="30"/>
    </row>
    <row r="337" spans="1:11">
      <c r="A337" s="10">
        <v>44336</v>
      </c>
      <c r="B337" s="95">
        <v>68.13</v>
      </c>
      <c r="C337" s="27">
        <v>48</v>
      </c>
      <c r="D337" s="11"/>
      <c r="E337" s="27"/>
      <c r="F337" s="26">
        <f t="shared" si="10"/>
        <v>17.129999999999995</v>
      </c>
      <c r="G337" s="77">
        <v>3</v>
      </c>
      <c r="J337" s="30"/>
      <c r="K337" s="30"/>
    </row>
    <row r="338" spans="1:11">
      <c r="A338" s="10">
        <v>44336</v>
      </c>
      <c r="B338" s="95">
        <v>80.47</v>
      </c>
      <c r="C338" s="27">
        <v>58</v>
      </c>
      <c r="D338" s="11"/>
      <c r="E338" s="27"/>
      <c r="F338" s="26">
        <f t="shared" si="10"/>
        <v>19.47</v>
      </c>
      <c r="G338" s="77">
        <v>3</v>
      </c>
      <c r="J338" s="30"/>
      <c r="K338" s="30"/>
    </row>
    <row r="339" spans="1:11">
      <c r="A339" s="10">
        <v>44336</v>
      </c>
      <c r="B339" s="95">
        <v>28.16</v>
      </c>
      <c r="C339" s="27">
        <v>10</v>
      </c>
      <c r="D339" s="11"/>
      <c r="E339" s="27"/>
      <c r="F339" s="26">
        <f t="shared" si="10"/>
        <v>15.16</v>
      </c>
      <c r="G339" s="77">
        <v>3</v>
      </c>
      <c r="J339" s="30"/>
      <c r="K339" s="30"/>
    </row>
    <row r="340" spans="1:11">
      <c r="A340" s="10">
        <v>44336</v>
      </c>
      <c r="B340" s="95">
        <v>12.36</v>
      </c>
      <c r="C340" s="27">
        <v>5</v>
      </c>
      <c r="D340" s="11"/>
      <c r="E340" s="27"/>
      <c r="F340" s="26">
        <f t="shared" si="10"/>
        <v>4.3599999999999994</v>
      </c>
      <c r="G340" s="77">
        <v>3</v>
      </c>
      <c r="J340" s="30"/>
      <c r="K340" s="30"/>
    </row>
    <row r="341" spans="1:11">
      <c r="A341" s="10">
        <v>44336</v>
      </c>
      <c r="B341" s="95">
        <v>14.58</v>
      </c>
      <c r="C341" s="27">
        <v>5</v>
      </c>
      <c r="D341" s="11"/>
      <c r="E341" s="27"/>
      <c r="F341" s="26">
        <f t="shared" si="10"/>
        <v>6.58</v>
      </c>
      <c r="G341" s="77">
        <v>3</v>
      </c>
      <c r="J341" s="30"/>
      <c r="K341" s="30"/>
    </row>
    <row r="342" spans="1:11">
      <c r="A342" s="10">
        <v>44336</v>
      </c>
      <c r="B342" s="95">
        <v>13.39</v>
      </c>
      <c r="C342" s="27">
        <v>5</v>
      </c>
      <c r="D342" s="11"/>
      <c r="E342" s="27"/>
      <c r="F342" s="26">
        <f t="shared" si="10"/>
        <v>5.3900000000000006</v>
      </c>
      <c r="G342" s="77">
        <v>3</v>
      </c>
      <c r="J342" s="30"/>
      <c r="K342" s="30"/>
    </row>
    <row r="343" spans="1:11">
      <c r="A343" s="10">
        <v>44336</v>
      </c>
      <c r="B343" s="95">
        <v>14.58</v>
      </c>
      <c r="C343" s="27">
        <v>5</v>
      </c>
      <c r="D343" s="11"/>
      <c r="E343" s="27"/>
      <c r="F343" s="26">
        <f t="shared" si="10"/>
        <v>6.58</v>
      </c>
      <c r="G343" s="77">
        <v>3</v>
      </c>
      <c r="J343" s="30"/>
      <c r="K343" s="30"/>
    </row>
    <row r="344" spans="1:11">
      <c r="A344" s="10">
        <v>44336</v>
      </c>
      <c r="B344" s="95">
        <v>13.39</v>
      </c>
      <c r="C344" s="27">
        <v>5</v>
      </c>
      <c r="D344" s="11"/>
      <c r="E344" s="27"/>
      <c r="F344" s="26">
        <f t="shared" ref="F344:F355" si="11">B344-C344-D344+E344-G344-J850</f>
        <v>5.3900000000000006</v>
      </c>
      <c r="G344" s="77">
        <v>3</v>
      </c>
      <c r="J344" s="30"/>
      <c r="K344" s="30"/>
    </row>
    <row r="345" spans="1:11">
      <c r="A345" s="10">
        <v>44336</v>
      </c>
      <c r="B345" s="95">
        <v>11.08</v>
      </c>
      <c r="C345" s="27">
        <v>3.7</v>
      </c>
      <c r="D345" s="11"/>
      <c r="E345" s="27"/>
      <c r="F345" s="26">
        <f t="shared" si="11"/>
        <v>4.38</v>
      </c>
      <c r="G345" s="77">
        <v>3</v>
      </c>
      <c r="J345" s="30"/>
      <c r="K345" s="30"/>
    </row>
    <row r="346" spans="1:11">
      <c r="A346" s="10">
        <v>44336</v>
      </c>
      <c r="B346" s="95">
        <v>13.31</v>
      </c>
      <c r="C346" s="27">
        <v>5</v>
      </c>
      <c r="D346" s="11"/>
      <c r="E346" s="27"/>
      <c r="F346" s="26">
        <f t="shared" si="11"/>
        <v>5.3100000000000005</v>
      </c>
      <c r="G346" s="77">
        <v>3</v>
      </c>
      <c r="J346" s="30"/>
      <c r="K346" s="30"/>
    </row>
    <row r="347" spans="1:11">
      <c r="A347" s="10">
        <v>44336</v>
      </c>
      <c r="B347" s="95">
        <v>23.22</v>
      </c>
      <c r="C347" s="27">
        <v>16</v>
      </c>
      <c r="D347" s="11"/>
      <c r="E347" s="27"/>
      <c r="F347" s="26">
        <f t="shared" si="11"/>
        <v>4.2199999999999989</v>
      </c>
      <c r="G347" s="77">
        <v>3</v>
      </c>
      <c r="J347" s="30"/>
      <c r="K347" s="30"/>
    </row>
    <row r="348" spans="1:11">
      <c r="A348" s="10">
        <v>44336</v>
      </c>
      <c r="B348" s="95">
        <v>8.08</v>
      </c>
      <c r="C348" s="27">
        <v>3</v>
      </c>
      <c r="D348" s="11"/>
      <c r="E348" s="27"/>
      <c r="F348" s="26">
        <f t="shared" si="11"/>
        <v>2.08</v>
      </c>
      <c r="G348" s="77">
        <v>3</v>
      </c>
      <c r="J348" s="30"/>
      <c r="K348" s="30"/>
    </row>
    <row r="349" spans="1:11">
      <c r="A349" s="10">
        <v>44336</v>
      </c>
      <c r="B349" s="95">
        <v>23.99</v>
      </c>
      <c r="C349" s="27">
        <v>16</v>
      </c>
      <c r="D349" s="11"/>
      <c r="E349" s="27"/>
      <c r="F349" s="26">
        <f t="shared" si="11"/>
        <v>4.9899999999999984</v>
      </c>
      <c r="G349" s="77">
        <v>3</v>
      </c>
      <c r="J349" s="30"/>
      <c r="K349" s="30"/>
    </row>
    <row r="350" spans="1:11">
      <c r="A350" s="10">
        <v>44336</v>
      </c>
      <c r="B350" s="95">
        <v>61.93</v>
      </c>
      <c r="C350" s="27">
        <v>40</v>
      </c>
      <c r="D350" s="11"/>
      <c r="E350" s="27"/>
      <c r="F350" s="26">
        <f t="shared" si="11"/>
        <v>18.93</v>
      </c>
      <c r="G350" s="77">
        <v>3</v>
      </c>
      <c r="J350" s="30"/>
      <c r="K350" s="30"/>
    </row>
    <row r="351" spans="1:11">
      <c r="A351" s="10">
        <v>44336</v>
      </c>
      <c r="B351" s="95">
        <v>23.15</v>
      </c>
      <c r="C351" s="27">
        <v>11.3</v>
      </c>
      <c r="D351" s="11"/>
      <c r="E351" s="27"/>
      <c r="F351" s="26">
        <f t="shared" si="11"/>
        <v>8.8499999999999979</v>
      </c>
      <c r="G351" s="77">
        <v>3</v>
      </c>
      <c r="J351" s="30"/>
      <c r="K351" s="30"/>
    </row>
    <row r="352" spans="1:11">
      <c r="A352" s="10">
        <v>44336</v>
      </c>
      <c r="B352" s="95">
        <v>12.9</v>
      </c>
      <c r="C352" s="27">
        <v>5</v>
      </c>
      <c r="D352" s="11"/>
      <c r="E352" s="27"/>
      <c r="F352" s="26">
        <f t="shared" si="11"/>
        <v>4.9000000000000004</v>
      </c>
      <c r="G352" s="77">
        <v>3</v>
      </c>
      <c r="J352" s="30"/>
      <c r="K352" s="30"/>
    </row>
    <row r="353" spans="1:11">
      <c r="A353" s="10">
        <v>44336</v>
      </c>
      <c r="B353" s="95">
        <v>153.44999999999999</v>
      </c>
      <c r="C353" s="27">
        <v>129</v>
      </c>
      <c r="D353" s="11"/>
      <c r="E353" s="27"/>
      <c r="F353" s="26">
        <f t="shared" si="11"/>
        <v>21.449999999999989</v>
      </c>
      <c r="G353" s="77">
        <v>3</v>
      </c>
      <c r="J353" s="30"/>
      <c r="K353" s="30"/>
    </row>
    <row r="354" spans="1:11">
      <c r="A354" s="10">
        <v>44337</v>
      </c>
      <c r="B354" s="95">
        <v>13.58</v>
      </c>
      <c r="C354" s="27">
        <v>5</v>
      </c>
      <c r="D354" s="11"/>
      <c r="E354" s="27"/>
      <c r="F354" s="26">
        <f t="shared" si="11"/>
        <v>5.58</v>
      </c>
      <c r="G354" s="77">
        <v>3</v>
      </c>
      <c r="J354" s="30"/>
      <c r="K354" s="30"/>
    </row>
    <row r="355" spans="1:11">
      <c r="A355" s="10">
        <v>44337</v>
      </c>
      <c r="B355" s="95">
        <v>20.16</v>
      </c>
      <c r="C355" s="27">
        <v>8.6999999999999993</v>
      </c>
      <c r="D355" s="11"/>
      <c r="E355" s="27"/>
      <c r="F355" s="26">
        <f t="shared" si="11"/>
        <v>8.4600000000000009</v>
      </c>
      <c r="G355" s="77">
        <v>3</v>
      </c>
      <c r="J355" s="30"/>
      <c r="K355" s="30"/>
    </row>
    <row r="356" spans="1:11">
      <c r="A356" s="10">
        <v>44337</v>
      </c>
      <c r="B356" s="95">
        <v>33.86</v>
      </c>
      <c r="C356" s="27">
        <v>24</v>
      </c>
      <c r="D356" s="11"/>
      <c r="E356" s="27"/>
      <c r="F356" s="26">
        <f t="shared" ref="F356:F371" si="12">B356-C356-D356+E356-G356-J862</f>
        <v>6.8599999999999994</v>
      </c>
      <c r="G356" s="77">
        <v>3</v>
      </c>
      <c r="J356" s="30"/>
      <c r="K356" s="30"/>
    </row>
    <row r="357" spans="1:11">
      <c r="A357" s="10">
        <v>44337</v>
      </c>
      <c r="B357" s="95">
        <v>13</v>
      </c>
      <c r="C357" s="27">
        <v>8</v>
      </c>
      <c r="D357" s="11"/>
      <c r="E357" s="27"/>
      <c r="F357" s="26">
        <f t="shared" si="12"/>
        <v>2</v>
      </c>
      <c r="G357" s="77">
        <v>3</v>
      </c>
      <c r="J357" s="30"/>
      <c r="K357" s="30"/>
    </row>
    <row r="358" spans="1:11">
      <c r="A358" s="10">
        <v>44337</v>
      </c>
      <c r="B358" s="95">
        <v>32.24</v>
      </c>
      <c r="C358" s="27">
        <v>12</v>
      </c>
      <c r="D358" s="11"/>
      <c r="E358" s="27"/>
      <c r="F358" s="26">
        <f t="shared" si="12"/>
        <v>17.240000000000002</v>
      </c>
      <c r="G358" s="77">
        <v>3</v>
      </c>
      <c r="J358" s="30"/>
      <c r="K358" s="30"/>
    </row>
    <row r="359" spans="1:11">
      <c r="A359" s="10">
        <v>44337</v>
      </c>
      <c r="B359" s="95">
        <v>15.59</v>
      </c>
      <c r="C359" s="27">
        <v>7</v>
      </c>
      <c r="D359" s="11"/>
      <c r="E359" s="27"/>
      <c r="F359" s="26">
        <f t="shared" si="12"/>
        <v>5.59</v>
      </c>
      <c r="G359" s="77">
        <v>3</v>
      </c>
      <c r="J359" s="30"/>
      <c r="K359" s="30"/>
    </row>
    <row r="360" spans="1:11">
      <c r="A360" s="10">
        <v>44337</v>
      </c>
      <c r="B360" s="95">
        <v>13.58</v>
      </c>
      <c r="C360" s="27">
        <v>5</v>
      </c>
      <c r="D360" s="11"/>
      <c r="E360" s="27"/>
      <c r="F360" s="26">
        <f t="shared" si="12"/>
        <v>5.58</v>
      </c>
      <c r="G360" s="77">
        <v>3</v>
      </c>
      <c r="J360" s="30"/>
      <c r="K360" s="30"/>
    </row>
    <row r="361" spans="1:11">
      <c r="A361" s="10">
        <v>44337</v>
      </c>
      <c r="B361" s="94">
        <v>13</v>
      </c>
      <c r="C361" s="27">
        <v>8</v>
      </c>
      <c r="D361" s="76"/>
      <c r="E361" s="76"/>
      <c r="F361" s="26">
        <f t="shared" si="12"/>
        <v>2</v>
      </c>
      <c r="G361" s="77">
        <v>3</v>
      </c>
      <c r="J361" s="30"/>
      <c r="K361" s="30"/>
    </row>
    <row r="362" spans="1:11">
      <c r="A362" s="10">
        <v>44337</v>
      </c>
      <c r="B362" s="94">
        <v>190.91</v>
      </c>
      <c r="C362" s="27">
        <v>146</v>
      </c>
      <c r="D362" s="76"/>
      <c r="E362" s="76"/>
      <c r="F362" s="26">
        <f t="shared" si="12"/>
        <v>41.91</v>
      </c>
      <c r="G362" s="77">
        <v>3</v>
      </c>
      <c r="J362" s="30"/>
      <c r="K362" s="30"/>
    </row>
    <row r="363" spans="1:11">
      <c r="A363" s="10">
        <v>44337</v>
      </c>
      <c r="B363" s="94">
        <v>13.15</v>
      </c>
      <c r="C363" s="27">
        <v>5</v>
      </c>
      <c r="D363" s="76"/>
      <c r="E363" s="76"/>
      <c r="F363" s="26">
        <f t="shared" si="12"/>
        <v>5.15</v>
      </c>
      <c r="G363" s="77">
        <v>3</v>
      </c>
    </row>
    <row r="364" spans="1:11">
      <c r="A364" s="10">
        <v>44337</v>
      </c>
      <c r="B364" s="94">
        <v>12.61</v>
      </c>
      <c r="C364" s="27">
        <v>8</v>
      </c>
      <c r="D364" s="76"/>
      <c r="E364" s="76"/>
      <c r="F364" s="26">
        <f t="shared" si="12"/>
        <v>1.6099999999999994</v>
      </c>
      <c r="G364" s="77">
        <v>3</v>
      </c>
    </row>
    <row r="365" spans="1:11">
      <c r="A365" s="10">
        <v>44337</v>
      </c>
      <c r="B365" s="94">
        <v>13.57</v>
      </c>
      <c r="C365" s="27">
        <v>5</v>
      </c>
      <c r="D365" s="76"/>
      <c r="E365" s="76"/>
      <c r="F365" s="26">
        <f t="shared" si="12"/>
        <v>5.57</v>
      </c>
      <c r="G365" s="77">
        <v>3</v>
      </c>
    </row>
    <row r="366" spans="1:11">
      <c r="A366" s="10">
        <v>44338</v>
      </c>
      <c r="B366" s="94">
        <v>29.9</v>
      </c>
      <c r="C366" s="27">
        <v>15</v>
      </c>
      <c r="D366" s="76"/>
      <c r="E366" s="76"/>
      <c r="F366" s="26">
        <f t="shared" si="12"/>
        <v>11.899999999999999</v>
      </c>
      <c r="G366" s="77">
        <v>3</v>
      </c>
    </row>
    <row r="367" spans="1:11">
      <c r="A367" s="10">
        <v>44338</v>
      </c>
      <c r="B367" s="94">
        <v>12.61</v>
      </c>
      <c r="C367" s="27">
        <v>8</v>
      </c>
      <c r="D367" s="76"/>
      <c r="E367" s="76"/>
      <c r="F367" s="26">
        <f t="shared" si="12"/>
        <v>1.6099999999999994</v>
      </c>
      <c r="G367" s="77">
        <v>3</v>
      </c>
    </row>
    <row r="368" spans="1:11">
      <c r="A368" s="10">
        <v>44338</v>
      </c>
      <c r="B368" s="94">
        <v>69</v>
      </c>
      <c r="C368" s="27">
        <v>48</v>
      </c>
      <c r="D368" s="76"/>
      <c r="E368" s="76"/>
      <c r="F368" s="26">
        <f t="shared" si="12"/>
        <v>18</v>
      </c>
      <c r="G368" s="77">
        <v>3</v>
      </c>
    </row>
    <row r="369" spans="1:11">
      <c r="A369" s="10">
        <v>44338</v>
      </c>
      <c r="B369" s="94">
        <v>147</v>
      </c>
      <c r="C369" s="27">
        <v>112</v>
      </c>
      <c r="D369" s="76"/>
      <c r="E369" s="76"/>
      <c r="F369" s="26">
        <f t="shared" si="12"/>
        <v>32</v>
      </c>
      <c r="G369" s="77">
        <v>3</v>
      </c>
    </row>
    <row r="370" spans="1:11">
      <c r="A370" s="10">
        <v>44338</v>
      </c>
      <c r="B370" s="94">
        <v>24.93</v>
      </c>
      <c r="C370" s="27">
        <v>12</v>
      </c>
      <c r="D370" s="76"/>
      <c r="E370" s="76"/>
      <c r="F370" s="26">
        <f t="shared" si="12"/>
        <v>9.93</v>
      </c>
      <c r="G370" s="77">
        <v>3</v>
      </c>
    </row>
    <row r="371" spans="1:11">
      <c r="A371" s="10">
        <v>44338</v>
      </c>
      <c r="B371" s="94">
        <v>86.54</v>
      </c>
      <c r="C371" s="27">
        <v>46.1</v>
      </c>
      <c r="D371" s="76"/>
      <c r="E371" s="76"/>
      <c r="F371" s="26">
        <f t="shared" si="12"/>
        <v>37.440000000000005</v>
      </c>
      <c r="G371" s="77">
        <v>3</v>
      </c>
    </row>
    <row r="372" spans="1:11">
      <c r="A372" s="10">
        <v>44338</v>
      </c>
      <c r="B372" s="94">
        <v>139</v>
      </c>
      <c r="C372" s="27">
        <v>104</v>
      </c>
      <c r="D372" s="76"/>
      <c r="E372" s="76"/>
      <c r="F372" s="26">
        <f t="shared" ref="F372:F377" si="13">B372-C372-D372+E372-G372-J877</f>
        <v>32</v>
      </c>
      <c r="G372" s="77">
        <v>3</v>
      </c>
    </row>
    <row r="373" spans="1:11">
      <c r="A373" s="10">
        <v>44338</v>
      </c>
      <c r="B373" s="94">
        <v>27.29</v>
      </c>
      <c r="C373" s="27">
        <v>10</v>
      </c>
      <c r="D373" s="76"/>
      <c r="E373" s="76"/>
      <c r="F373" s="26">
        <f t="shared" si="13"/>
        <v>14.29</v>
      </c>
      <c r="G373" s="77">
        <v>3</v>
      </c>
    </row>
    <row r="374" spans="1:11">
      <c r="A374" s="10">
        <v>44338</v>
      </c>
      <c r="B374" s="94">
        <v>20.05</v>
      </c>
      <c r="C374" s="27">
        <v>11</v>
      </c>
      <c r="D374" s="76"/>
      <c r="E374" s="76"/>
      <c r="F374" s="26">
        <f t="shared" si="13"/>
        <v>6.0500000000000007</v>
      </c>
      <c r="G374" s="77">
        <v>3</v>
      </c>
    </row>
    <row r="375" spans="1:11">
      <c r="A375" s="10">
        <v>44338</v>
      </c>
      <c r="B375" s="94">
        <v>66.84</v>
      </c>
      <c r="C375" s="27">
        <v>48</v>
      </c>
      <c r="D375" s="76"/>
      <c r="E375" s="76"/>
      <c r="F375" s="26">
        <f t="shared" si="13"/>
        <v>15.840000000000003</v>
      </c>
      <c r="G375" s="77">
        <v>3</v>
      </c>
    </row>
    <row r="376" spans="1:11" s="79" customFormat="1">
      <c r="A376" s="10">
        <v>44338</v>
      </c>
      <c r="B376" s="94">
        <v>33.86</v>
      </c>
      <c r="C376" s="27">
        <v>24</v>
      </c>
      <c r="D376" s="87"/>
      <c r="E376" s="87"/>
      <c r="F376" s="26">
        <f t="shared" si="13"/>
        <v>6.8599999999999994</v>
      </c>
      <c r="G376" s="77">
        <v>3</v>
      </c>
      <c r="J376" s="88"/>
      <c r="K376" s="88"/>
    </row>
    <row r="377" spans="1:11">
      <c r="A377" s="10">
        <v>44338</v>
      </c>
      <c r="B377" s="94">
        <v>23.8</v>
      </c>
      <c r="C377" s="27">
        <v>16</v>
      </c>
      <c r="D377" s="76"/>
      <c r="E377" s="76"/>
      <c r="F377" s="26">
        <f t="shared" si="13"/>
        <v>4.8000000000000007</v>
      </c>
      <c r="G377" s="77">
        <v>3</v>
      </c>
    </row>
    <row r="378" spans="1:11">
      <c r="A378" s="10">
        <v>44338</v>
      </c>
      <c r="B378" s="94">
        <v>85.86</v>
      </c>
      <c r="C378" s="27">
        <v>57</v>
      </c>
      <c r="D378" s="76"/>
      <c r="E378" s="76"/>
      <c r="F378" s="26">
        <f t="shared" ref="F378:F386" si="14">B378-C378-D378+E378-G378-J883</f>
        <v>25.86</v>
      </c>
      <c r="G378" s="77">
        <v>3</v>
      </c>
      <c r="J378" s="30"/>
      <c r="K378" s="30"/>
    </row>
    <row r="379" spans="1:11" s="79" customFormat="1">
      <c r="A379" s="10">
        <v>44338</v>
      </c>
      <c r="B379" s="94">
        <v>7.52</v>
      </c>
      <c r="C379" s="27">
        <v>2.5</v>
      </c>
      <c r="D379" s="87"/>
      <c r="E379" s="87"/>
      <c r="F379" s="26">
        <f t="shared" si="14"/>
        <v>2.0199999999999996</v>
      </c>
      <c r="G379" s="77">
        <v>3</v>
      </c>
      <c r="J379" s="88"/>
      <c r="K379" s="88"/>
    </row>
    <row r="380" spans="1:11">
      <c r="A380" s="10">
        <v>44338</v>
      </c>
      <c r="B380" s="94">
        <v>13.15</v>
      </c>
      <c r="C380" s="27">
        <v>5</v>
      </c>
      <c r="D380" s="76"/>
      <c r="E380" s="76"/>
      <c r="F380" s="26">
        <f t="shared" si="14"/>
        <v>5.15</v>
      </c>
      <c r="G380" s="77">
        <v>3</v>
      </c>
    </row>
    <row r="381" spans="1:11">
      <c r="A381" s="10">
        <v>44338</v>
      </c>
      <c r="B381" s="94">
        <v>13.15</v>
      </c>
      <c r="C381" s="27">
        <v>5</v>
      </c>
      <c r="D381" s="76"/>
      <c r="E381" s="76"/>
      <c r="F381" s="26">
        <f t="shared" si="14"/>
        <v>5.15</v>
      </c>
      <c r="G381" s="77">
        <v>3</v>
      </c>
    </row>
    <row r="382" spans="1:11">
      <c r="A382" s="10">
        <v>44338</v>
      </c>
      <c r="B382" s="94">
        <v>13.15</v>
      </c>
      <c r="C382" s="27">
        <v>5</v>
      </c>
      <c r="D382" s="76"/>
      <c r="E382" s="76"/>
      <c r="F382" s="26">
        <f t="shared" si="14"/>
        <v>5.15</v>
      </c>
      <c r="G382" s="77">
        <v>3</v>
      </c>
    </row>
    <row r="383" spans="1:11">
      <c r="A383" s="10">
        <v>44339</v>
      </c>
      <c r="B383" s="94">
        <v>35.630000000000003</v>
      </c>
      <c r="C383" s="27">
        <v>24</v>
      </c>
      <c r="D383" s="76"/>
      <c r="E383" s="76"/>
      <c r="F383" s="26">
        <f t="shared" si="14"/>
        <v>8.6300000000000026</v>
      </c>
      <c r="G383" s="77">
        <v>3</v>
      </c>
    </row>
    <row r="384" spans="1:11">
      <c r="A384" s="10">
        <v>44339</v>
      </c>
      <c r="B384" s="94">
        <v>22.83</v>
      </c>
      <c r="C384" s="27">
        <v>10</v>
      </c>
      <c r="D384" s="76"/>
      <c r="E384" s="76"/>
      <c r="F384" s="26">
        <f t="shared" si="14"/>
        <v>9.8299999999999983</v>
      </c>
      <c r="G384" s="77">
        <v>3</v>
      </c>
    </row>
    <row r="385" spans="1:7">
      <c r="A385" s="10">
        <v>44339</v>
      </c>
      <c r="B385" s="94">
        <v>83.08</v>
      </c>
      <c r="C385" s="27">
        <v>59</v>
      </c>
      <c r="D385" s="76"/>
      <c r="E385" s="76"/>
      <c r="F385" s="26">
        <f t="shared" si="14"/>
        <v>21.08</v>
      </c>
      <c r="G385" s="77">
        <v>3</v>
      </c>
    </row>
    <row r="386" spans="1:7">
      <c r="A386" s="10">
        <v>44339</v>
      </c>
      <c r="B386" s="94">
        <v>66.84</v>
      </c>
      <c r="C386" s="27">
        <v>48</v>
      </c>
      <c r="D386" s="76"/>
      <c r="E386" s="76"/>
      <c r="F386" s="26">
        <f t="shared" si="14"/>
        <v>15.840000000000003</v>
      </c>
      <c r="G386" s="77">
        <v>3</v>
      </c>
    </row>
    <row r="387" spans="1:7">
      <c r="A387" s="10">
        <v>44339</v>
      </c>
      <c r="B387" s="94">
        <v>25.47</v>
      </c>
      <c r="C387" s="27">
        <v>13</v>
      </c>
      <c r="D387" s="76"/>
      <c r="E387" s="76"/>
      <c r="F387" s="26">
        <f t="shared" ref="F387:F409" si="15">B387-C387-D387+E387-G387-J892</f>
        <v>9.4699999999999989</v>
      </c>
      <c r="G387" s="77">
        <v>3</v>
      </c>
    </row>
    <row r="388" spans="1:7">
      <c r="A388" s="10">
        <v>44339</v>
      </c>
      <c r="B388" s="94">
        <v>33.86</v>
      </c>
      <c r="C388" s="27">
        <v>24</v>
      </c>
      <c r="D388" s="76"/>
      <c r="E388" s="76"/>
      <c r="F388" s="26">
        <f t="shared" si="15"/>
        <v>6.8599999999999994</v>
      </c>
      <c r="G388" s="77">
        <v>3</v>
      </c>
    </row>
    <row r="389" spans="1:7">
      <c r="A389" s="10">
        <v>44339</v>
      </c>
      <c r="B389" s="94">
        <v>22.08</v>
      </c>
      <c r="C389" s="27">
        <v>11</v>
      </c>
      <c r="D389" s="76"/>
      <c r="E389" s="76"/>
      <c r="F389" s="26">
        <f t="shared" si="15"/>
        <v>8.0799999999999983</v>
      </c>
      <c r="G389" s="77">
        <v>3</v>
      </c>
    </row>
    <row r="390" spans="1:7">
      <c r="A390" s="10">
        <v>44339</v>
      </c>
      <c r="B390" s="94">
        <v>43.92</v>
      </c>
      <c r="C390" s="27">
        <v>29</v>
      </c>
      <c r="D390" s="76"/>
      <c r="E390" s="76"/>
      <c r="F390" s="26">
        <f t="shared" si="15"/>
        <v>11.920000000000002</v>
      </c>
      <c r="G390" s="77">
        <v>3</v>
      </c>
    </row>
    <row r="391" spans="1:7">
      <c r="A391" s="10">
        <v>44339</v>
      </c>
      <c r="B391" s="94">
        <v>33.69</v>
      </c>
      <c r="C391" s="27">
        <v>17</v>
      </c>
      <c r="D391" s="76"/>
      <c r="E391" s="76"/>
      <c r="F391" s="26">
        <f t="shared" si="15"/>
        <v>13.689999999999998</v>
      </c>
      <c r="G391" s="77">
        <v>3</v>
      </c>
    </row>
    <row r="392" spans="1:7">
      <c r="A392" s="10">
        <v>44339</v>
      </c>
      <c r="B392" s="94">
        <v>12.06</v>
      </c>
      <c r="C392" s="27">
        <v>5</v>
      </c>
      <c r="D392" s="76"/>
      <c r="E392" s="76"/>
      <c r="F392" s="26">
        <f t="shared" si="15"/>
        <v>4.0600000000000005</v>
      </c>
      <c r="G392" s="77">
        <v>3</v>
      </c>
    </row>
    <row r="393" spans="1:7">
      <c r="A393" s="10">
        <v>44339</v>
      </c>
      <c r="B393" s="94">
        <v>187.03</v>
      </c>
      <c r="C393" s="27">
        <v>146</v>
      </c>
      <c r="D393" s="76"/>
      <c r="E393" s="76"/>
      <c r="F393" s="26">
        <f t="shared" si="15"/>
        <v>38.03</v>
      </c>
      <c r="G393" s="77">
        <v>3</v>
      </c>
    </row>
    <row r="394" spans="1:7">
      <c r="A394" s="10">
        <v>44339</v>
      </c>
      <c r="B394" s="94">
        <v>35</v>
      </c>
      <c r="C394" s="27">
        <v>24</v>
      </c>
      <c r="D394" s="76"/>
      <c r="E394" s="76"/>
      <c r="F394" s="26">
        <f t="shared" si="15"/>
        <v>8</v>
      </c>
      <c r="G394" s="77">
        <v>3</v>
      </c>
    </row>
    <row r="395" spans="1:7">
      <c r="A395" s="10">
        <v>44340</v>
      </c>
      <c r="B395" s="94">
        <v>12.37</v>
      </c>
      <c r="C395" s="27">
        <v>4</v>
      </c>
      <c r="D395" s="76"/>
      <c r="E395" s="76"/>
      <c r="F395" s="26">
        <f t="shared" si="15"/>
        <v>5.3699999999999992</v>
      </c>
      <c r="G395" s="77">
        <v>3</v>
      </c>
    </row>
    <row r="396" spans="1:7">
      <c r="A396" s="10">
        <v>44340</v>
      </c>
      <c r="B396" s="94">
        <v>185.78</v>
      </c>
      <c r="C396" s="27">
        <v>137</v>
      </c>
      <c r="D396" s="76"/>
      <c r="E396" s="76"/>
      <c r="F396" s="26">
        <f t="shared" si="15"/>
        <v>45.78</v>
      </c>
      <c r="G396" s="77">
        <v>3</v>
      </c>
    </row>
    <row r="397" spans="1:7">
      <c r="A397" s="10">
        <v>44340</v>
      </c>
      <c r="B397" s="94">
        <v>13.58</v>
      </c>
      <c r="C397" s="27">
        <v>5</v>
      </c>
      <c r="D397" s="76"/>
      <c r="E397" s="76"/>
      <c r="F397" s="26">
        <f t="shared" si="15"/>
        <v>5.58</v>
      </c>
      <c r="G397" s="77">
        <v>3</v>
      </c>
    </row>
    <row r="398" spans="1:7">
      <c r="A398" s="10">
        <v>44340</v>
      </c>
      <c r="B398" s="94">
        <v>13.74</v>
      </c>
      <c r="C398" s="27">
        <v>5</v>
      </c>
      <c r="D398" s="76"/>
      <c r="E398" s="76"/>
      <c r="F398" s="26">
        <f t="shared" si="15"/>
        <v>5.74</v>
      </c>
      <c r="G398" s="77">
        <v>3</v>
      </c>
    </row>
    <row r="399" spans="1:7">
      <c r="A399" s="10">
        <v>44340</v>
      </c>
      <c r="B399" s="94">
        <v>12.61</v>
      </c>
      <c r="C399" s="27">
        <v>8</v>
      </c>
      <c r="D399" s="76"/>
      <c r="E399" s="76"/>
      <c r="F399" s="26">
        <f t="shared" si="15"/>
        <v>1.6099999999999994</v>
      </c>
      <c r="G399" s="77">
        <v>3</v>
      </c>
    </row>
    <row r="400" spans="1:7">
      <c r="A400" s="10">
        <v>44340</v>
      </c>
      <c r="B400" s="94">
        <v>203.73</v>
      </c>
      <c r="C400" s="27">
        <v>146</v>
      </c>
      <c r="D400" s="76"/>
      <c r="E400" s="76"/>
      <c r="F400" s="26">
        <f t="shared" si="15"/>
        <v>54.72999999999999</v>
      </c>
      <c r="G400" s="77">
        <v>3</v>
      </c>
    </row>
    <row r="401" spans="1:7">
      <c r="A401" s="10">
        <v>44340</v>
      </c>
      <c r="B401" s="94">
        <v>13.58</v>
      </c>
      <c r="C401" s="27">
        <v>7</v>
      </c>
      <c r="D401" s="76"/>
      <c r="E401" s="76"/>
      <c r="F401" s="26">
        <f t="shared" si="15"/>
        <v>3.58</v>
      </c>
      <c r="G401" s="77">
        <v>3</v>
      </c>
    </row>
    <row r="402" spans="1:7">
      <c r="A402" s="10">
        <v>44340</v>
      </c>
      <c r="B402" s="94">
        <v>13.46</v>
      </c>
      <c r="C402" s="27">
        <v>5</v>
      </c>
      <c r="D402" s="76"/>
      <c r="E402" s="76"/>
      <c r="F402" s="26">
        <f t="shared" si="15"/>
        <v>5.4600000000000009</v>
      </c>
      <c r="G402" s="77">
        <v>3</v>
      </c>
    </row>
    <row r="403" spans="1:7">
      <c r="A403" s="10">
        <v>44340</v>
      </c>
      <c r="B403" s="94">
        <v>13.58</v>
      </c>
      <c r="C403" s="27">
        <v>5</v>
      </c>
      <c r="D403" s="76"/>
      <c r="E403" s="76"/>
      <c r="F403" s="26">
        <f t="shared" si="15"/>
        <v>5.58</v>
      </c>
      <c r="G403" s="77">
        <v>3</v>
      </c>
    </row>
    <row r="404" spans="1:7">
      <c r="A404" s="10">
        <v>44340</v>
      </c>
      <c r="B404" s="94">
        <v>13.15</v>
      </c>
      <c r="C404" s="27">
        <v>5</v>
      </c>
      <c r="D404" s="76"/>
      <c r="E404" s="76"/>
      <c r="F404" s="26">
        <f t="shared" si="15"/>
        <v>5.15</v>
      </c>
      <c r="G404" s="77">
        <v>3</v>
      </c>
    </row>
    <row r="405" spans="1:7">
      <c r="A405" s="10">
        <v>44340</v>
      </c>
      <c r="B405" s="94">
        <v>13.48</v>
      </c>
      <c r="C405" s="27">
        <v>5</v>
      </c>
      <c r="D405" s="76"/>
      <c r="E405" s="76"/>
      <c r="F405" s="26">
        <f t="shared" si="15"/>
        <v>5.48</v>
      </c>
      <c r="G405" s="77">
        <v>3</v>
      </c>
    </row>
    <row r="406" spans="1:7">
      <c r="A406" s="10">
        <v>44340</v>
      </c>
      <c r="B406" s="94">
        <v>13.15</v>
      </c>
      <c r="C406" s="27">
        <v>5</v>
      </c>
      <c r="D406" s="76"/>
      <c r="E406" s="76"/>
      <c r="F406" s="26">
        <f t="shared" si="15"/>
        <v>5.15</v>
      </c>
      <c r="G406" s="77">
        <v>3</v>
      </c>
    </row>
    <row r="407" spans="1:7">
      <c r="A407" s="10">
        <v>44340</v>
      </c>
      <c r="B407" s="94">
        <v>13.15</v>
      </c>
      <c r="C407" s="27">
        <v>5</v>
      </c>
      <c r="D407" s="76"/>
      <c r="E407" s="76"/>
      <c r="F407" s="26">
        <f t="shared" si="15"/>
        <v>5.15</v>
      </c>
      <c r="G407" s="77">
        <v>3</v>
      </c>
    </row>
    <row r="408" spans="1:7">
      <c r="A408" s="10">
        <v>44340</v>
      </c>
      <c r="B408" s="94">
        <v>19</v>
      </c>
      <c r="C408" s="27">
        <v>11.5</v>
      </c>
      <c r="D408" s="76"/>
      <c r="E408" s="76"/>
      <c r="F408" s="26">
        <f t="shared" si="15"/>
        <v>4.5</v>
      </c>
      <c r="G408" s="77">
        <v>3</v>
      </c>
    </row>
    <row r="409" spans="1:7">
      <c r="A409" s="10">
        <v>44341</v>
      </c>
      <c r="B409" s="94">
        <v>13.58</v>
      </c>
      <c r="C409" s="27">
        <v>5</v>
      </c>
      <c r="D409" s="76"/>
      <c r="E409" s="76"/>
      <c r="F409" s="26">
        <f t="shared" si="15"/>
        <v>5.58</v>
      </c>
      <c r="G409" s="77">
        <v>3</v>
      </c>
    </row>
    <row r="410" spans="1:7">
      <c r="A410" s="10">
        <v>44341</v>
      </c>
      <c r="B410" s="94">
        <v>134.68</v>
      </c>
      <c r="C410" s="27">
        <v>104</v>
      </c>
      <c r="D410" s="76"/>
      <c r="E410" s="76"/>
      <c r="F410" s="26">
        <f t="shared" ref="F410:F434" si="16">B410-C410-D410+E410-G410-J915</f>
        <v>27.680000000000007</v>
      </c>
      <c r="G410" s="77">
        <v>3</v>
      </c>
    </row>
    <row r="411" spans="1:7">
      <c r="A411" s="10">
        <v>44341</v>
      </c>
      <c r="B411" s="94">
        <v>33.86</v>
      </c>
      <c r="C411" s="27">
        <v>24</v>
      </c>
      <c r="D411" s="76"/>
      <c r="E411" s="76"/>
      <c r="F411" s="26">
        <f t="shared" si="16"/>
        <v>6.8599999999999994</v>
      </c>
      <c r="G411" s="77">
        <v>3</v>
      </c>
    </row>
    <row r="412" spans="1:7">
      <c r="A412" s="10">
        <v>44341</v>
      </c>
      <c r="B412" s="94">
        <v>12.61</v>
      </c>
      <c r="C412" s="27">
        <v>8</v>
      </c>
      <c r="D412" s="76"/>
      <c r="E412" s="76"/>
      <c r="F412" s="26">
        <f t="shared" si="16"/>
        <v>1.6099999999999994</v>
      </c>
      <c r="G412" s="77">
        <v>3</v>
      </c>
    </row>
    <row r="413" spans="1:7">
      <c r="A413" s="10">
        <v>44341</v>
      </c>
      <c r="B413" s="94">
        <v>139</v>
      </c>
      <c r="C413" s="27">
        <v>104</v>
      </c>
      <c r="D413" s="76"/>
      <c r="E413" s="76"/>
      <c r="F413" s="26">
        <f t="shared" si="16"/>
        <v>32</v>
      </c>
      <c r="G413" s="77">
        <v>3</v>
      </c>
    </row>
    <row r="414" spans="1:7">
      <c r="A414" s="10">
        <v>44341</v>
      </c>
      <c r="B414" s="94">
        <v>33.86</v>
      </c>
      <c r="C414" s="27">
        <v>24</v>
      </c>
      <c r="D414" s="76"/>
      <c r="E414" s="76"/>
      <c r="F414" s="26">
        <f t="shared" si="16"/>
        <v>6.8599999999999994</v>
      </c>
      <c r="G414" s="77">
        <v>3</v>
      </c>
    </row>
    <row r="415" spans="1:7">
      <c r="A415" s="10">
        <v>44341</v>
      </c>
      <c r="B415" s="94">
        <v>14.15</v>
      </c>
      <c r="C415" s="27">
        <v>5</v>
      </c>
      <c r="D415" s="76"/>
      <c r="E415" s="76"/>
      <c r="F415" s="26">
        <f t="shared" si="16"/>
        <v>6.15</v>
      </c>
      <c r="G415" s="77">
        <v>3</v>
      </c>
    </row>
    <row r="416" spans="1:7">
      <c r="A416" s="10">
        <v>44341</v>
      </c>
      <c r="B416" s="94">
        <v>33.86</v>
      </c>
      <c r="C416" s="27">
        <v>24</v>
      </c>
      <c r="D416" s="76"/>
      <c r="E416" s="76"/>
      <c r="F416" s="26">
        <f t="shared" si="16"/>
        <v>6.8599999999999994</v>
      </c>
      <c r="G416" s="77">
        <v>3</v>
      </c>
    </row>
    <row r="417" spans="1:7">
      <c r="A417" s="10">
        <v>44341</v>
      </c>
      <c r="B417" s="94">
        <v>27.99</v>
      </c>
      <c r="C417" s="27">
        <v>12</v>
      </c>
      <c r="D417" s="76"/>
      <c r="E417" s="76"/>
      <c r="F417" s="26">
        <f t="shared" si="16"/>
        <v>12.989999999999998</v>
      </c>
      <c r="G417" s="77">
        <v>3</v>
      </c>
    </row>
    <row r="418" spans="1:7">
      <c r="A418" s="10">
        <v>44341</v>
      </c>
      <c r="B418" s="94">
        <v>66.84</v>
      </c>
      <c r="C418" s="27">
        <v>48</v>
      </c>
      <c r="D418" s="76"/>
      <c r="E418" s="76"/>
      <c r="F418" s="26">
        <f t="shared" si="16"/>
        <v>15.840000000000003</v>
      </c>
      <c r="G418" s="77">
        <v>3</v>
      </c>
    </row>
    <row r="419" spans="1:7">
      <c r="A419" s="10">
        <v>44341</v>
      </c>
      <c r="B419" s="94">
        <v>33.86</v>
      </c>
      <c r="C419" s="27">
        <v>24</v>
      </c>
      <c r="D419" s="76"/>
      <c r="E419" s="76"/>
      <c r="F419" s="26">
        <f t="shared" si="16"/>
        <v>6.8599999999999994</v>
      </c>
      <c r="G419" s="77">
        <v>3</v>
      </c>
    </row>
    <row r="420" spans="1:7">
      <c r="A420" s="10">
        <v>44341</v>
      </c>
      <c r="B420" s="94">
        <v>34.83</v>
      </c>
      <c r="C420" s="27">
        <v>24</v>
      </c>
      <c r="D420" s="76"/>
      <c r="E420" s="76"/>
      <c r="F420" s="26">
        <f t="shared" si="16"/>
        <v>7.8299999999999983</v>
      </c>
      <c r="G420" s="77">
        <v>3</v>
      </c>
    </row>
    <row r="421" spans="1:7">
      <c r="A421" s="10">
        <v>44341</v>
      </c>
      <c r="B421" s="94">
        <v>12.61</v>
      </c>
      <c r="C421" s="27">
        <v>8</v>
      </c>
      <c r="D421" s="76"/>
      <c r="E421" s="76"/>
      <c r="F421" s="26">
        <f t="shared" si="16"/>
        <v>1.6099999999999994</v>
      </c>
      <c r="G421" s="77">
        <v>3</v>
      </c>
    </row>
    <row r="422" spans="1:7">
      <c r="A422" s="10">
        <v>44341</v>
      </c>
      <c r="B422" s="94">
        <v>13.58</v>
      </c>
      <c r="C422" s="27">
        <v>5</v>
      </c>
      <c r="D422" s="76"/>
      <c r="E422" s="76"/>
      <c r="F422" s="26">
        <f t="shared" si="16"/>
        <v>5.58</v>
      </c>
      <c r="G422" s="77">
        <v>3</v>
      </c>
    </row>
    <row r="423" spans="1:7">
      <c r="A423" s="10">
        <v>44342</v>
      </c>
      <c r="B423" s="94">
        <v>66.84</v>
      </c>
      <c r="C423" s="27">
        <v>48</v>
      </c>
      <c r="D423" s="76"/>
      <c r="E423" s="76"/>
      <c r="F423" s="26">
        <f t="shared" si="16"/>
        <v>15.840000000000003</v>
      </c>
      <c r="G423" s="77">
        <v>3</v>
      </c>
    </row>
    <row r="424" spans="1:7">
      <c r="A424" s="10">
        <v>44342</v>
      </c>
      <c r="B424" s="94">
        <v>13.15</v>
      </c>
      <c r="C424" s="27">
        <v>5</v>
      </c>
      <c r="D424" s="76"/>
      <c r="E424" s="76"/>
      <c r="F424" s="26">
        <f t="shared" si="16"/>
        <v>5.15</v>
      </c>
      <c r="G424" s="77">
        <v>3</v>
      </c>
    </row>
    <row r="425" spans="1:7">
      <c r="A425" s="10">
        <v>44342</v>
      </c>
      <c r="B425" s="94">
        <v>13.51</v>
      </c>
      <c r="C425" s="27">
        <v>5</v>
      </c>
      <c r="D425" s="76"/>
      <c r="E425" s="76"/>
      <c r="F425" s="26">
        <f t="shared" si="16"/>
        <v>5.51</v>
      </c>
      <c r="G425" s="77">
        <v>3</v>
      </c>
    </row>
    <row r="426" spans="1:7">
      <c r="A426" s="10">
        <v>44342</v>
      </c>
      <c r="B426" s="94">
        <v>202.03</v>
      </c>
      <c r="C426" s="27">
        <v>148</v>
      </c>
      <c r="D426" s="76"/>
      <c r="E426" s="76"/>
      <c r="F426" s="26">
        <f t="shared" si="16"/>
        <v>51.03</v>
      </c>
      <c r="G426" s="77">
        <v>3</v>
      </c>
    </row>
    <row r="427" spans="1:7">
      <c r="A427" s="10">
        <v>44342</v>
      </c>
      <c r="B427" s="94">
        <v>68.83</v>
      </c>
      <c r="C427" s="27">
        <v>48</v>
      </c>
      <c r="D427" s="76"/>
      <c r="E427" s="76"/>
      <c r="F427" s="26">
        <f t="shared" si="16"/>
        <v>17.829999999999998</v>
      </c>
      <c r="G427" s="77">
        <v>3</v>
      </c>
    </row>
    <row r="428" spans="1:7">
      <c r="A428" s="10">
        <v>44342</v>
      </c>
      <c r="B428" s="94">
        <v>75.510000000000005</v>
      </c>
      <c r="C428" s="27">
        <v>57</v>
      </c>
      <c r="D428" s="76"/>
      <c r="E428" s="76"/>
      <c r="F428" s="26">
        <f t="shared" si="16"/>
        <v>15.510000000000005</v>
      </c>
      <c r="G428" s="77">
        <v>3</v>
      </c>
    </row>
    <row r="429" spans="1:7">
      <c r="A429" s="10">
        <v>44342</v>
      </c>
      <c r="B429" s="94">
        <v>13.15</v>
      </c>
      <c r="C429" s="27">
        <v>5</v>
      </c>
      <c r="D429" s="76"/>
      <c r="E429" s="76"/>
      <c r="F429" s="26">
        <f t="shared" si="16"/>
        <v>5.15</v>
      </c>
      <c r="G429" s="77">
        <v>3</v>
      </c>
    </row>
    <row r="430" spans="1:7">
      <c r="A430" s="10">
        <v>44342</v>
      </c>
      <c r="B430" s="94">
        <v>8.58</v>
      </c>
      <c r="C430" s="27">
        <v>2.7</v>
      </c>
      <c r="D430" s="76"/>
      <c r="E430" s="76"/>
      <c r="F430" s="26">
        <f t="shared" si="16"/>
        <v>2.88</v>
      </c>
      <c r="G430" s="77">
        <v>3</v>
      </c>
    </row>
    <row r="431" spans="1:7">
      <c r="A431" s="10">
        <v>44342</v>
      </c>
      <c r="B431" s="94">
        <v>5.0199999999999996</v>
      </c>
      <c r="C431" s="27">
        <v>1.3</v>
      </c>
      <c r="D431" s="76"/>
      <c r="E431" s="76"/>
      <c r="F431" s="26">
        <f t="shared" si="16"/>
        <v>0.71999999999999975</v>
      </c>
      <c r="G431" s="77">
        <v>3</v>
      </c>
    </row>
    <row r="432" spans="1:7">
      <c r="A432" s="10">
        <v>44342</v>
      </c>
      <c r="B432" s="94">
        <v>34.83</v>
      </c>
      <c r="C432" s="27">
        <v>24</v>
      </c>
      <c r="D432" s="76"/>
      <c r="E432" s="76"/>
      <c r="F432" s="26">
        <f t="shared" si="16"/>
        <v>7.8299999999999983</v>
      </c>
      <c r="G432" s="77">
        <v>3</v>
      </c>
    </row>
    <row r="433" spans="1:7">
      <c r="A433" s="10">
        <v>44342</v>
      </c>
      <c r="B433" s="94">
        <v>13.31</v>
      </c>
      <c r="C433" s="27">
        <v>5</v>
      </c>
      <c r="D433" s="76"/>
      <c r="E433" s="76"/>
      <c r="F433" s="26">
        <f t="shared" si="16"/>
        <v>5.3100000000000005</v>
      </c>
      <c r="G433" s="77">
        <v>3</v>
      </c>
    </row>
    <row r="434" spans="1:7">
      <c r="A434" s="10">
        <v>44342</v>
      </c>
      <c r="B434" s="94">
        <v>13.37</v>
      </c>
      <c r="C434" s="27">
        <v>5</v>
      </c>
      <c r="D434" s="76"/>
      <c r="E434" s="76"/>
      <c r="F434" s="26">
        <f t="shared" si="16"/>
        <v>5.3699999999999992</v>
      </c>
      <c r="G434" s="77">
        <v>3</v>
      </c>
    </row>
    <row r="435" spans="1:7">
      <c r="A435" s="10">
        <v>44342</v>
      </c>
      <c r="B435" s="94">
        <v>12.61</v>
      </c>
      <c r="C435" s="27">
        <v>8</v>
      </c>
      <c r="D435" s="76"/>
      <c r="E435" s="76"/>
      <c r="F435" s="26">
        <f t="shared" ref="F435:F449" si="17">B435-C435-D435+E435-G435-J940</f>
        <v>1.6099999999999994</v>
      </c>
      <c r="G435" s="77">
        <v>3</v>
      </c>
    </row>
    <row r="436" spans="1:7">
      <c r="A436" s="10">
        <v>44342</v>
      </c>
      <c r="B436" s="94">
        <v>13.58</v>
      </c>
      <c r="C436" s="27">
        <v>5</v>
      </c>
      <c r="D436" s="76"/>
      <c r="E436" s="76"/>
      <c r="F436" s="26">
        <f t="shared" si="17"/>
        <v>5.58</v>
      </c>
      <c r="G436" s="77">
        <v>3</v>
      </c>
    </row>
    <row r="437" spans="1:7">
      <c r="A437" s="10">
        <v>44342</v>
      </c>
      <c r="B437" s="94">
        <v>13.15</v>
      </c>
      <c r="C437" s="27">
        <v>5</v>
      </c>
      <c r="D437" s="76"/>
      <c r="E437" s="76"/>
      <c r="F437" s="26">
        <f t="shared" si="17"/>
        <v>5.15</v>
      </c>
      <c r="G437" s="77">
        <v>3</v>
      </c>
    </row>
    <row r="438" spans="1:7">
      <c r="A438" s="10">
        <v>44342</v>
      </c>
      <c r="B438" s="94">
        <v>13.15</v>
      </c>
      <c r="C438" s="27">
        <v>5</v>
      </c>
      <c r="D438" s="76"/>
      <c r="E438" s="76"/>
      <c r="F438" s="26">
        <f t="shared" si="17"/>
        <v>5.15</v>
      </c>
      <c r="G438" s="77">
        <v>3</v>
      </c>
    </row>
    <row r="439" spans="1:7">
      <c r="A439" s="10">
        <v>44342</v>
      </c>
      <c r="B439" s="94">
        <v>19</v>
      </c>
      <c r="C439" s="27">
        <v>8.6999999999999993</v>
      </c>
      <c r="D439" s="76"/>
      <c r="E439" s="76"/>
      <c r="F439" s="26">
        <f t="shared" si="17"/>
        <v>7.3000000000000007</v>
      </c>
      <c r="G439" s="77">
        <v>3</v>
      </c>
    </row>
    <row r="440" spans="1:7">
      <c r="A440" s="10">
        <v>44343</v>
      </c>
      <c r="B440" s="94">
        <v>21.64</v>
      </c>
      <c r="C440" s="27">
        <v>8</v>
      </c>
      <c r="D440" s="76"/>
      <c r="E440" s="76"/>
      <c r="F440" s="26">
        <f t="shared" si="17"/>
        <v>10.64</v>
      </c>
      <c r="G440" s="77">
        <v>3</v>
      </c>
    </row>
    <row r="441" spans="1:7">
      <c r="A441" s="10">
        <v>44343</v>
      </c>
      <c r="B441" s="94">
        <v>34.85</v>
      </c>
      <c r="C441" s="27">
        <v>24</v>
      </c>
      <c r="D441" s="76"/>
      <c r="E441" s="76"/>
      <c r="F441" s="26">
        <f t="shared" si="17"/>
        <v>7.8500000000000014</v>
      </c>
      <c r="G441" s="77">
        <v>3</v>
      </c>
    </row>
    <row r="442" spans="1:7">
      <c r="A442" s="10">
        <v>44343</v>
      </c>
      <c r="B442" s="94">
        <v>75.08</v>
      </c>
      <c r="C442" s="27">
        <v>59</v>
      </c>
      <c r="D442" s="76"/>
      <c r="E442" s="76"/>
      <c r="F442" s="26">
        <f t="shared" si="17"/>
        <v>13.079999999999998</v>
      </c>
      <c r="G442" s="77">
        <v>3</v>
      </c>
    </row>
    <row r="443" spans="1:7">
      <c r="A443" s="10">
        <v>44343</v>
      </c>
      <c r="B443" s="94">
        <v>13.4</v>
      </c>
      <c r="C443" s="27">
        <v>5</v>
      </c>
      <c r="D443" s="76"/>
      <c r="E443" s="76"/>
      <c r="F443" s="26">
        <f t="shared" si="17"/>
        <v>5.4</v>
      </c>
      <c r="G443" s="77">
        <v>3</v>
      </c>
    </row>
    <row r="444" spans="1:7">
      <c r="A444" s="10">
        <v>44343</v>
      </c>
      <c r="B444" s="94">
        <v>36</v>
      </c>
      <c r="C444" s="27">
        <v>24</v>
      </c>
      <c r="D444" s="76"/>
      <c r="E444" s="76"/>
      <c r="F444" s="26">
        <f t="shared" si="17"/>
        <v>9</v>
      </c>
      <c r="G444" s="77">
        <v>3</v>
      </c>
    </row>
    <row r="445" spans="1:7">
      <c r="A445" s="10">
        <v>44343</v>
      </c>
      <c r="B445" s="94">
        <v>13.15</v>
      </c>
      <c r="C445" s="27">
        <v>5</v>
      </c>
      <c r="D445" s="76"/>
      <c r="E445" s="76"/>
      <c r="F445" s="26">
        <f t="shared" si="17"/>
        <v>5.15</v>
      </c>
      <c r="G445" s="77">
        <v>3</v>
      </c>
    </row>
    <row r="446" spans="1:7">
      <c r="A446" s="10">
        <v>44343</v>
      </c>
      <c r="B446" s="94">
        <v>34.869999999999997</v>
      </c>
      <c r="C446" s="27">
        <v>24</v>
      </c>
      <c r="D446" s="76"/>
      <c r="E446" s="76"/>
      <c r="F446" s="26">
        <f t="shared" si="17"/>
        <v>7.8699999999999974</v>
      </c>
      <c r="G446" s="77">
        <v>3</v>
      </c>
    </row>
    <row r="447" spans="1:7">
      <c r="A447" s="10">
        <v>44343</v>
      </c>
      <c r="B447" s="94">
        <v>19.57</v>
      </c>
      <c r="C447" s="27">
        <v>8.6999999999999993</v>
      </c>
      <c r="D447" s="76"/>
      <c r="E447" s="76"/>
      <c r="F447" s="26">
        <f t="shared" si="17"/>
        <v>7.870000000000001</v>
      </c>
      <c r="G447" s="77">
        <v>3</v>
      </c>
    </row>
    <row r="448" spans="1:7">
      <c r="A448" s="10">
        <v>44343</v>
      </c>
      <c r="B448" s="94">
        <v>11.08</v>
      </c>
      <c r="C448" s="27">
        <v>3.7</v>
      </c>
      <c r="D448" s="76"/>
      <c r="E448" s="76"/>
      <c r="F448" s="26">
        <f t="shared" si="17"/>
        <v>4.38</v>
      </c>
      <c r="G448" s="77">
        <v>3</v>
      </c>
    </row>
    <row r="449" spans="1:7">
      <c r="A449" s="10">
        <v>44343</v>
      </c>
      <c r="B449" s="94">
        <v>35</v>
      </c>
      <c r="C449" s="27">
        <v>24</v>
      </c>
      <c r="D449" s="76"/>
      <c r="E449" s="76"/>
      <c r="F449" s="26">
        <f t="shared" si="17"/>
        <v>8</v>
      </c>
      <c r="G449" s="77">
        <v>3</v>
      </c>
    </row>
    <row r="450" spans="1:7">
      <c r="A450" s="10">
        <v>44343</v>
      </c>
      <c r="B450" s="94">
        <v>13.15</v>
      </c>
      <c r="C450" s="27">
        <v>5</v>
      </c>
      <c r="D450" s="76"/>
      <c r="E450" s="76"/>
      <c r="F450" s="26">
        <f t="shared" ref="F450:F457" si="18">B450-C450-D450+E450-G450-J955</f>
        <v>5.15</v>
      </c>
      <c r="G450" s="77">
        <v>3</v>
      </c>
    </row>
    <row r="451" spans="1:7">
      <c r="A451" s="10">
        <v>44343</v>
      </c>
      <c r="B451" s="94">
        <v>71.23</v>
      </c>
      <c r="C451" s="27">
        <v>42</v>
      </c>
      <c r="D451" s="76"/>
      <c r="E451" s="76"/>
      <c r="F451" s="26">
        <f t="shared" si="18"/>
        <v>26.230000000000004</v>
      </c>
      <c r="G451" s="77">
        <v>3</v>
      </c>
    </row>
    <row r="452" spans="1:7">
      <c r="A452" s="10">
        <v>44343</v>
      </c>
      <c r="B452" s="94">
        <v>13.74</v>
      </c>
      <c r="C452" s="27">
        <v>5</v>
      </c>
      <c r="D452" s="76"/>
      <c r="E452" s="76"/>
      <c r="F452" s="26">
        <f t="shared" si="18"/>
        <v>5.74</v>
      </c>
      <c r="G452" s="77">
        <v>3</v>
      </c>
    </row>
    <row r="453" spans="1:7">
      <c r="A453" s="10">
        <v>44343</v>
      </c>
      <c r="B453" s="94">
        <v>13.15</v>
      </c>
      <c r="C453" s="27">
        <v>5</v>
      </c>
      <c r="D453" s="76"/>
      <c r="E453" s="76"/>
      <c r="F453" s="26">
        <f t="shared" si="18"/>
        <v>5.15</v>
      </c>
      <c r="G453" s="77">
        <v>3</v>
      </c>
    </row>
    <row r="454" spans="1:7">
      <c r="A454" s="10">
        <v>44343</v>
      </c>
      <c r="B454" s="94">
        <v>36.86</v>
      </c>
      <c r="C454" s="27">
        <v>24</v>
      </c>
      <c r="D454" s="76"/>
      <c r="E454" s="76"/>
      <c r="F454" s="26">
        <f t="shared" si="18"/>
        <v>9.86</v>
      </c>
      <c r="G454" s="77">
        <v>3</v>
      </c>
    </row>
    <row r="455" spans="1:7">
      <c r="A455" s="10">
        <v>44344</v>
      </c>
      <c r="B455" s="94">
        <v>13.15</v>
      </c>
      <c r="C455" s="27">
        <v>5</v>
      </c>
      <c r="D455" s="76"/>
      <c r="E455" s="76"/>
      <c r="F455" s="26">
        <f t="shared" si="18"/>
        <v>5.15</v>
      </c>
      <c r="G455" s="77">
        <v>3</v>
      </c>
    </row>
    <row r="456" spans="1:7">
      <c r="A456" s="10">
        <v>44344</v>
      </c>
      <c r="B456" s="94">
        <v>13.15</v>
      </c>
      <c r="C456" s="27">
        <v>5</v>
      </c>
      <c r="D456" s="76"/>
      <c r="E456" s="76"/>
      <c r="F456" s="26">
        <f t="shared" si="18"/>
        <v>5.15</v>
      </c>
      <c r="G456" s="77">
        <v>3</v>
      </c>
    </row>
    <row r="457" spans="1:7">
      <c r="A457" s="10">
        <v>44344</v>
      </c>
      <c r="B457" s="94">
        <v>13.15</v>
      </c>
      <c r="C457" s="27">
        <v>5</v>
      </c>
      <c r="D457" s="76"/>
      <c r="E457" s="76"/>
      <c r="F457" s="26">
        <f t="shared" si="18"/>
        <v>5.15</v>
      </c>
      <c r="G457" s="77">
        <v>3</v>
      </c>
    </row>
    <row r="458" spans="1:7">
      <c r="A458" s="10">
        <v>44344</v>
      </c>
      <c r="B458" s="94">
        <v>26.29</v>
      </c>
      <c r="C458" s="27">
        <v>10</v>
      </c>
      <c r="D458" s="76"/>
      <c r="E458" s="76"/>
      <c r="F458" s="26">
        <f t="shared" ref="F458:F473" si="19">B458-C458-D458+E458-G458-J963</f>
        <v>13.29</v>
      </c>
      <c r="G458" s="77">
        <v>3</v>
      </c>
    </row>
    <row r="459" spans="1:7">
      <c r="A459" s="10">
        <v>44344</v>
      </c>
      <c r="B459" s="94">
        <v>13.15</v>
      </c>
      <c r="C459" s="27">
        <v>5</v>
      </c>
      <c r="D459" s="76"/>
      <c r="E459" s="76"/>
      <c r="F459" s="26">
        <f t="shared" si="19"/>
        <v>5.15</v>
      </c>
      <c r="G459" s="77">
        <v>3</v>
      </c>
    </row>
    <row r="460" spans="1:7">
      <c r="A460" s="10">
        <v>44344</v>
      </c>
      <c r="B460" s="94">
        <v>13.47</v>
      </c>
      <c r="C460" s="27">
        <v>5</v>
      </c>
      <c r="D460" s="76"/>
      <c r="E460" s="76"/>
      <c r="F460" s="26">
        <f t="shared" si="19"/>
        <v>5.4700000000000006</v>
      </c>
      <c r="G460" s="77">
        <v>3</v>
      </c>
    </row>
    <row r="461" spans="1:7">
      <c r="A461" s="10">
        <v>44345</v>
      </c>
      <c r="B461" s="94">
        <v>68.88</v>
      </c>
      <c r="C461" s="27">
        <v>48</v>
      </c>
      <c r="D461" s="76"/>
      <c r="E461" s="76"/>
      <c r="F461" s="26">
        <f t="shared" si="19"/>
        <v>17.879999999999995</v>
      </c>
      <c r="G461" s="77">
        <v>3</v>
      </c>
    </row>
    <row r="462" spans="1:7">
      <c r="A462" s="10">
        <v>44345</v>
      </c>
      <c r="B462" s="94">
        <v>8.89</v>
      </c>
      <c r="C462" s="27">
        <v>3</v>
      </c>
      <c r="D462" s="76"/>
      <c r="E462" s="76"/>
      <c r="F462" s="26">
        <f t="shared" si="19"/>
        <v>2.8900000000000006</v>
      </c>
      <c r="G462" s="77">
        <v>3</v>
      </c>
    </row>
    <row r="463" spans="1:7">
      <c r="A463" s="10">
        <v>44345</v>
      </c>
      <c r="B463" s="94">
        <v>154.9</v>
      </c>
      <c r="C463" s="27">
        <v>120</v>
      </c>
      <c r="D463" s="76"/>
      <c r="E463" s="76"/>
      <c r="F463" s="26">
        <f t="shared" si="19"/>
        <v>31.900000000000006</v>
      </c>
      <c r="G463" s="77">
        <v>3</v>
      </c>
    </row>
    <row r="464" spans="1:7">
      <c r="A464" s="10">
        <v>44345</v>
      </c>
      <c r="B464" s="94">
        <v>35</v>
      </c>
      <c r="C464" s="27">
        <v>24</v>
      </c>
      <c r="D464" s="76"/>
      <c r="E464" s="76"/>
      <c r="F464" s="26">
        <f t="shared" si="19"/>
        <v>8</v>
      </c>
      <c r="G464" s="77">
        <v>3</v>
      </c>
    </row>
    <row r="465" spans="1:7">
      <c r="A465" s="10">
        <v>44345</v>
      </c>
      <c r="B465" s="94">
        <v>139.13</v>
      </c>
      <c r="C465" s="27">
        <v>90</v>
      </c>
      <c r="D465" s="76"/>
      <c r="E465" s="76"/>
      <c r="F465" s="26">
        <f t="shared" si="19"/>
        <v>46.129999999999995</v>
      </c>
      <c r="G465" s="77">
        <v>3</v>
      </c>
    </row>
    <row r="466" spans="1:7">
      <c r="A466" s="10">
        <v>44345</v>
      </c>
      <c r="B466" s="94">
        <v>34.979999999999997</v>
      </c>
      <c r="C466" s="27">
        <v>24</v>
      </c>
      <c r="D466" s="76"/>
      <c r="E466" s="76"/>
      <c r="F466" s="26">
        <f t="shared" si="19"/>
        <v>7.9799999999999969</v>
      </c>
      <c r="G466" s="77">
        <v>3</v>
      </c>
    </row>
    <row r="467" spans="1:7">
      <c r="A467" s="10">
        <v>44345</v>
      </c>
      <c r="B467" s="94">
        <v>34.83</v>
      </c>
      <c r="C467" s="27">
        <v>24</v>
      </c>
      <c r="D467" s="76"/>
      <c r="E467" s="76"/>
      <c r="F467" s="26">
        <f t="shared" si="19"/>
        <v>7.8299999999999983</v>
      </c>
      <c r="G467" s="77">
        <v>3</v>
      </c>
    </row>
    <row r="468" spans="1:7">
      <c r="A468" s="10">
        <v>44345</v>
      </c>
      <c r="B468" s="94">
        <v>13.49</v>
      </c>
      <c r="C468" s="27">
        <v>5</v>
      </c>
      <c r="D468" s="76"/>
      <c r="E468" s="76"/>
      <c r="F468" s="26">
        <f t="shared" si="19"/>
        <v>5.49</v>
      </c>
      <c r="G468" s="77">
        <v>3</v>
      </c>
    </row>
    <row r="469" spans="1:7">
      <c r="A469" s="10">
        <v>44345</v>
      </c>
      <c r="B469" s="94">
        <v>13.15</v>
      </c>
      <c r="C469" s="27">
        <v>5</v>
      </c>
      <c r="D469" s="76"/>
      <c r="E469" s="76"/>
      <c r="F469" s="26">
        <f t="shared" si="19"/>
        <v>5.15</v>
      </c>
      <c r="G469" s="77">
        <v>3</v>
      </c>
    </row>
    <row r="470" spans="1:7">
      <c r="A470" s="10">
        <v>44346</v>
      </c>
      <c r="B470" s="94">
        <v>13</v>
      </c>
      <c r="C470" s="27">
        <v>8</v>
      </c>
      <c r="D470" s="76"/>
      <c r="E470" s="76"/>
      <c r="F470" s="26">
        <f t="shared" si="19"/>
        <v>2</v>
      </c>
      <c r="G470" s="77">
        <v>3</v>
      </c>
    </row>
    <row r="471" spans="1:7">
      <c r="A471" s="10">
        <v>44346</v>
      </c>
      <c r="B471" s="94">
        <v>33.86</v>
      </c>
      <c r="C471" s="27">
        <v>24</v>
      </c>
      <c r="D471" s="76"/>
      <c r="E471" s="76"/>
      <c r="F471" s="26">
        <f t="shared" si="19"/>
        <v>6.8599999999999994</v>
      </c>
      <c r="G471" s="77">
        <v>3</v>
      </c>
    </row>
    <row r="472" spans="1:7">
      <c r="A472" s="10">
        <v>44346</v>
      </c>
      <c r="B472" s="94">
        <v>13.15</v>
      </c>
      <c r="C472" s="27">
        <v>5</v>
      </c>
      <c r="D472" s="76"/>
      <c r="E472" s="76"/>
      <c r="F472" s="26">
        <f t="shared" si="19"/>
        <v>5.15</v>
      </c>
      <c r="G472" s="77">
        <v>3</v>
      </c>
    </row>
    <row r="473" spans="1:7">
      <c r="A473" s="10">
        <v>44346</v>
      </c>
      <c r="B473" s="94">
        <v>12.61</v>
      </c>
      <c r="C473" s="27">
        <v>8</v>
      </c>
      <c r="D473" s="76"/>
      <c r="E473" s="76"/>
      <c r="F473" s="26">
        <f t="shared" si="19"/>
        <v>1.6099999999999994</v>
      </c>
      <c r="G473" s="77">
        <v>3</v>
      </c>
    </row>
    <row r="474" spans="1:7">
      <c r="A474" s="10">
        <v>44346</v>
      </c>
      <c r="B474" s="94">
        <v>13.58</v>
      </c>
      <c r="C474" s="27">
        <v>5</v>
      </c>
      <c r="D474" s="76"/>
      <c r="E474" s="76"/>
      <c r="F474" s="26">
        <f t="shared" ref="F474:F483" si="20">B474-C474-D474+E474-G474-J979</f>
        <v>5.58</v>
      </c>
      <c r="G474" s="77">
        <v>3</v>
      </c>
    </row>
    <row r="475" spans="1:7">
      <c r="A475" s="10">
        <v>44346</v>
      </c>
      <c r="B475" s="94">
        <v>12.61</v>
      </c>
      <c r="C475" s="27">
        <v>8</v>
      </c>
      <c r="D475" s="76"/>
      <c r="E475" s="76"/>
      <c r="F475" s="26">
        <f t="shared" si="20"/>
        <v>1.6099999999999994</v>
      </c>
      <c r="G475" s="77">
        <v>3</v>
      </c>
    </row>
    <row r="476" spans="1:7">
      <c r="A476" s="10">
        <v>44346</v>
      </c>
      <c r="B476" s="94">
        <v>34.83</v>
      </c>
      <c r="C476" s="27">
        <v>24</v>
      </c>
      <c r="D476" s="76"/>
      <c r="E476" s="76"/>
      <c r="F476" s="26">
        <f t="shared" si="20"/>
        <v>7.8299999999999983</v>
      </c>
      <c r="G476" s="77">
        <v>3</v>
      </c>
    </row>
    <row r="477" spans="1:7">
      <c r="A477" s="10">
        <v>44346</v>
      </c>
      <c r="B477" s="94">
        <v>23.82</v>
      </c>
      <c r="C477" s="27">
        <v>16</v>
      </c>
      <c r="D477" s="76"/>
      <c r="E477" s="76"/>
      <c r="F477" s="26">
        <f t="shared" si="20"/>
        <v>4.82</v>
      </c>
      <c r="G477" s="77">
        <v>3</v>
      </c>
    </row>
    <row r="478" spans="1:7">
      <c r="A478" s="10">
        <v>44346</v>
      </c>
      <c r="B478" s="94">
        <v>7.65</v>
      </c>
      <c r="C478" s="27">
        <v>2.6</v>
      </c>
      <c r="D478" s="76"/>
      <c r="E478" s="76"/>
      <c r="F478" s="26">
        <f t="shared" si="20"/>
        <v>2.0500000000000007</v>
      </c>
      <c r="G478" s="77">
        <v>3</v>
      </c>
    </row>
    <row r="479" spans="1:7">
      <c r="A479" s="10">
        <v>44346</v>
      </c>
      <c r="B479" s="94">
        <v>13.48</v>
      </c>
      <c r="C479" s="27">
        <v>5</v>
      </c>
      <c r="D479" s="76"/>
      <c r="E479" s="76"/>
      <c r="F479" s="26">
        <f t="shared" si="20"/>
        <v>5.48</v>
      </c>
      <c r="G479" s="77">
        <v>3</v>
      </c>
    </row>
    <row r="480" spans="1:7">
      <c r="A480" s="10">
        <v>44346</v>
      </c>
      <c r="B480" s="94">
        <v>13.15</v>
      </c>
      <c r="C480" s="27">
        <v>5</v>
      </c>
      <c r="D480" s="76"/>
      <c r="E480" s="76"/>
      <c r="F480" s="26">
        <f t="shared" si="20"/>
        <v>5.15</v>
      </c>
      <c r="G480" s="77">
        <v>3</v>
      </c>
    </row>
    <row r="481" spans="1:7">
      <c r="A481" s="10">
        <v>44346</v>
      </c>
      <c r="B481" s="94">
        <v>285</v>
      </c>
      <c r="C481" s="27">
        <v>240</v>
      </c>
      <c r="D481" s="76"/>
      <c r="E481" s="76"/>
      <c r="F481" s="26">
        <f t="shared" si="20"/>
        <v>42</v>
      </c>
      <c r="G481" s="77">
        <v>3</v>
      </c>
    </row>
    <row r="482" spans="1:7">
      <c r="A482" s="10">
        <v>44347</v>
      </c>
      <c r="B482" s="94">
        <v>6.95</v>
      </c>
      <c r="C482" s="27">
        <v>1.3</v>
      </c>
      <c r="D482" s="76"/>
      <c r="E482" s="76"/>
      <c r="F482" s="26">
        <f t="shared" si="20"/>
        <v>2.6500000000000004</v>
      </c>
      <c r="G482" s="77">
        <v>3</v>
      </c>
    </row>
    <row r="483" spans="1:7">
      <c r="A483" s="10">
        <v>44347</v>
      </c>
      <c r="B483" s="94">
        <v>18.66</v>
      </c>
      <c r="C483" s="27">
        <v>6.3</v>
      </c>
      <c r="D483" s="76"/>
      <c r="E483" s="76"/>
      <c r="F483" s="26">
        <f t="shared" si="20"/>
        <v>9.36</v>
      </c>
      <c r="G483" s="77">
        <v>3</v>
      </c>
    </row>
    <row r="484" spans="1:7">
      <c r="A484" s="10">
        <v>44347</v>
      </c>
      <c r="B484" s="94">
        <v>38</v>
      </c>
      <c r="C484" s="27">
        <v>24</v>
      </c>
      <c r="D484" s="76"/>
      <c r="E484" s="76"/>
      <c r="F484" s="26">
        <f t="shared" ref="F484:F491" si="21">B484-C484-D484+E484-G484-J989</f>
        <v>11</v>
      </c>
      <c r="G484" s="77">
        <v>3</v>
      </c>
    </row>
    <row r="485" spans="1:7">
      <c r="A485" s="10">
        <v>44347</v>
      </c>
      <c r="B485" s="94">
        <v>13.58</v>
      </c>
      <c r="C485" s="27">
        <v>5</v>
      </c>
      <c r="D485" s="76"/>
      <c r="E485" s="76"/>
      <c r="F485" s="26">
        <f t="shared" si="21"/>
        <v>5.58</v>
      </c>
      <c r="G485" s="77">
        <v>3</v>
      </c>
    </row>
    <row r="486" spans="1:7">
      <c r="A486" s="10">
        <v>44347</v>
      </c>
      <c r="B486" s="94">
        <v>13.58</v>
      </c>
      <c r="C486" s="27">
        <v>5</v>
      </c>
      <c r="D486" s="76"/>
      <c r="E486" s="76"/>
      <c r="F486" s="26">
        <f t="shared" si="21"/>
        <v>5.58</v>
      </c>
      <c r="G486" s="77">
        <v>3</v>
      </c>
    </row>
    <row r="487" spans="1:7">
      <c r="A487" s="10">
        <v>44347</v>
      </c>
      <c r="B487" s="94">
        <v>26</v>
      </c>
      <c r="C487" s="27">
        <v>16</v>
      </c>
      <c r="D487" s="76"/>
      <c r="E487" s="76"/>
      <c r="F487" s="26">
        <f t="shared" si="21"/>
        <v>7</v>
      </c>
      <c r="G487" s="77">
        <v>3</v>
      </c>
    </row>
    <row r="488" spans="1:7">
      <c r="A488" s="10">
        <v>44347</v>
      </c>
      <c r="B488" s="94">
        <v>13.58</v>
      </c>
      <c r="C488" s="27">
        <v>5</v>
      </c>
      <c r="D488" s="76"/>
      <c r="E488" s="76"/>
      <c r="F488" s="26">
        <f t="shared" si="21"/>
        <v>5.58</v>
      </c>
      <c r="G488" s="77">
        <v>3</v>
      </c>
    </row>
    <row r="489" spans="1:7">
      <c r="A489" s="10">
        <v>44347</v>
      </c>
      <c r="B489" s="94">
        <v>14.58</v>
      </c>
      <c r="C489" s="27">
        <v>5</v>
      </c>
      <c r="D489" s="76"/>
      <c r="E489" s="76"/>
      <c r="F489" s="26">
        <f t="shared" si="21"/>
        <v>6.58</v>
      </c>
      <c r="G489" s="77">
        <v>3</v>
      </c>
    </row>
    <row r="490" spans="1:7">
      <c r="A490" s="10">
        <v>44347</v>
      </c>
      <c r="B490" s="94">
        <v>13.58</v>
      </c>
      <c r="C490" s="27">
        <v>5</v>
      </c>
      <c r="D490" s="76"/>
      <c r="E490" s="76"/>
      <c r="F490" s="26">
        <f t="shared" si="21"/>
        <v>5.58</v>
      </c>
      <c r="G490" s="77">
        <v>3</v>
      </c>
    </row>
    <row r="491" spans="1:7">
      <c r="A491" s="10">
        <v>44347</v>
      </c>
      <c r="B491" s="94">
        <v>13.58</v>
      </c>
      <c r="C491" s="27">
        <v>5</v>
      </c>
      <c r="D491" s="76"/>
      <c r="E491" s="76"/>
      <c r="F491" s="26">
        <f t="shared" si="21"/>
        <v>5.58</v>
      </c>
      <c r="G491" s="77">
        <v>3</v>
      </c>
    </row>
    <row r="492" spans="1:7">
      <c r="A492" s="10"/>
      <c r="B492" s="94"/>
      <c r="C492" s="27"/>
      <c r="D492" s="76"/>
      <c r="E492" s="76"/>
      <c r="F492" s="26"/>
      <c r="G492" s="77"/>
    </row>
    <row r="493" spans="1:7">
      <c r="A493" s="10"/>
      <c r="B493" s="94"/>
      <c r="C493" s="27"/>
      <c r="D493" s="76"/>
      <c r="E493" s="76"/>
      <c r="F493" s="26"/>
      <c r="G493" s="77"/>
    </row>
    <row r="494" spans="1:7">
      <c r="A494" s="10"/>
      <c r="B494" s="94"/>
      <c r="C494" s="27"/>
      <c r="D494" s="76"/>
      <c r="E494" s="76"/>
      <c r="F494" s="26"/>
      <c r="G494" s="77"/>
    </row>
    <row r="495" spans="1:7">
      <c r="A495" s="10"/>
      <c r="B495" s="94"/>
      <c r="C495" s="27"/>
      <c r="D495" s="76"/>
      <c r="E495" s="76"/>
      <c r="F495" s="26"/>
      <c r="G495" s="77"/>
    </row>
    <row r="496" spans="1:7">
      <c r="A496" s="10"/>
      <c r="B496" s="94"/>
      <c r="C496" s="27"/>
      <c r="D496" s="76"/>
      <c r="E496" s="76"/>
      <c r="F496" s="26"/>
      <c r="G496" s="77"/>
    </row>
    <row r="497" spans="1:7">
      <c r="A497" s="10"/>
      <c r="B497" s="94"/>
      <c r="C497" s="27"/>
      <c r="D497" s="76"/>
      <c r="E497" s="76"/>
      <c r="F497" s="26"/>
      <c r="G497" s="77"/>
    </row>
    <row r="498" spans="1:7">
      <c r="A498" s="10"/>
      <c r="B498" s="94"/>
      <c r="C498" s="27"/>
      <c r="D498" s="76"/>
      <c r="E498" s="76"/>
      <c r="F498" s="26"/>
      <c r="G498" s="77"/>
    </row>
    <row r="499" spans="1:7">
      <c r="A499" s="10"/>
      <c r="B499" s="94"/>
      <c r="C499" s="27"/>
      <c r="D499" s="76"/>
      <c r="E499" s="76"/>
      <c r="F499" s="26"/>
      <c r="G499" s="77"/>
    </row>
    <row r="500" spans="1:7">
      <c r="A500" s="10"/>
      <c r="B500" s="94"/>
      <c r="C500" s="27"/>
      <c r="D500" s="76"/>
      <c r="E500" s="76"/>
      <c r="F500" s="26"/>
      <c r="G500" s="77"/>
    </row>
    <row r="501" spans="1:7">
      <c r="A501" s="10"/>
      <c r="B501" s="94"/>
      <c r="C501" s="27"/>
      <c r="D501" s="76"/>
      <c r="E501" s="76"/>
      <c r="F501" s="26"/>
      <c r="G501" s="77"/>
    </row>
    <row r="502" spans="1:7">
      <c r="A502" s="10"/>
      <c r="B502" s="94"/>
      <c r="C502" s="27"/>
      <c r="D502" s="76"/>
      <c r="E502" s="76"/>
      <c r="F502" s="26"/>
      <c r="G502" s="77"/>
    </row>
    <row r="503" spans="1:7">
      <c r="A503" s="10"/>
      <c r="B503" s="94"/>
      <c r="C503" s="27"/>
      <c r="D503" s="76"/>
      <c r="E503" s="76"/>
      <c r="F503" s="26"/>
      <c r="G503" s="77"/>
    </row>
    <row r="504" spans="1:7">
      <c r="A504" s="10"/>
      <c r="B504" s="94"/>
      <c r="C504" s="27"/>
      <c r="D504" s="76"/>
      <c r="E504" s="76"/>
      <c r="F504" s="26"/>
      <c r="G504" s="77"/>
    </row>
    <row r="505" spans="1:7">
      <c r="A505" s="10"/>
      <c r="B505" s="94"/>
      <c r="C505" s="27"/>
      <c r="D505" s="76"/>
      <c r="E505" s="76"/>
      <c r="F505" s="26"/>
      <c r="G505" s="77"/>
    </row>
    <row r="506" spans="1:7">
      <c r="A506" s="10"/>
      <c r="B506" s="94"/>
      <c r="C506" s="27"/>
      <c r="D506" s="76"/>
      <c r="E506" s="76"/>
      <c r="F506" s="26"/>
      <c r="G506" s="77"/>
    </row>
    <row r="507" spans="1:7">
      <c r="A507" s="10"/>
      <c r="B507" s="94"/>
      <c r="C507" s="27"/>
      <c r="D507" s="76"/>
      <c r="E507" s="76"/>
      <c r="F507" s="26"/>
      <c r="G507" s="77"/>
    </row>
    <row r="508" spans="1:7">
      <c r="A508" s="10"/>
      <c r="B508" s="94"/>
      <c r="C508" s="27"/>
      <c r="D508" s="76"/>
      <c r="E508" s="76"/>
      <c r="F508" s="26"/>
      <c r="G508" s="77"/>
    </row>
    <row r="509" spans="1:7">
      <c r="A509" s="10"/>
      <c r="B509" s="94"/>
      <c r="C509" s="27"/>
      <c r="D509" s="76"/>
      <c r="E509" s="76"/>
      <c r="F509" s="26"/>
      <c r="G509" s="77"/>
    </row>
    <row r="510" spans="1:7">
      <c r="A510" s="10"/>
      <c r="B510" s="94"/>
      <c r="C510" s="27"/>
      <c r="D510" s="76"/>
      <c r="E510" s="76"/>
      <c r="F510" s="26"/>
      <c r="G510" s="77"/>
    </row>
    <row r="511" spans="1:7">
      <c r="A511" s="10"/>
      <c r="B511" s="94"/>
      <c r="C511" s="27"/>
      <c r="D511" s="76"/>
      <c r="E511" s="76"/>
      <c r="F511" s="26"/>
      <c r="G511" s="77"/>
    </row>
    <row r="512" spans="1:7">
      <c r="A512" s="10"/>
      <c r="B512" s="94"/>
      <c r="C512" s="27"/>
      <c r="D512" s="76"/>
      <c r="E512" s="76"/>
      <c r="F512" s="26"/>
      <c r="G512" s="77"/>
    </row>
    <row r="513" spans="1:7">
      <c r="A513" s="10"/>
      <c r="B513" s="94"/>
      <c r="C513" s="27"/>
      <c r="D513" s="76"/>
      <c r="E513" s="76"/>
      <c r="F513" s="26"/>
      <c r="G513" s="77"/>
    </row>
    <row r="514" spans="1:7">
      <c r="A514" s="10"/>
      <c r="B514" s="94"/>
      <c r="C514" s="27"/>
      <c r="D514" s="76"/>
      <c r="E514" s="76"/>
      <c r="F514" s="26"/>
      <c r="G514" s="77"/>
    </row>
    <row r="515" spans="1:7">
      <c r="A515" s="10"/>
      <c r="B515" s="94"/>
      <c r="C515" s="27"/>
      <c r="D515" s="76"/>
      <c r="E515" s="76"/>
      <c r="F515" s="26"/>
      <c r="G515" s="77"/>
    </row>
    <row r="516" spans="1:7">
      <c r="A516" s="10"/>
      <c r="B516" s="94"/>
      <c r="C516" s="27"/>
      <c r="D516" s="76"/>
      <c r="E516" s="76"/>
      <c r="F516" s="26"/>
      <c r="G516" s="77"/>
    </row>
    <row r="517" spans="1:7">
      <c r="A517" s="10"/>
      <c r="B517" s="94"/>
      <c r="C517" s="27"/>
      <c r="D517" s="76"/>
      <c r="E517" s="76"/>
      <c r="F517" s="26"/>
      <c r="G517" s="77"/>
    </row>
    <row r="518" spans="1:7">
      <c r="A518" s="10"/>
      <c r="B518" s="94"/>
      <c r="C518" s="27"/>
      <c r="D518" s="76"/>
      <c r="E518" s="76"/>
      <c r="F518" s="26"/>
      <c r="G518" s="77"/>
    </row>
    <row r="519" spans="1:7">
      <c r="A519" s="10"/>
      <c r="B519" s="94"/>
      <c r="C519" s="27"/>
      <c r="D519" s="76"/>
      <c r="E519" s="76"/>
      <c r="F519" s="26"/>
      <c r="G519" s="77"/>
    </row>
    <row r="520" spans="1:7">
      <c r="A520" s="10"/>
      <c r="B520" s="94"/>
      <c r="C520" s="27"/>
      <c r="D520" s="76"/>
      <c r="E520" s="76"/>
      <c r="F520" s="26"/>
      <c r="G520" s="77"/>
    </row>
    <row r="521" spans="1:7">
      <c r="A521" s="10"/>
      <c r="B521" s="94"/>
      <c r="C521" s="27"/>
      <c r="D521" s="76"/>
      <c r="E521" s="76"/>
      <c r="F521" s="26"/>
      <c r="G521" s="77"/>
    </row>
    <row r="522" spans="1:7">
      <c r="A522" s="10"/>
      <c r="B522" s="94"/>
      <c r="C522" s="27"/>
      <c r="D522" s="76"/>
      <c r="E522" s="76"/>
      <c r="F522" s="26"/>
      <c r="G522" s="77"/>
    </row>
    <row r="523" spans="1:7">
      <c r="A523" s="10"/>
      <c r="B523" s="94"/>
      <c r="C523" s="27"/>
      <c r="D523" s="76"/>
      <c r="E523" s="76"/>
      <c r="F523" s="26"/>
      <c r="G523" s="77"/>
    </row>
    <row r="524" spans="1:7">
      <c r="A524" s="10"/>
      <c r="B524" s="94"/>
      <c r="C524" s="27"/>
      <c r="D524" s="76"/>
      <c r="E524" s="76"/>
      <c r="F524" s="26"/>
      <c r="G524" s="77"/>
    </row>
    <row r="525" spans="1:7">
      <c r="A525" s="10"/>
      <c r="B525" s="94"/>
      <c r="C525" s="27"/>
      <c r="D525" s="76"/>
      <c r="E525" s="76"/>
      <c r="F525" s="26"/>
      <c r="G525" s="77"/>
    </row>
    <row r="526" spans="1:7">
      <c r="A526" s="10"/>
      <c r="B526" s="94"/>
      <c r="C526" s="27"/>
      <c r="D526" s="76"/>
      <c r="E526" s="76"/>
      <c r="F526" s="26"/>
      <c r="G526" s="77"/>
    </row>
    <row r="527" spans="1:7">
      <c r="A527" s="10"/>
      <c r="B527" s="94"/>
      <c r="C527" s="27"/>
      <c r="D527" s="76"/>
      <c r="E527" s="76"/>
      <c r="F527" s="26"/>
      <c r="G527" s="77"/>
    </row>
    <row r="528" spans="1:7">
      <c r="A528" s="10"/>
      <c r="B528" s="94"/>
      <c r="C528" s="27"/>
      <c r="D528" s="76"/>
      <c r="E528" s="76"/>
      <c r="F528" s="26"/>
      <c r="G528" s="77"/>
    </row>
    <row r="529" spans="1:7">
      <c r="A529" s="10"/>
      <c r="B529" s="94"/>
      <c r="C529" s="27"/>
      <c r="D529" s="76"/>
      <c r="E529" s="76"/>
      <c r="F529" s="26"/>
      <c r="G529" s="77"/>
    </row>
    <row r="530" spans="1:7">
      <c r="A530" s="10"/>
      <c r="B530" s="94"/>
      <c r="C530" s="27"/>
      <c r="D530" s="76"/>
      <c r="E530" s="76"/>
      <c r="F530" s="26"/>
      <c r="G530" s="77"/>
    </row>
    <row r="531" spans="1:7">
      <c r="A531" s="10"/>
      <c r="B531" s="94"/>
      <c r="C531" s="27"/>
      <c r="D531" s="76"/>
      <c r="E531" s="76"/>
      <c r="F531" s="26"/>
      <c r="G531" s="77"/>
    </row>
    <row r="532" spans="1:7">
      <c r="A532" s="10"/>
      <c r="B532" s="94"/>
      <c r="C532" s="27"/>
      <c r="D532" s="76"/>
      <c r="E532" s="76"/>
      <c r="F532" s="26"/>
      <c r="G532" s="77"/>
    </row>
    <row r="533" spans="1:7">
      <c r="A533" s="10"/>
      <c r="B533" s="94"/>
      <c r="C533" s="27"/>
      <c r="D533" s="76"/>
      <c r="E533" s="76"/>
      <c r="F533" s="26"/>
      <c r="G533" s="77"/>
    </row>
    <row r="534" spans="1:7">
      <c r="A534" s="10"/>
      <c r="B534" s="94"/>
      <c r="C534" s="27"/>
      <c r="D534" s="76"/>
      <c r="E534" s="76"/>
      <c r="F534" s="26"/>
      <c r="G534" s="77"/>
    </row>
    <row r="535" spans="1:7">
      <c r="A535" s="10"/>
      <c r="B535" s="94"/>
      <c r="C535" s="27"/>
      <c r="D535" s="76"/>
      <c r="E535" s="76"/>
      <c r="F535" s="26"/>
      <c r="G535" s="77"/>
    </row>
    <row r="536" spans="1:7">
      <c r="A536" s="10"/>
      <c r="B536" s="94"/>
      <c r="C536" s="27"/>
      <c r="D536" s="76"/>
      <c r="E536" s="76"/>
      <c r="F536" s="26"/>
      <c r="G536" s="77"/>
    </row>
    <row r="537" spans="1:7">
      <c r="A537" s="10"/>
      <c r="B537" s="94"/>
      <c r="C537" s="27"/>
      <c r="D537" s="76"/>
      <c r="E537" s="76"/>
      <c r="F537" s="26"/>
      <c r="G537" s="77"/>
    </row>
    <row r="538" spans="1:7">
      <c r="A538" s="10"/>
      <c r="B538" s="94"/>
      <c r="C538" s="27"/>
      <c r="D538" s="76"/>
      <c r="E538" s="76"/>
      <c r="F538" s="26"/>
      <c r="G538" s="77"/>
    </row>
    <row r="539" spans="1:7">
      <c r="A539" s="10"/>
      <c r="B539" s="94"/>
      <c r="C539" s="27"/>
      <c r="D539" s="76"/>
      <c r="E539" s="76"/>
      <c r="F539" s="26"/>
      <c r="G539" s="77"/>
    </row>
    <row r="540" spans="1:7">
      <c r="A540" s="10"/>
      <c r="B540" s="94"/>
      <c r="C540" s="27"/>
      <c r="D540" s="76"/>
      <c r="E540" s="76"/>
      <c r="F540" s="26"/>
      <c r="G540" s="77"/>
    </row>
    <row r="541" spans="1:7">
      <c r="A541" s="10"/>
      <c r="B541" s="94"/>
      <c r="C541" s="27"/>
      <c r="D541" s="76"/>
      <c r="E541" s="76"/>
      <c r="F541" s="26"/>
      <c r="G541" s="77"/>
    </row>
    <row r="542" spans="1:7">
      <c r="A542" s="10"/>
      <c r="B542" s="94"/>
      <c r="C542" s="27"/>
      <c r="D542" s="76"/>
      <c r="E542" s="76"/>
      <c r="F542" s="26"/>
      <c r="G542" s="77"/>
    </row>
    <row r="543" spans="1:7">
      <c r="A543" s="10"/>
      <c r="B543" s="94"/>
      <c r="C543" s="27"/>
      <c r="D543" s="76"/>
      <c r="E543" s="76"/>
      <c r="F543" s="26"/>
      <c r="G543" s="77"/>
    </row>
    <row r="544" spans="1:7">
      <c r="A544" s="10"/>
      <c r="B544" s="94"/>
      <c r="C544" s="27"/>
      <c r="D544" s="76"/>
      <c r="E544" s="76"/>
      <c r="F544" s="26"/>
      <c r="G544" s="77"/>
    </row>
    <row r="545" spans="1:7">
      <c r="A545" s="10"/>
      <c r="B545" s="94"/>
      <c r="C545" s="27"/>
      <c r="D545" s="76"/>
      <c r="E545" s="76"/>
      <c r="F545" s="26"/>
      <c r="G545" s="77"/>
    </row>
    <row r="546" spans="1:7">
      <c r="A546" s="10"/>
      <c r="B546" s="94"/>
      <c r="C546" s="27"/>
      <c r="D546" s="76"/>
      <c r="E546" s="76"/>
      <c r="F546" s="26"/>
      <c r="G546" s="77"/>
    </row>
    <row r="547" spans="1:7">
      <c r="A547" s="10"/>
      <c r="B547" s="94"/>
      <c r="C547" s="27"/>
      <c r="D547" s="76"/>
      <c r="E547" s="76"/>
      <c r="F547" s="26"/>
      <c r="G547" s="77"/>
    </row>
    <row r="548" spans="1:7">
      <c r="A548" s="10"/>
      <c r="B548" s="94"/>
      <c r="C548" s="27"/>
      <c r="D548" s="76"/>
      <c r="E548" s="76"/>
      <c r="F548" s="26"/>
      <c r="G548" s="77"/>
    </row>
    <row r="549" spans="1:7">
      <c r="A549" s="10"/>
      <c r="B549" s="94"/>
      <c r="C549" s="27"/>
      <c r="D549" s="76"/>
      <c r="E549" s="76"/>
      <c r="F549" s="26"/>
      <c r="G549" s="77"/>
    </row>
    <row r="550" spans="1:7">
      <c r="A550" s="10"/>
      <c r="B550" s="94"/>
      <c r="C550" s="27"/>
      <c r="D550" s="76"/>
      <c r="E550" s="76"/>
      <c r="F550" s="26"/>
      <c r="G550" s="77"/>
    </row>
    <row r="551" spans="1:7">
      <c r="A551" s="10"/>
      <c r="B551" s="94"/>
      <c r="C551" s="27"/>
      <c r="D551" s="76"/>
      <c r="E551" s="76"/>
      <c r="F551" s="26"/>
      <c r="G551" s="77"/>
    </row>
    <row r="552" spans="1:7">
      <c r="A552" s="10"/>
      <c r="B552" s="94"/>
      <c r="C552" s="27"/>
      <c r="D552" s="76"/>
      <c r="E552" s="76"/>
      <c r="F552" s="26"/>
      <c r="G552" s="77"/>
    </row>
    <row r="553" spans="1:7">
      <c r="A553" s="10"/>
      <c r="B553" s="94"/>
      <c r="C553" s="27"/>
      <c r="D553" s="76"/>
      <c r="E553" s="76"/>
      <c r="F553" s="26"/>
      <c r="G553" s="77"/>
    </row>
    <row r="554" spans="1:7">
      <c r="A554" s="10"/>
      <c r="B554" s="94"/>
      <c r="C554" s="27"/>
      <c r="D554" s="76"/>
      <c r="E554" s="76"/>
      <c r="F554" s="26"/>
      <c r="G554" s="77"/>
    </row>
    <row r="555" spans="1:7">
      <c r="A555" s="10"/>
      <c r="B555" s="94"/>
      <c r="C555" s="27"/>
      <c r="D555" s="76"/>
      <c r="E555" s="76"/>
      <c r="F555" s="26"/>
      <c r="G555" s="77"/>
    </row>
    <row r="556" spans="1:7">
      <c r="A556" s="10"/>
      <c r="B556" s="94"/>
      <c r="C556" s="27"/>
      <c r="D556" s="76"/>
      <c r="E556" s="76"/>
      <c r="F556" s="26"/>
      <c r="G556" s="77"/>
    </row>
    <row r="557" spans="1:7">
      <c r="A557" s="10"/>
      <c r="B557" s="94"/>
      <c r="C557" s="27"/>
      <c r="D557" s="76"/>
      <c r="E557" s="76"/>
      <c r="F557" s="26"/>
      <c r="G557" s="77"/>
    </row>
    <row r="558" spans="1:7">
      <c r="A558" s="10"/>
      <c r="B558" s="94"/>
      <c r="C558" s="27"/>
      <c r="D558" s="76"/>
      <c r="E558" s="76"/>
      <c r="F558" s="26"/>
      <c r="G558" s="77"/>
    </row>
    <row r="559" spans="1:7">
      <c r="A559" s="10"/>
      <c r="B559" s="94"/>
      <c r="C559" s="27"/>
      <c r="D559" s="76"/>
      <c r="E559" s="76"/>
      <c r="F559" s="26"/>
      <c r="G559" s="77"/>
    </row>
    <row r="560" spans="1:7">
      <c r="A560" s="10"/>
      <c r="B560" s="94"/>
      <c r="C560" s="27"/>
      <c r="D560" s="76"/>
      <c r="E560" s="76"/>
      <c r="F560" s="26"/>
      <c r="G560" s="77"/>
    </row>
    <row r="561" spans="1:7">
      <c r="A561" s="10"/>
      <c r="B561" s="94"/>
      <c r="C561" s="27"/>
      <c r="D561" s="76"/>
      <c r="E561" s="76"/>
      <c r="F561" s="26"/>
      <c r="G561" s="77"/>
    </row>
    <row r="562" spans="1:7">
      <c r="A562" s="10"/>
      <c r="B562" s="94"/>
      <c r="C562" s="27"/>
      <c r="D562" s="76"/>
      <c r="E562" s="76"/>
      <c r="F562" s="26"/>
      <c r="G562" s="77"/>
    </row>
    <row r="563" spans="1:7">
      <c r="A563" s="10"/>
      <c r="B563" s="94"/>
      <c r="C563" s="27"/>
      <c r="D563" s="76"/>
      <c r="E563" s="76"/>
      <c r="F563" s="26"/>
      <c r="G563" s="77"/>
    </row>
    <row r="564" spans="1:7">
      <c r="A564" s="10"/>
      <c r="B564" s="94"/>
      <c r="C564" s="27"/>
      <c r="D564" s="76"/>
      <c r="E564" s="76"/>
      <c r="F564" s="26"/>
      <c r="G564" s="77"/>
    </row>
    <row r="565" spans="1:7">
      <c r="A565" s="10"/>
      <c r="B565" s="94"/>
      <c r="C565" s="27"/>
      <c r="D565" s="76"/>
      <c r="E565" s="76"/>
      <c r="F565" s="26"/>
      <c r="G565" s="77"/>
    </row>
    <row r="566" spans="1:7">
      <c r="A566" s="10"/>
      <c r="B566" s="94"/>
      <c r="C566" s="27"/>
      <c r="D566" s="76"/>
      <c r="E566" s="76"/>
      <c r="F566" s="26"/>
      <c r="G566" s="77"/>
    </row>
    <row r="567" spans="1:7">
      <c r="A567" s="10"/>
      <c r="B567" s="94"/>
      <c r="C567" s="27"/>
      <c r="D567" s="76"/>
      <c r="E567" s="76"/>
      <c r="F567" s="26"/>
      <c r="G567" s="77"/>
    </row>
    <row r="568" spans="1:7">
      <c r="A568" s="10"/>
      <c r="B568" s="94"/>
      <c r="C568" s="27"/>
      <c r="D568" s="76"/>
      <c r="E568" s="76"/>
      <c r="F568" s="26"/>
      <c r="G568" s="77"/>
    </row>
    <row r="569" spans="1:7">
      <c r="A569" s="10"/>
      <c r="B569" s="94"/>
      <c r="C569" s="27"/>
      <c r="D569" s="76"/>
      <c r="E569" s="76"/>
      <c r="F569" s="26"/>
      <c r="G569" s="77"/>
    </row>
    <row r="570" spans="1:7">
      <c r="A570" s="10"/>
      <c r="B570" s="94"/>
      <c r="C570" s="27"/>
      <c r="D570" s="76"/>
      <c r="E570" s="76"/>
      <c r="F570" s="26"/>
      <c r="G570" s="77"/>
    </row>
    <row r="571" spans="1:7">
      <c r="A571" s="10"/>
      <c r="B571" s="94"/>
      <c r="C571" s="27"/>
      <c r="D571" s="76"/>
      <c r="E571" s="76"/>
      <c r="F571" s="26"/>
      <c r="G571" s="77"/>
    </row>
    <row r="572" spans="1:7">
      <c r="A572" s="10"/>
      <c r="B572" s="94"/>
      <c r="C572" s="27"/>
      <c r="D572" s="76"/>
      <c r="E572" s="76"/>
      <c r="F572" s="26"/>
      <c r="G572" s="77"/>
    </row>
    <row r="573" spans="1:7">
      <c r="A573" s="10"/>
      <c r="B573" s="94"/>
      <c r="C573" s="27"/>
      <c r="D573" s="76"/>
      <c r="E573" s="76"/>
      <c r="F573" s="26"/>
      <c r="G573" s="77"/>
    </row>
    <row r="574" spans="1:7">
      <c r="A574" s="10"/>
      <c r="B574" s="94"/>
      <c r="C574" s="27"/>
      <c r="D574" s="76"/>
      <c r="E574" s="76"/>
      <c r="F574" s="26"/>
      <c r="G574" s="77"/>
    </row>
    <row r="575" spans="1:7">
      <c r="A575" s="10"/>
      <c r="B575" s="94"/>
      <c r="C575" s="27"/>
      <c r="D575" s="76"/>
      <c r="E575" s="76"/>
      <c r="F575" s="26"/>
      <c r="G575" s="77"/>
    </row>
    <row r="576" spans="1:7">
      <c r="A576" s="10"/>
      <c r="B576" s="94"/>
      <c r="C576" s="27"/>
      <c r="D576" s="76"/>
      <c r="E576" s="76"/>
      <c r="F576" s="26"/>
      <c r="G576" s="77"/>
    </row>
    <row r="577" spans="1:7">
      <c r="A577" s="10"/>
      <c r="B577" s="94"/>
      <c r="C577" s="27"/>
      <c r="D577" s="76"/>
      <c r="E577" s="76"/>
      <c r="F577" s="26"/>
      <c r="G577" s="77"/>
    </row>
    <row r="578" spans="1:7">
      <c r="B578" s="94"/>
      <c r="C578" s="27"/>
      <c r="D578" s="76"/>
      <c r="E578" s="76"/>
      <c r="F578" s="26"/>
      <c r="G578" s="77"/>
    </row>
    <row r="579" spans="1:7">
      <c r="B579" s="94"/>
      <c r="C579" s="27"/>
      <c r="D579" s="76"/>
      <c r="E579" s="76"/>
      <c r="F579" s="26"/>
      <c r="G579" s="77"/>
    </row>
    <row r="580" spans="1:7">
      <c r="B580" s="94"/>
      <c r="C580" s="27"/>
      <c r="D580" s="76"/>
      <c r="E580" s="76"/>
      <c r="F580" s="26"/>
      <c r="G580" s="77"/>
    </row>
    <row r="581" spans="1:7">
      <c r="B581" s="94"/>
      <c r="C581" s="27"/>
      <c r="D581" s="76"/>
      <c r="E581" s="76"/>
      <c r="F581" s="26"/>
      <c r="G581" s="77"/>
    </row>
    <row r="582" spans="1:7">
      <c r="B582" s="94"/>
      <c r="C582" s="27"/>
      <c r="D582" s="76"/>
      <c r="E582" s="76"/>
      <c r="F582" s="26"/>
      <c r="G582" s="77"/>
    </row>
    <row r="583" spans="1:7">
      <c r="B583" s="94"/>
      <c r="C583" s="27"/>
      <c r="D583" s="76"/>
      <c r="E583" s="76"/>
      <c r="F583" s="76"/>
      <c r="G583" s="77"/>
    </row>
    <row r="584" spans="1:7">
      <c r="B584" s="94"/>
      <c r="C584" s="27"/>
      <c r="D584" s="76"/>
      <c r="E584" s="76"/>
      <c r="F584" s="76"/>
      <c r="G584" s="77"/>
    </row>
    <row r="585" spans="1:7">
      <c r="A585" s="89"/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77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77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77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77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77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77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77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77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77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77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77"/>
    </row>
    <row r="685" spans="7:7">
      <c r="G685" s="59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77"/>
    </row>
    <row r="693" spans="7:7">
      <c r="G693" s="59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77"/>
    </row>
    <row r="701" spans="7:7">
      <c r="G701" s="59"/>
    </row>
    <row r="702" spans="7:7">
      <c r="G702" s="77"/>
    </row>
    <row r="703" spans="7:7">
      <c r="G703" s="77"/>
    </row>
    <row r="704" spans="7:7">
      <c r="G704" s="77"/>
    </row>
    <row r="705" spans="7:7">
      <c r="G705" s="77"/>
    </row>
    <row r="706" spans="7:7">
      <c r="G706" s="59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77"/>
    </row>
    <row r="714" spans="7:7">
      <c r="G714" s="59"/>
    </row>
    <row r="715" spans="7:7">
      <c r="G715" s="59"/>
    </row>
    <row r="716" spans="7:7">
      <c r="G716" s="59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77"/>
    </row>
    <row r="722" spans="7:7">
      <c r="G722" s="59"/>
    </row>
    <row r="723" spans="7:7">
      <c r="G723" s="59"/>
    </row>
    <row r="724" spans="7:7">
      <c r="G724" s="59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  <row r="755" spans="7:7">
      <c r="G755" s="77"/>
    </row>
  </sheetData>
  <mergeCells count="3">
    <mergeCell ref="A1:F1"/>
    <mergeCell ref="H1:I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754"/>
  <sheetViews>
    <sheetView workbookViewId="0">
      <pane ySplit="4" topLeftCell="A503" activePane="bottomLeft" state="frozen"/>
      <selection pane="bottomLeft" activeCell="H1" sqref="H1:I1048576"/>
    </sheetView>
  </sheetViews>
  <sheetFormatPr defaultColWidth="9" defaultRowHeight="20.25"/>
  <cols>
    <col min="1" max="1" width="15.5" style="14" customWidth="1"/>
    <col min="2" max="2" width="14.375" style="48" customWidth="1"/>
    <col min="3" max="3" width="14.625" style="49" customWidth="1"/>
    <col min="4" max="4" width="10.25" style="2" customWidth="1"/>
    <col min="5" max="5" width="10.125" style="2" customWidth="1"/>
    <col min="6" max="6" width="13" style="2" customWidth="1"/>
    <col min="7" max="7" width="14.625" style="49" customWidth="1"/>
    <col min="8" max="8" width="15.25" customWidth="1"/>
    <col min="9" max="9" width="11.375" customWidth="1"/>
    <col min="10" max="10" width="11.375" style="16" customWidth="1"/>
    <col min="11" max="11" width="15.375" style="16" customWidth="1"/>
    <col min="12" max="12" width="12.625" customWidth="1"/>
    <col min="13" max="14" width="13.875" customWidth="1"/>
    <col min="15" max="15" width="14.5"/>
  </cols>
  <sheetData>
    <row r="1" spans="1:14" ht="39.950000000000003" customHeight="1">
      <c r="A1" s="177" t="s">
        <v>31</v>
      </c>
      <c r="B1" s="178"/>
      <c r="C1" s="184"/>
      <c r="D1" s="179"/>
      <c r="E1" s="179"/>
      <c r="F1" s="179"/>
      <c r="G1" s="50"/>
      <c r="H1" s="181" t="s">
        <v>21</v>
      </c>
      <c r="I1" s="180"/>
      <c r="J1" s="51"/>
      <c r="K1" s="51"/>
      <c r="M1" s="175"/>
      <c r="N1" s="175"/>
    </row>
    <row r="2" spans="1:14" ht="45" customHeight="1">
      <c r="A2" s="3" t="s">
        <v>19</v>
      </c>
      <c r="B2" s="52">
        <f>SUM(B4:B998)</f>
        <v>29217.050000000119</v>
      </c>
      <c r="C2" s="52">
        <f t="shared" ref="C2:J2" si="0">SUM(C4:C998)</f>
        <v>20350.289999999983</v>
      </c>
      <c r="D2" s="52">
        <f t="shared" si="0"/>
        <v>107.4</v>
      </c>
      <c r="E2" s="52">
        <f t="shared" si="0"/>
        <v>45.39</v>
      </c>
      <c r="F2" s="52">
        <f t="shared" si="0"/>
        <v>6898.2499999999873</v>
      </c>
      <c r="G2" s="53">
        <f t="shared" si="0"/>
        <v>1906.5</v>
      </c>
      <c r="H2" s="67" t="s">
        <v>9</v>
      </c>
      <c r="I2" s="20">
        <f>F2/C2</f>
        <v>0.33897551337106219</v>
      </c>
      <c r="J2" s="54">
        <f t="shared" si="0"/>
        <v>0</v>
      </c>
      <c r="K2" s="54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8" t="s">
        <v>6</v>
      </c>
      <c r="E3" s="9" t="s">
        <v>7</v>
      </c>
      <c r="F3" s="7" t="s">
        <v>8</v>
      </c>
      <c r="G3" s="56" t="s">
        <v>11</v>
      </c>
      <c r="H3" s="67" t="s">
        <v>10</v>
      </c>
      <c r="I3" s="22">
        <f>COUNT(A:A)</f>
        <v>573</v>
      </c>
      <c r="J3" s="57" t="s">
        <v>22</v>
      </c>
      <c r="K3" s="57" t="s">
        <v>23</v>
      </c>
      <c r="M3" s="23"/>
      <c r="N3" s="1"/>
    </row>
    <row r="4" spans="1:14">
      <c r="A4" s="10">
        <v>44287</v>
      </c>
      <c r="B4" s="75">
        <v>21.24</v>
      </c>
      <c r="C4" s="11">
        <v>4.9000000000000004</v>
      </c>
      <c r="D4" s="76"/>
      <c r="E4" s="76"/>
      <c r="F4" s="26">
        <f>B4-C4-D4+E4-G4-J509</f>
        <v>13.339999999999996</v>
      </c>
      <c r="G4" s="77">
        <v>3</v>
      </c>
      <c r="H4" s="68" t="s">
        <v>24</v>
      </c>
      <c r="I4" s="39">
        <f>0</f>
        <v>0</v>
      </c>
      <c r="J4" s="30"/>
      <c r="K4" s="30"/>
      <c r="M4" s="1"/>
      <c r="N4" s="1"/>
    </row>
    <row r="5" spans="1:14">
      <c r="A5" s="10">
        <v>44287</v>
      </c>
      <c r="B5" s="75">
        <v>14.07</v>
      </c>
      <c r="C5" s="11">
        <v>5</v>
      </c>
      <c r="D5" s="76"/>
      <c r="E5" s="76"/>
      <c r="F5" s="26">
        <f t="shared" ref="F5:F12" si="1">B5-C5-D5+E5-G5-J510</f>
        <v>6.07</v>
      </c>
      <c r="G5" s="77">
        <v>3</v>
      </c>
      <c r="H5" s="69" t="s">
        <v>25</v>
      </c>
      <c r="I5" s="10"/>
      <c r="J5" s="30"/>
      <c r="K5" s="30"/>
      <c r="M5" s="1"/>
      <c r="N5" s="1"/>
    </row>
    <row r="6" spans="1:14">
      <c r="A6" s="10">
        <v>44287</v>
      </c>
      <c r="B6" s="75">
        <v>14.12</v>
      </c>
      <c r="C6" s="11">
        <v>9.5</v>
      </c>
      <c r="D6" s="76"/>
      <c r="E6" s="76"/>
      <c r="F6" s="26">
        <f t="shared" si="1"/>
        <v>1.6199999999999992</v>
      </c>
      <c r="G6" s="77">
        <v>3</v>
      </c>
      <c r="H6" s="69" t="s">
        <v>26</v>
      </c>
      <c r="I6" s="18"/>
      <c r="J6" s="30"/>
      <c r="K6" s="30"/>
      <c r="M6" s="1"/>
      <c r="N6" s="1"/>
    </row>
    <row r="7" spans="1:14">
      <c r="A7" s="10">
        <v>44287</v>
      </c>
      <c r="B7" s="75">
        <v>13.74</v>
      </c>
      <c r="C7" s="11">
        <v>4.9000000000000004</v>
      </c>
      <c r="D7" s="76"/>
      <c r="E7" s="76"/>
      <c r="F7" s="26">
        <f t="shared" si="1"/>
        <v>5.84</v>
      </c>
      <c r="G7" s="77">
        <v>3</v>
      </c>
      <c r="H7" s="70"/>
      <c r="I7" s="18"/>
      <c r="J7" s="30"/>
      <c r="K7" s="30"/>
      <c r="M7" s="1"/>
      <c r="N7" s="1"/>
    </row>
    <row r="8" spans="1:14">
      <c r="A8" s="10">
        <v>44287</v>
      </c>
      <c r="B8" s="75">
        <v>153.13</v>
      </c>
      <c r="C8" s="11">
        <v>113.5</v>
      </c>
      <c r="D8" s="76"/>
      <c r="E8" s="76"/>
      <c r="F8" s="26">
        <f t="shared" si="1"/>
        <v>36.629999999999995</v>
      </c>
      <c r="G8" s="77">
        <v>3</v>
      </c>
      <c r="H8" s="70"/>
      <c r="I8" s="18"/>
      <c r="J8" s="30"/>
      <c r="K8" s="30"/>
      <c r="M8" s="1"/>
      <c r="N8" s="1"/>
    </row>
    <row r="9" spans="1:14">
      <c r="A9" s="10">
        <v>44287</v>
      </c>
      <c r="B9" s="75">
        <v>24.22</v>
      </c>
      <c r="C9" s="11">
        <v>16</v>
      </c>
      <c r="D9" s="76"/>
      <c r="E9" s="76"/>
      <c r="F9" s="26">
        <f t="shared" si="1"/>
        <v>5.2199999999999989</v>
      </c>
      <c r="G9" s="77">
        <v>3</v>
      </c>
      <c r="H9" s="70"/>
      <c r="I9" s="18"/>
      <c r="J9" s="30"/>
      <c r="K9" s="30"/>
      <c r="M9" s="1" t="s">
        <v>27</v>
      </c>
      <c r="N9" s="1"/>
    </row>
    <row r="10" spans="1:14">
      <c r="A10" s="10">
        <v>44287</v>
      </c>
      <c r="B10" s="75">
        <v>135.04</v>
      </c>
      <c r="C10" s="11">
        <v>88</v>
      </c>
      <c r="D10" s="76"/>
      <c r="E10" s="76"/>
      <c r="F10" s="26">
        <f t="shared" si="1"/>
        <v>44.039999999999992</v>
      </c>
      <c r="G10" s="77">
        <v>3</v>
      </c>
      <c r="H10" s="70"/>
      <c r="I10" s="18"/>
      <c r="J10" s="30"/>
      <c r="K10" s="30"/>
      <c r="M10" s="1"/>
      <c r="N10" s="1"/>
    </row>
    <row r="11" spans="1:14">
      <c r="A11" s="10">
        <v>44287</v>
      </c>
      <c r="B11" s="75">
        <v>16.899999999999999</v>
      </c>
      <c r="C11" s="11">
        <v>10</v>
      </c>
      <c r="D11" s="76"/>
      <c r="E11" s="76"/>
      <c r="F11" s="26">
        <f t="shared" si="1"/>
        <v>3.8999999999999986</v>
      </c>
      <c r="G11" s="77">
        <v>3</v>
      </c>
      <c r="H11" s="70" t="s">
        <v>28</v>
      </c>
      <c r="I11" s="13"/>
      <c r="J11" s="30"/>
      <c r="K11" s="30"/>
      <c r="M11" s="1"/>
      <c r="N11" s="1"/>
    </row>
    <row r="12" spans="1:14">
      <c r="A12" s="10">
        <v>44287</v>
      </c>
      <c r="B12" s="75">
        <v>13.74</v>
      </c>
      <c r="C12" s="11">
        <v>5</v>
      </c>
      <c r="D12" s="76"/>
      <c r="E12" s="76"/>
      <c r="F12" s="26">
        <f t="shared" si="1"/>
        <v>5.74</v>
      </c>
      <c r="G12" s="77">
        <v>3</v>
      </c>
      <c r="H12" s="71"/>
      <c r="I12" s="13"/>
      <c r="J12" s="30"/>
      <c r="K12" s="30"/>
      <c r="M12" s="1"/>
      <c r="N12" s="1"/>
    </row>
    <row r="13" spans="1:14">
      <c r="A13" s="10">
        <v>44287</v>
      </c>
      <c r="B13" s="58">
        <v>67.41</v>
      </c>
      <c r="C13" s="11">
        <v>48</v>
      </c>
      <c r="D13" s="11"/>
      <c r="E13" s="11"/>
      <c r="F13" s="26">
        <f t="shared" ref="F13:F37" si="2">B13-C13-D13+E13-G13-J518</f>
        <v>16.409999999999997</v>
      </c>
      <c r="G13" s="77">
        <v>3</v>
      </c>
      <c r="H13" s="71"/>
      <c r="I13" s="13"/>
      <c r="J13" s="30"/>
      <c r="K13" s="30"/>
      <c r="M13" s="1"/>
      <c r="N13" s="1"/>
    </row>
    <row r="14" spans="1:14">
      <c r="A14" s="10">
        <v>44287</v>
      </c>
      <c r="B14" s="58">
        <v>13.93</v>
      </c>
      <c r="C14" s="26">
        <v>5</v>
      </c>
      <c r="D14" s="11"/>
      <c r="E14" s="11"/>
      <c r="F14" s="26">
        <f t="shared" si="2"/>
        <v>5.93</v>
      </c>
      <c r="G14" s="77">
        <v>3</v>
      </c>
      <c r="H14" s="71"/>
      <c r="I14" s="13"/>
      <c r="J14" s="30"/>
      <c r="K14" s="30"/>
      <c r="M14" s="1"/>
      <c r="N14" s="1"/>
    </row>
    <row r="15" spans="1:14">
      <c r="A15" s="10">
        <v>44287</v>
      </c>
      <c r="B15" s="60">
        <v>11.61</v>
      </c>
      <c r="C15" s="11">
        <v>8</v>
      </c>
      <c r="D15" s="11"/>
      <c r="E15" s="11"/>
      <c r="F15" s="26">
        <f t="shared" si="2"/>
        <v>0.60999999999999943</v>
      </c>
      <c r="G15" s="77">
        <v>3</v>
      </c>
      <c r="H15" s="71"/>
      <c r="I15" s="13"/>
      <c r="J15" s="30"/>
      <c r="K15" s="30"/>
    </row>
    <row r="16" spans="1:14">
      <c r="A16" s="10">
        <v>44287</v>
      </c>
      <c r="B16" s="58">
        <v>139.85</v>
      </c>
      <c r="C16" s="11">
        <v>104</v>
      </c>
      <c r="D16" s="11"/>
      <c r="E16" s="11"/>
      <c r="F16" s="26">
        <f t="shared" si="2"/>
        <v>32.849999999999994</v>
      </c>
      <c r="G16" s="77">
        <v>3</v>
      </c>
      <c r="H16" s="71"/>
      <c r="I16" s="13"/>
      <c r="J16" s="30"/>
      <c r="K16" s="30"/>
    </row>
    <row r="17" spans="1:11">
      <c r="A17" s="10">
        <v>44287</v>
      </c>
      <c r="B17" s="58">
        <v>35.43</v>
      </c>
      <c r="C17" s="11">
        <v>24</v>
      </c>
      <c r="D17" s="11"/>
      <c r="E17" s="11"/>
      <c r="F17" s="26">
        <f t="shared" si="2"/>
        <v>8.43</v>
      </c>
      <c r="G17" s="77">
        <v>3</v>
      </c>
      <c r="H17" s="71"/>
      <c r="I17" s="13"/>
      <c r="J17" s="30"/>
      <c r="K17" s="30"/>
    </row>
    <row r="18" spans="1:11">
      <c r="A18" s="10">
        <v>44287</v>
      </c>
      <c r="B18" s="58">
        <v>89.35</v>
      </c>
      <c r="C18" s="16">
        <v>38.799999999999997</v>
      </c>
      <c r="D18" s="11"/>
      <c r="E18" s="11"/>
      <c r="F18" s="26">
        <f t="shared" si="2"/>
        <v>47.55</v>
      </c>
      <c r="G18" s="77">
        <v>3</v>
      </c>
      <c r="H18" s="71"/>
      <c r="I18" s="13"/>
      <c r="J18" s="30"/>
      <c r="K18" s="30"/>
    </row>
    <row r="19" spans="1:11">
      <c r="A19" s="10">
        <v>44287</v>
      </c>
      <c r="B19" s="58">
        <v>48.44</v>
      </c>
      <c r="C19" s="26">
        <v>38.299999999999997</v>
      </c>
      <c r="D19" s="26"/>
      <c r="E19" s="33"/>
      <c r="F19" s="26">
        <f t="shared" si="2"/>
        <v>7.1400000000000006</v>
      </c>
      <c r="G19" s="77">
        <v>3</v>
      </c>
      <c r="H19" s="71"/>
      <c r="I19" s="13"/>
      <c r="J19" s="30"/>
      <c r="K19" s="30"/>
    </row>
    <row r="20" spans="1:11">
      <c r="A20" s="10">
        <v>44288</v>
      </c>
      <c r="B20" s="58">
        <v>13.74</v>
      </c>
      <c r="C20" s="26">
        <v>5</v>
      </c>
      <c r="D20" s="33"/>
      <c r="E20" s="33"/>
      <c r="F20" s="26">
        <f t="shared" si="2"/>
        <v>5.74</v>
      </c>
      <c r="G20" s="77">
        <v>3</v>
      </c>
      <c r="H20" s="71"/>
      <c r="I20" s="13"/>
      <c r="J20" s="30"/>
      <c r="K20" s="30"/>
    </row>
    <row r="21" spans="1:11">
      <c r="A21" s="10">
        <v>44288</v>
      </c>
      <c r="B21" s="58">
        <v>14.05</v>
      </c>
      <c r="C21" s="11">
        <v>5</v>
      </c>
      <c r="D21" s="33"/>
      <c r="E21" s="33"/>
      <c r="F21" s="26">
        <f t="shared" si="2"/>
        <v>6.0500000000000007</v>
      </c>
      <c r="G21" s="77">
        <v>3</v>
      </c>
      <c r="H21" s="72"/>
      <c r="I21" s="14"/>
      <c r="J21" s="30"/>
      <c r="K21" s="30"/>
    </row>
    <row r="22" spans="1:11">
      <c r="A22" s="10">
        <v>44288</v>
      </c>
      <c r="B22" s="60">
        <v>69.319999999999993</v>
      </c>
      <c r="C22" s="11">
        <v>48</v>
      </c>
      <c r="D22" s="27"/>
      <c r="E22" s="27"/>
      <c r="F22" s="26">
        <f t="shared" si="2"/>
        <v>18.319999999999993</v>
      </c>
      <c r="G22" s="77">
        <v>3</v>
      </c>
      <c r="H22" s="72"/>
      <c r="I22" s="14"/>
      <c r="J22" s="30"/>
      <c r="K22" s="30"/>
    </row>
    <row r="23" spans="1:11">
      <c r="A23" s="10">
        <v>44288</v>
      </c>
      <c r="B23" s="58">
        <v>13.74</v>
      </c>
      <c r="C23" s="26">
        <v>5</v>
      </c>
      <c r="D23" s="27"/>
      <c r="E23" s="27"/>
      <c r="F23" s="26">
        <f t="shared" si="2"/>
        <v>5.74</v>
      </c>
      <c r="G23" s="77">
        <v>3</v>
      </c>
      <c r="H23" s="72"/>
      <c r="I23" s="14"/>
      <c r="J23" s="30"/>
      <c r="K23" s="30"/>
    </row>
    <row r="24" spans="1:11">
      <c r="A24" s="10">
        <v>44288</v>
      </c>
      <c r="B24" s="60">
        <v>23.97</v>
      </c>
      <c r="C24" s="11">
        <v>11.25</v>
      </c>
      <c r="D24" s="33"/>
      <c r="E24" s="33"/>
      <c r="F24" s="26">
        <f t="shared" si="2"/>
        <v>9.7199999999999989</v>
      </c>
      <c r="G24" s="77">
        <v>3</v>
      </c>
      <c r="H24" s="72"/>
      <c r="I24" s="14"/>
      <c r="J24" s="30"/>
      <c r="K24" s="30"/>
    </row>
    <row r="25" spans="1:11">
      <c r="A25" s="10">
        <v>44288</v>
      </c>
      <c r="B25" s="60">
        <v>24.32</v>
      </c>
      <c r="C25" s="11">
        <v>11.35</v>
      </c>
      <c r="D25" s="11"/>
      <c r="E25" s="27"/>
      <c r="F25" s="26">
        <f t="shared" si="2"/>
        <v>9.9700000000000006</v>
      </c>
      <c r="G25" s="77">
        <v>3</v>
      </c>
      <c r="H25" s="72"/>
      <c r="I25" s="14"/>
      <c r="J25" s="30"/>
      <c r="K25" s="30"/>
    </row>
    <row r="26" spans="1:11">
      <c r="A26" s="10">
        <v>44288</v>
      </c>
      <c r="B26" s="58">
        <v>24.22</v>
      </c>
      <c r="C26" s="11">
        <v>16</v>
      </c>
      <c r="D26" s="11"/>
      <c r="E26" s="27"/>
      <c r="F26" s="26">
        <f t="shared" si="2"/>
        <v>5.2199999999999989</v>
      </c>
      <c r="G26" s="77">
        <v>3</v>
      </c>
      <c r="H26" s="72"/>
      <c r="I26" s="14"/>
      <c r="J26" s="30"/>
      <c r="K26" s="30"/>
    </row>
    <row r="27" spans="1:11">
      <c r="A27" s="10">
        <v>44288</v>
      </c>
      <c r="B27" s="58">
        <v>24.54</v>
      </c>
      <c r="C27" s="11">
        <v>10</v>
      </c>
      <c r="D27" s="11"/>
      <c r="E27" s="27"/>
      <c r="F27" s="26">
        <f t="shared" si="2"/>
        <v>11.54</v>
      </c>
      <c r="G27" s="77">
        <v>3</v>
      </c>
      <c r="H27" s="72"/>
      <c r="I27" s="14"/>
      <c r="J27" s="30"/>
      <c r="K27" s="30"/>
    </row>
    <row r="28" spans="1:11">
      <c r="A28" s="10">
        <v>44288</v>
      </c>
      <c r="B28" s="58">
        <v>151.34</v>
      </c>
      <c r="C28" s="11">
        <v>112</v>
      </c>
      <c r="D28" s="11"/>
      <c r="E28" s="27"/>
      <c r="F28" s="26">
        <f t="shared" si="2"/>
        <v>36.340000000000003</v>
      </c>
      <c r="G28" s="77">
        <v>3</v>
      </c>
      <c r="H28" s="72"/>
      <c r="I28" s="14"/>
      <c r="J28" s="30"/>
      <c r="K28" s="30"/>
    </row>
    <row r="29" spans="1:11">
      <c r="A29" s="10">
        <v>44288</v>
      </c>
      <c r="B29" s="60">
        <v>67.41</v>
      </c>
      <c r="C29" s="11">
        <v>48</v>
      </c>
      <c r="D29" s="11"/>
      <c r="E29" s="27"/>
      <c r="F29" s="26">
        <f t="shared" si="2"/>
        <v>16.409999999999997</v>
      </c>
      <c r="G29" s="77">
        <v>3</v>
      </c>
      <c r="H29" s="72"/>
      <c r="I29" s="14"/>
      <c r="J29" s="30"/>
      <c r="K29" s="30"/>
    </row>
    <row r="30" spans="1:11">
      <c r="A30" s="10">
        <v>44289</v>
      </c>
      <c r="B30" s="58">
        <v>37</v>
      </c>
      <c r="C30" s="11">
        <v>24</v>
      </c>
      <c r="D30" s="11"/>
      <c r="E30" s="27"/>
      <c r="F30" s="26">
        <f t="shared" si="2"/>
        <v>10</v>
      </c>
      <c r="G30" s="77">
        <v>3</v>
      </c>
      <c r="H30" s="72"/>
      <c r="I30" s="14"/>
      <c r="J30" s="30"/>
      <c r="K30" s="30"/>
    </row>
    <row r="31" spans="1:11">
      <c r="A31" s="10">
        <v>44289</v>
      </c>
      <c r="B31" s="58">
        <v>66.84</v>
      </c>
      <c r="C31" s="11">
        <v>48</v>
      </c>
      <c r="D31" s="11"/>
      <c r="E31" s="27"/>
      <c r="F31" s="26">
        <f t="shared" si="2"/>
        <v>15.840000000000003</v>
      </c>
      <c r="G31" s="77">
        <v>3</v>
      </c>
      <c r="H31" s="72"/>
      <c r="I31" s="14"/>
      <c r="J31" s="30"/>
      <c r="K31" s="30"/>
    </row>
    <row r="32" spans="1:11">
      <c r="A32" s="10">
        <v>44289</v>
      </c>
      <c r="B32" s="58">
        <v>13.74</v>
      </c>
      <c r="C32" s="11">
        <v>5</v>
      </c>
      <c r="D32" s="11"/>
      <c r="E32" s="27"/>
      <c r="F32" s="26">
        <f t="shared" si="2"/>
        <v>5.74</v>
      </c>
      <c r="G32" s="77">
        <v>3</v>
      </c>
      <c r="H32" s="72"/>
      <c r="I32" s="14"/>
      <c r="J32" s="30"/>
      <c r="K32" s="30"/>
    </row>
    <row r="33" spans="1:11">
      <c r="A33" s="10">
        <v>44289</v>
      </c>
      <c r="B33" s="58">
        <v>36</v>
      </c>
      <c r="C33" s="11">
        <v>24</v>
      </c>
      <c r="D33" s="11"/>
      <c r="E33" s="27"/>
      <c r="F33" s="26">
        <f t="shared" si="2"/>
        <v>9</v>
      </c>
      <c r="G33" s="77">
        <v>3</v>
      </c>
      <c r="H33" s="72"/>
      <c r="I33" s="14"/>
      <c r="J33" s="30"/>
      <c r="K33" s="30"/>
    </row>
    <row r="34" spans="1:11">
      <c r="A34" s="10">
        <v>44289</v>
      </c>
      <c r="B34" s="58">
        <v>24.22</v>
      </c>
      <c r="C34" s="11">
        <v>16</v>
      </c>
      <c r="D34" s="11"/>
      <c r="E34" s="27"/>
      <c r="F34" s="26">
        <f t="shared" si="2"/>
        <v>5.2199999999999989</v>
      </c>
      <c r="G34" s="77">
        <v>3</v>
      </c>
      <c r="H34" s="72"/>
      <c r="I34" s="14"/>
      <c r="J34" s="30"/>
      <c r="K34" s="30"/>
    </row>
    <row r="35" spans="1:11">
      <c r="A35" s="10">
        <v>44289</v>
      </c>
      <c r="B35" s="58">
        <v>138.51</v>
      </c>
      <c r="C35" s="11">
        <v>104</v>
      </c>
      <c r="D35" s="11"/>
      <c r="E35" s="27"/>
      <c r="F35" s="26">
        <f t="shared" si="2"/>
        <v>31.509999999999991</v>
      </c>
      <c r="G35" s="77">
        <v>3</v>
      </c>
      <c r="H35" s="72"/>
      <c r="I35" s="14"/>
      <c r="J35" s="30"/>
      <c r="K35" s="30"/>
    </row>
    <row r="36" spans="1:11">
      <c r="A36" s="10">
        <v>44289</v>
      </c>
      <c r="B36" s="58">
        <v>7.07</v>
      </c>
      <c r="C36" s="11">
        <v>2</v>
      </c>
      <c r="D36" s="11"/>
      <c r="E36" s="27"/>
      <c r="F36" s="26">
        <f t="shared" si="2"/>
        <v>2.0700000000000003</v>
      </c>
      <c r="G36" s="77">
        <v>3</v>
      </c>
      <c r="H36" s="72"/>
      <c r="I36" s="14"/>
      <c r="J36" s="30"/>
      <c r="K36" s="30"/>
    </row>
    <row r="37" spans="1:11">
      <c r="A37" s="10">
        <v>44289</v>
      </c>
      <c r="B37" s="58">
        <v>31.92</v>
      </c>
      <c r="C37" s="11">
        <v>22.2</v>
      </c>
      <c r="D37" s="26"/>
      <c r="E37" s="33"/>
      <c r="F37" s="26">
        <f t="shared" si="2"/>
        <v>6.7200000000000024</v>
      </c>
      <c r="G37" s="77">
        <v>3</v>
      </c>
      <c r="H37" s="72"/>
      <c r="I37" s="14"/>
      <c r="J37" s="30"/>
      <c r="K37" s="30"/>
    </row>
    <row r="38" spans="1:11" s="78" customFormat="1">
      <c r="A38" s="10">
        <v>44289</v>
      </c>
      <c r="B38" s="58">
        <v>13.87</v>
      </c>
      <c r="C38" s="26">
        <v>5</v>
      </c>
      <c r="D38" s="26"/>
      <c r="E38" s="33"/>
      <c r="F38" s="26">
        <f t="shared" ref="F38:F59" si="3">B38-C38-D38+E38-G38-J543</f>
        <v>5.8699999999999992</v>
      </c>
      <c r="G38" s="59">
        <v>3</v>
      </c>
      <c r="H38" s="80"/>
      <c r="I38" s="81"/>
      <c r="J38" s="30"/>
      <c r="K38" s="30"/>
    </row>
    <row r="39" spans="1:11">
      <c r="A39" s="10">
        <v>44289</v>
      </c>
      <c r="B39" s="58">
        <v>11.61</v>
      </c>
      <c r="C39" s="11">
        <v>8</v>
      </c>
      <c r="D39" s="11"/>
      <c r="E39" s="27"/>
      <c r="F39" s="26">
        <f t="shared" si="3"/>
        <v>0.60999999999999943</v>
      </c>
      <c r="G39" s="77">
        <v>3</v>
      </c>
      <c r="H39" s="72"/>
      <c r="I39" s="14"/>
      <c r="J39" s="30"/>
      <c r="K39" s="30"/>
    </row>
    <row r="40" spans="1:11">
      <c r="A40" s="10">
        <v>44289</v>
      </c>
      <c r="B40" s="58">
        <v>25.22</v>
      </c>
      <c r="C40" s="11">
        <v>16</v>
      </c>
      <c r="D40" s="11"/>
      <c r="E40" s="27"/>
      <c r="F40" s="26">
        <f t="shared" si="3"/>
        <v>6.2199999999999989</v>
      </c>
      <c r="G40" s="77">
        <v>3</v>
      </c>
      <c r="H40" s="72"/>
      <c r="I40" s="14"/>
      <c r="J40" s="30"/>
      <c r="K40" s="30"/>
    </row>
    <row r="41" spans="1:11">
      <c r="A41" s="10">
        <v>44290</v>
      </c>
      <c r="B41" s="58">
        <v>7.92</v>
      </c>
      <c r="C41" s="11">
        <v>2.15</v>
      </c>
      <c r="D41" s="11"/>
      <c r="E41" s="27"/>
      <c r="F41" s="26">
        <f t="shared" si="3"/>
        <v>2.7699999999999996</v>
      </c>
      <c r="G41" s="77">
        <v>3</v>
      </c>
      <c r="H41" s="72"/>
      <c r="I41" s="14"/>
      <c r="J41" s="30"/>
      <c r="K41" s="30"/>
    </row>
    <row r="42" spans="1:11">
      <c r="A42" s="10">
        <v>44290</v>
      </c>
      <c r="B42" s="58">
        <v>75.510000000000005</v>
      </c>
      <c r="C42" s="11">
        <v>56</v>
      </c>
      <c r="D42" s="11"/>
      <c r="E42" s="27"/>
      <c r="F42" s="26">
        <f t="shared" si="3"/>
        <v>16.510000000000005</v>
      </c>
      <c r="G42" s="77">
        <v>3</v>
      </c>
      <c r="H42" s="72"/>
      <c r="I42" s="14"/>
      <c r="J42" s="30"/>
      <c r="K42" s="30"/>
    </row>
    <row r="43" spans="1:11">
      <c r="A43" s="10">
        <v>44290</v>
      </c>
      <c r="B43" s="58">
        <v>9.08</v>
      </c>
      <c r="C43" s="11">
        <v>3.5</v>
      </c>
      <c r="D43" s="11"/>
      <c r="E43" s="27"/>
      <c r="F43" s="26">
        <f t="shared" si="3"/>
        <v>2.58</v>
      </c>
      <c r="G43" s="77">
        <v>3</v>
      </c>
      <c r="H43" s="72"/>
      <c r="I43" s="14"/>
      <c r="J43" s="30"/>
      <c r="K43" s="30"/>
    </row>
    <row r="44" spans="1:11">
      <c r="A44" s="10">
        <v>44290</v>
      </c>
      <c r="B44" s="60">
        <v>47.07</v>
      </c>
      <c r="C44" s="27">
        <v>38.299999999999997</v>
      </c>
      <c r="D44" s="11"/>
      <c r="E44" s="27"/>
      <c r="F44" s="26">
        <f t="shared" si="3"/>
        <v>5.7700000000000031</v>
      </c>
      <c r="G44" s="59">
        <v>3</v>
      </c>
      <c r="H44" s="72"/>
      <c r="I44" s="14"/>
      <c r="J44" s="30"/>
      <c r="K44" s="30"/>
    </row>
    <row r="45" spans="1:11">
      <c r="A45" s="10">
        <v>44290</v>
      </c>
      <c r="B45" s="60">
        <v>24.06</v>
      </c>
      <c r="C45" s="26">
        <v>14</v>
      </c>
      <c r="D45" s="11"/>
      <c r="E45" s="27"/>
      <c r="F45" s="26">
        <f t="shared" si="3"/>
        <v>7.0599999999999987</v>
      </c>
      <c r="G45" s="77">
        <v>3</v>
      </c>
      <c r="H45" s="72"/>
      <c r="I45" s="14"/>
      <c r="J45" s="30"/>
      <c r="K45" s="30"/>
    </row>
    <row r="46" spans="1:11">
      <c r="A46" s="10">
        <v>44290</v>
      </c>
      <c r="B46" s="60">
        <v>11.99</v>
      </c>
      <c r="C46" s="26">
        <v>8</v>
      </c>
      <c r="D46" s="11"/>
      <c r="E46" s="27"/>
      <c r="F46" s="26">
        <f t="shared" si="3"/>
        <v>0.99000000000000021</v>
      </c>
      <c r="G46" s="77">
        <v>3</v>
      </c>
      <c r="H46" s="72"/>
      <c r="I46" s="14"/>
      <c r="J46" s="30"/>
      <c r="K46" s="30"/>
    </row>
    <row r="47" spans="1:11">
      <c r="A47" s="10">
        <v>44290</v>
      </c>
      <c r="B47" s="60">
        <v>13.74</v>
      </c>
      <c r="C47" s="26">
        <v>5</v>
      </c>
      <c r="D47" s="11"/>
      <c r="E47" s="27"/>
      <c r="F47" s="26">
        <f t="shared" si="3"/>
        <v>5.74</v>
      </c>
      <c r="G47" s="77">
        <v>3</v>
      </c>
      <c r="H47" s="72"/>
      <c r="I47" s="14"/>
      <c r="J47" s="30"/>
      <c r="K47" s="30"/>
    </row>
    <row r="48" spans="1:11">
      <c r="A48" s="10">
        <v>44290</v>
      </c>
      <c r="B48" s="60">
        <v>24.22</v>
      </c>
      <c r="C48" s="26">
        <v>16</v>
      </c>
      <c r="D48" s="11"/>
      <c r="E48" s="27"/>
      <c r="F48" s="26">
        <f t="shared" si="3"/>
        <v>5.2199999999999989</v>
      </c>
      <c r="G48" s="77">
        <v>3</v>
      </c>
      <c r="H48" s="72"/>
      <c r="I48" s="14"/>
      <c r="J48" s="30"/>
      <c r="K48" s="30"/>
    </row>
    <row r="49" spans="1:11">
      <c r="A49" s="10">
        <v>44290</v>
      </c>
      <c r="B49" s="60">
        <v>20.51</v>
      </c>
      <c r="C49" s="26">
        <v>11.6</v>
      </c>
      <c r="D49" s="11"/>
      <c r="E49" s="27"/>
      <c r="F49" s="26">
        <f t="shared" si="3"/>
        <v>5.9100000000000019</v>
      </c>
      <c r="G49" s="77">
        <v>3</v>
      </c>
      <c r="H49" s="72"/>
      <c r="I49" s="14"/>
      <c r="J49" s="30"/>
      <c r="K49" s="30"/>
    </row>
    <row r="50" spans="1:11">
      <c r="A50" s="10">
        <v>44290</v>
      </c>
      <c r="B50" s="60">
        <v>11.61</v>
      </c>
      <c r="C50" s="11">
        <v>8</v>
      </c>
      <c r="D50" s="11"/>
      <c r="E50" s="27"/>
      <c r="F50" s="26">
        <f t="shared" si="3"/>
        <v>0.60999999999999943</v>
      </c>
      <c r="G50" s="59">
        <v>3</v>
      </c>
      <c r="H50" s="72"/>
      <c r="I50" s="14"/>
      <c r="J50" s="30"/>
      <c r="K50" s="30"/>
    </row>
    <row r="51" spans="1:11">
      <c r="A51" s="10">
        <v>44290</v>
      </c>
      <c r="B51" s="60">
        <v>66.84</v>
      </c>
      <c r="C51" s="11">
        <v>48</v>
      </c>
      <c r="D51" s="11"/>
      <c r="E51" s="27"/>
      <c r="F51" s="26">
        <f t="shared" si="3"/>
        <v>15.840000000000003</v>
      </c>
      <c r="G51" s="77">
        <v>3</v>
      </c>
      <c r="H51" s="72"/>
      <c r="I51" s="14"/>
      <c r="J51" s="30"/>
      <c r="K51" s="30"/>
    </row>
    <row r="52" spans="1:11">
      <c r="A52" s="10">
        <v>44290</v>
      </c>
      <c r="B52" s="60">
        <v>13.74</v>
      </c>
      <c r="C52" s="33">
        <v>5</v>
      </c>
      <c r="D52" s="11"/>
      <c r="E52" s="27"/>
      <c r="F52" s="26">
        <f t="shared" si="3"/>
        <v>5.74</v>
      </c>
      <c r="G52" s="77">
        <v>3</v>
      </c>
      <c r="H52" s="72"/>
      <c r="I52" s="14"/>
      <c r="J52" s="30"/>
      <c r="K52" s="30"/>
    </row>
    <row r="53" spans="1:11">
      <c r="A53" s="10">
        <v>44291</v>
      </c>
      <c r="B53" s="60">
        <v>75.510000000000005</v>
      </c>
      <c r="C53" s="26">
        <v>56</v>
      </c>
      <c r="D53" s="11"/>
      <c r="E53" s="27"/>
      <c r="F53" s="26">
        <f t="shared" si="3"/>
        <v>16.510000000000005</v>
      </c>
      <c r="G53" s="77">
        <v>3</v>
      </c>
      <c r="H53" s="72"/>
      <c r="I53" s="14"/>
      <c r="J53" s="30"/>
      <c r="K53" s="30"/>
    </row>
    <row r="54" spans="1:11">
      <c r="A54" s="10">
        <v>44291</v>
      </c>
      <c r="B54" s="66">
        <v>14.06</v>
      </c>
      <c r="C54" s="26">
        <v>5</v>
      </c>
      <c r="D54" s="11"/>
      <c r="E54" s="27"/>
      <c r="F54" s="26">
        <f t="shared" si="3"/>
        <v>6.0600000000000005</v>
      </c>
      <c r="G54" s="77">
        <v>3</v>
      </c>
      <c r="H54" s="72"/>
      <c r="I54" s="14"/>
      <c r="J54" s="30"/>
      <c r="K54" s="30"/>
    </row>
    <row r="55" spans="1:11">
      <c r="A55" s="10">
        <v>44291</v>
      </c>
      <c r="B55" s="66">
        <v>204.38</v>
      </c>
      <c r="C55" s="26">
        <v>145</v>
      </c>
      <c r="D55" s="16"/>
      <c r="E55" s="16"/>
      <c r="F55" s="26">
        <f t="shared" si="3"/>
        <v>56.379999999999995</v>
      </c>
      <c r="G55" s="77">
        <v>3</v>
      </c>
      <c r="H55" s="72"/>
      <c r="I55" s="14"/>
      <c r="J55" s="30"/>
      <c r="K55" s="30"/>
    </row>
    <row r="56" spans="1:11">
      <c r="A56" s="10">
        <v>44291</v>
      </c>
      <c r="B56" s="66">
        <v>13.74</v>
      </c>
      <c r="C56" s="33">
        <v>5</v>
      </c>
      <c r="D56" s="27"/>
      <c r="E56" s="27"/>
      <c r="F56" s="26">
        <f t="shared" si="3"/>
        <v>5.74</v>
      </c>
      <c r="G56" s="59">
        <v>3</v>
      </c>
      <c r="H56" s="72"/>
      <c r="I56" s="14"/>
      <c r="J56" s="30"/>
      <c r="K56" s="30"/>
    </row>
    <row r="57" spans="1:11">
      <c r="A57" s="10">
        <v>44291</v>
      </c>
      <c r="B57" s="66">
        <v>13.74</v>
      </c>
      <c r="C57" s="33">
        <v>4.9000000000000004</v>
      </c>
      <c r="D57" s="11"/>
      <c r="E57" s="27"/>
      <c r="F57" s="26">
        <f t="shared" si="3"/>
        <v>5.84</v>
      </c>
      <c r="G57" s="77">
        <v>3</v>
      </c>
      <c r="H57" s="72"/>
      <c r="I57" s="14"/>
      <c r="J57" s="30"/>
      <c r="K57" s="30"/>
    </row>
    <row r="58" spans="1:11">
      <c r="A58" s="10">
        <v>44291</v>
      </c>
      <c r="B58" s="66">
        <v>35.96</v>
      </c>
      <c r="C58" s="26">
        <v>24</v>
      </c>
      <c r="D58" s="11"/>
      <c r="E58" s="27"/>
      <c r="F58" s="26">
        <f t="shared" si="3"/>
        <v>8.9600000000000009</v>
      </c>
      <c r="G58" s="77">
        <v>3</v>
      </c>
      <c r="H58" s="72"/>
      <c r="I58" s="14"/>
      <c r="J58" s="30"/>
      <c r="K58" s="30"/>
    </row>
    <row r="59" spans="1:11">
      <c r="A59" s="10">
        <v>44291</v>
      </c>
      <c r="B59" s="66">
        <v>47.31</v>
      </c>
      <c r="C59" s="26">
        <v>38.299999999999997</v>
      </c>
      <c r="D59" s="16"/>
      <c r="E59" s="16"/>
      <c r="F59" s="26">
        <f t="shared" si="3"/>
        <v>6.0100000000000051</v>
      </c>
      <c r="G59" s="77">
        <v>3</v>
      </c>
      <c r="H59" s="72"/>
      <c r="I59" s="14"/>
      <c r="J59" s="30"/>
      <c r="K59" s="30"/>
    </row>
    <row r="60" spans="1:11">
      <c r="A60" s="10">
        <v>44291</v>
      </c>
      <c r="B60" s="66">
        <v>34.86</v>
      </c>
      <c r="C60" s="26">
        <v>24</v>
      </c>
      <c r="D60" s="11"/>
      <c r="E60" s="27"/>
      <c r="F60" s="26">
        <f t="shared" ref="F60:F73" si="4">B60-C60-D60+E60-G60-J565</f>
        <v>7.8599999999999994</v>
      </c>
      <c r="G60" s="77">
        <v>3</v>
      </c>
      <c r="H60" s="72"/>
      <c r="I60" s="14"/>
      <c r="J60" s="30"/>
      <c r="K60" s="30"/>
    </row>
    <row r="61" spans="1:11">
      <c r="A61" s="10">
        <v>44291</v>
      </c>
      <c r="B61" s="66">
        <v>14.69</v>
      </c>
      <c r="C61" s="26">
        <v>7</v>
      </c>
      <c r="D61" s="11"/>
      <c r="E61" s="27"/>
      <c r="F61" s="26">
        <f t="shared" si="4"/>
        <v>4.6899999999999995</v>
      </c>
      <c r="G61" s="77">
        <v>3</v>
      </c>
      <c r="H61" s="72"/>
      <c r="I61" s="14"/>
      <c r="J61" s="30"/>
      <c r="K61" s="30"/>
    </row>
    <row r="62" spans="1:11">
      <c r="A62" s="10">
        <v>44291</v>
      </c>
      <c r="B62" s="66">
        <v>66.84</v>
      </c>
      <c r="C62" s="26">
        <v>48</v>
      </c>
      <c r="D62" s="11"/>
      <c r="E62" s="27"/>
      <c r="F62" s="26">
        <f t="shared" si="4"/>
        <v>15.840000000000003</v>
      </c>
      <c r="G62" s="59">
        <v>3</v>
      </c>
      <c r="H62" s="72"/>
      <c r="I62" s="14"/>
      <c r="J62" s="30"/>
      <c r="K62" s="30"/>
    </row>
    <row r="63" spans="1:11">
      <c r="A63" s="10">
        <v>44291</v>
      </c>
      <c r="B63" s="66">
        <v>8.89</v>
      </c>
      <c r="C63" s="26">
        <v>3.5</v>
      </c>
      <c r="D63" s="11"/>
      <c r="E63" s="27"/>
      <c r="F63" s="26">
        <f t="shared" si="4"/>
        <v>2.3900000000000006</v>
      </c>
      <c r="G63" s="77">
        <v>3</v>
      </c>
      <c r="H63" s="72"/>
      <c r="I63" s="14"/>
      <c r="J63" s="30"/>
      <c r="K63" s="30"/>
    </row>
    <row r="64" spans="1:11">
      <c r="A64" s="10">
        <v>44291</v>
      </c>
      <c r="B64" s="66">
        <v>68.91</v>
      </c>
      <c r="C64" s="26">
        <v>48</v>
      </c>
      <c r="D64" s="11"/>
      <c r="E64" s="27"/>
      <c r="F64" s="26">
        <f t="shared" si="4"/>
        <v>17.909999999999997</v>
      </c>
      <c r="G64" s="77">
        <v>3</v>
      </c>
      <c r="H64" s="72"/>
      <c r="I64" s="14"/>
      <c r="J64" s="30"/>
      <c r="K64" s="30"/>
    </row>
    <row r="65" spans="1:11">
      <c r="A65" s="10">
        <v>44291</v>
      </c>
      <c r="B65" s="66">
        <v>13.74</v>
      </c>
      <c r="C65" s="26">
        <v>5</v>
      </c>
      <c r="D65" s="11"/>
      <c r="E65" s="27"/>
      <c r="F65" s="26">
        <f t="shared" si="4"/>
        <v>5.74</v>
      </c>
      <c r="G65" s="77">
        <v>3</v>
      </c>
      <c r="H65" s="72"/>
      <c r="I65" s="14"/>
      <c r="J65" s="30"/>
      <c r="K65" s="30"/>
    </row>
    <row r="66" spans="1:11">
      <c r="A66" s="10">
        <v>44291</v>
      </c>
      <c r="B66" s="66">
        <v>11.61</v>
      </c>
      <c r="C66" s="26">
        <v>8</v>
      </c>
      <c r="D66" s="11"/>
      <c r="E66" s="27"/>
      <c r="F66" s="26">
        <f t="shared" si="4"/>
        <v>0.60999999999999943</v>
      </c>
      <c r="G66" s="77">
        <v>3</v>
      </c>
      <c r="H66" s="72"/>
      <c r="I66" s="14"/>
      <c r="J66" s="30"/>
      <c r="K66" s="30"/>
    </row>
    <row r="67" spans="1:11">
      <c r="A67" s="10">
        <v>44292</v>
      </c>
      <c r="B67" s="66">
        <v>47.72</v>
      </c>
      <c r="C67" s="26">
        <v>32</v>
      </c>
      <c r="D67" s="11"/>
      <c r="E67" s="27"/>
      <c r="F67" s="26">
        <f t="shared" si="4"/>
        <v>12.719999999999999</v>
      </c>
      <c r="G67" s="77">
        <v>3</v>
      </c>
      <c r="H67" s="72"/>
      <c r="I67" s="14"/>
      <c r="J67" s="30"/>
      <c r="K67" s="30"/>
    </row>
    <row r="68" spans="1:11">
      <c r="A68" s="10">
        <v>44292</v>
      </c>
      <c r="B68" s="66">
        <v>13.74</v>
      </c>
      <c r="C68" s="26">
        <v>8</v>
      </c>
      <c r="D68" s="11"/>
      <c r="E68" s="27"/>
      <c r="F68" s="26">
        <f t="shared" si="4"/>
        <v>2.74</v>
      </c>
      <c r="G68" s="77">
        <v>3</v>
      </c>
      <c r="H68" s="72"/>
      <c r="I68" s="14"/>
      <c r="J68" s="30"/>
      <c r="K68" s="30"/>
    </row>
    <row r="69" spans="1:11">
      <c r="A69" s="10">
        <v>44292</v>
      </c>
      <c r="B69" s="66">
        <v>14.08</v>
      </c>
      <c r="C69" s="26">
        <v>4.9000000000000004</v>
      </c>
      <c r="D69" s="11"/>
      <c r="E69" s="27"/>
      <c r="F69" s="26">
        <f t="shared" si="4"/>
        <v>6.18</v>
      </c>
      <c r="G69" s="77">
        <v>3</v>
      </c>
      <c r="H69" s="72"/>
      <c r="I69" s="14"/>
      <c r="J69" s="30"/>
      <c r="K69" s="30"/>
    </row>
    <row r="70" spans="1:11">
      <c r="A70" s="10">
        <v>44292</v>
      </c>
      <c r="B70" s="66">
        <v>15.26</v>
      </c>
      <c r="C70" s="26">
        <v>7.2</v>
      </c>
      <c r="D70" s="11"/>
      <c r="E70" s="27"/>
      <c r="F70" s="26">
        <f t="shared" si="4"/>
        <v>5.0599999999999987</v>
      </c>
      <c r="G70" s="77">
        <v>3</v>
      </c>
      <c r="H70" s="72"/>
      <c r="I70" s="14"/>
      <c r="J70" s="30"/>
      <c r="K70" s="30"/>
    </row>
    <row r="71" spans="1:11">
      <c r="A71" s="10">
        <v>44292</v>
      </c>
      <c r="B71" s="66">
        <v>38.81</v>
      </c>
      <c r="C71" s="26">
        <v>22</v>
      </c>
      <c r="D71" s="11"/>
      <c r="E71" s="27"/>
      <c r="F71" s="26">
        <f t="shared" si="4"/>
        <v>13.810000000000002</v>
      </c>
      <c r="G71" s="77">
        <v>3</v>
      </c>
      <c r="H71" s="72"/>
      <c r="I71" s="14"/>
      <c r="J71" s="30"/>
      <c r="K71" s="30"/>
    </row>
    <row r="72" spans="1:11">
      <c r="A72" s="10">
        <v>44292</v>
      </c>
      <c r="B72" s="66">
        <v>11.08</v>
      </c>
      <c r="C72" s="26">
        <v>3.75</v>
      </c>
      <c r="D72" s="11"/>
      <c r="E72" s="27"/>
      <c r="F72" s="26">
        <f t="shared" si="4"/>
        <v>4.33</v>
      </c>
      <c r="G72" s="77">
        <v>3</v>
      </c>
      <c r="H72" s="72"/>
      <c r="I72" s="14"/>
      <c r="J72" s="30"/>
      <c r="K72" s="30"/>
    </row>
    <row r="73" spans="1:11">
      <c r="A73" s="10">
        <v>44292</v>
      </c>
      <c r="B73" s="66">
        <v>25</v>
      </c>
      <c r="C73" s="26">
        <v>16</v>
      </c>
      <c r="D73" s="11"/>
      <c r="E73" s="27"/>
      <c r="F73" s="26">
        <f t="shared" si="4"/>
        <v>6</v>
      </c>
      <c r="G73" s="77">
        <v>3</v>
      </c>
      <c r="H73" s="72"/>
      <c r="I73" s="14"/>
      <c r="J73" s="30"/>
      <c r="K73" s="30"/>
    </row>
    <row r="74" spans="1:11">
      <c r="A74" s="10">
        <v>44292</v>
      </c>
      <c r="B74" s="66">
        <v>35.83</v>
      </c>
      <c r="C74" s="26">
        <v>24</v>
      </c>
      <c r="D74" s="11"/>
      <c r="E74" s="27"/>
      <c r="F74" s="26">
        <f>B74-C74-D74+E74-G74-J578</f>
        <v>8.8299999999999983</v>
      </c>
      <c r="G74" s="77">
        <v>3</v>
      </c>
      <c r="H74" s="72"/>
      <c r="I74" s="14"/>
      <c r="J74" s="30"/>
      <c r="K74" s="30"/>
    </row>
    <row r="75" spans="1:11">
      <c r="A75" s="10">
        <v>44292</v>
      </c>
      <c r="B75" s="66">
        <v>15.16</v>
      </c>
      <c r="C75" s="26">
        <v>6.2</v>
      </c>
      <c r="D75" s="11"/>
      <c r="E75" s="27"/>
      <c r="F75" s="26">
        <f>B75-C75-D75+E75-G75-J579</f>
        <v>5.9600000000000009</v>
      </c>
      <c r="G75" s="77">
        <v>3</v>
      </c>
      <c r="H75" s="72"/>
      <c r="I75" s="14"/>
      <c r="J75" s="30"/>
      <c r="K75" s="30"/>
    </row>
    <row r="76" spans="1:11">
      <c r="A76" s="10">
        <v>44292</v>
      </c>
      <c r="B76" s="66">
        <v>66.84</v>
      </c>
      <c r="C76" s="26">
        <v>48</v>
      </c>
      <c r="D76" s="11"/>
      <c r="E76" s="27"/>
      <c r="F76" s="26">
        <f>B76-C76-D76+E76-G76-J580</f>
        <v>15.840000000000003</v>
      </c>
      <c r="G76" s="77">
        <v>3</v>
      </c>
      <c r="H76" s="72"/>
      <c r="I76" s="14"/>
      <c r="J76" s="30"/>
      <c r="K76" s="30"/>
    </row>
    <row r="77" spans="1:11">
      <c r="A77" s="10">
        <v>44292</v>
      </c>
      <c r="B77" s="66">
        <v>136</v>
      </c>
      <c r="C77" s="26">
        <v>107.5</v>
      </c>
      <c r="D77" s="11"/>
      <c r="E77" s="27"/>
      <c r="F77" s="26">
        <f t="shared" ref="F77:F90" si="5">B77-C77-D77+E77-G77-J581</f>
        <v>13.5</v>
      </c>
      <c r="G77" s="77">
        <v>15</v>
      </c>
      <c r="H77" s="72"/>
      <c r="I77" s="14"/>
      <c r="J77" s="30"/>
      <c r="K77" s="30"/>
    </row>
    <row r="78" spans="1:11">
      <c r="A78" s="10">
        <v>44293</v>
      </c>
      <c r="B78" s="66">
        <v>14.82</v>
      </c>
      <c r="C78" s="26">
        <v>6.3</v>
      </c>
      <c r="D78" s="11"/>
      <c r="E78" s="27"/>
      <c r="F78" s="26">
        <f t="shared" si="5"/>
        <v>5.52</v>
      </c>
      <c r="G78" s="77">
        <v>3</v>
      </c>
      <c r="H78" s="72"/>
      <c r="I78" s="14"/>
      <c r="J78" s="30"/>
      <c r="K78" s="30"/>
    </row>
    <row r="79" spans="1:11">
      <c r="A79" s="10">
        <v>44293</v>
      </c>
      <c r="B79" s="66">
        <v>66.84</v>
      </c>
      <c r="C79" s="26">
        <v>48</v>
      </c>
      <c r="D79" s="11"/>
      <c r="E79" s="27"/>
      <c r="F79" s="26">
        <f t="shared" si="5"/>
        <v>15.840000000000003</v>
      </c>
      <c r="G79" s="77">
        <v>3</v>
      </c>
      <c r="H79" s="72"/>
      <c r="I79" s="14"/>
      <c r="J79" s="30"/>
      <c r="K79" s="30"/>
    </row>
    <row r="80" spans="1:11">
      <c r="A80" s="10">
        <v>44293</v>
      </c>
      <c r="B80" s="66">
        <v>24.22</v>
      </c>
      <c r="C80" s="26">
        <v>16</v>
      </c>
      <c r="D80" s="11"/>
      <c r="E80" s="27"/>
      <c r="F80" s="26">
        <f t="shared" si="5"/>
        <v>5.2199999999999989</v>
      </c>
      <c r="G80" s="77">
        <v>3</v>
      </c>
      <c r="H80" s="72"/>
      <c r="I80" s="14"/>
      <c r="J80" s="30"/>
      <c r="K80" s="30"/>
    </row>
    <row r="81" spans="1:11">
      <c r="A81" s="10">
        <v>44293</v>
      </c>
      <c r="B81" s="66">
        <v>48.51</v>
      </c>
      <c r="C81" s="26">
        <v>38.299999999999997</v>
      </c>
      <c r="D81" s="11"/>
      <c r="E81" s="27"/>
      <c r="F81" s="26">
        <f t="shared" si="5"/>
        <v>7.2100000000000009</v>
      </c>
      <c r="G81" s="77">
        <v>3</v>
      </c>
      <c r="H81" s="72"/>
      <c r="I81" s="14"/>
      <c r="J81" s="30"/>
      <c r="K81" s="30"/>
    </row>
    <row r="82" spans="1:11">
      <c r="A82" s="10">
        <v>44293</v>
      </c>
      <c r="B82" s="66">
        <v>13.74</v>
      </c>
      <c r="C82" s="26">
        <v>5</v>
      </c>
      <c r="D82" s="11"/>
      <c r="E82" s="27"/>
      <c r="F82" s="26">
        <f t="shared" si="5"/>
        <v>5.74</v>
      </c>
      <c r="G82" s="77">
        <v>3</v>
      </c>
      <c r="H82" s="72"/>
      <c r="I82" s="14"/>
      <c r="J82" s="30"/>
      <c r="K82" s="30"/>
    </row>
    <row r="83" spans="1:11">
      <c r="A83" s="10">
        <v>44293</v>
      </c>
      <c r="B83" s="66">
        <v>24.22</v>
      </c>
      <c r="C83" s="26">
        <v>16</v>
      </c>
      <c r="D83" s="11"/>
      <c r="E83" s="27"/>
      <c r="F83" s="26">
        <f t="shared" si="5"/>
        <v>5.2199999999999989</v>
      </c>
      <c r="G83" s="77">
        <v>3</v>
      </c>
      <c r="H83" s="72"/>
      <c r="I83" s="14"/>
      <c r="J83" s="30"/>
      <c r="K83" s="30"/>
    </row>
    <row r="84" spans="1:11">
      <c r="A84" s="10">
        <v>44293</v>
      </c>
      <c r="B84" s="66">
        <v>88.86</v>
      </c>
      <c r="C84" s="26">
        <v>58.3</v>
      </c>
      <c r="D84" s="11"/>
      <c r="E84" s="27"/>
      <c r="F84" s="26">
        <f t="shared" si="5"/>
        <v>27.560000000000002</v>
      </c>
      <c r="G84" s="77">
        <v>3</v>
      </c>
      <c r="H84" s="72"/>
      <c r="I84" s="14"/>
      <c r="J84" s="30"/>
      <c r="K84" s="30"/>
    </row>
    <row r="85" spans="1:11">
      <c r="A85" s="10">
        <v>44293</v>
      </c>
      <c r="B85" s="66">
        <v>14.02</v>
      </c>
      <c r="C85" s="26">
        <v>5</v>
      </c>
      <c r="D85" s="26"/>
      <c r="E85" s="11"/>
      <c r="F85" s="26">
        <f t="shared" si="5"/>
        <v>6.02</v>
      </c>
      <c r="G85" s="77">
        <v>3</v>
      </c>
      <c r="H85" s="72"/>
      <c r="I85" s="14"/>
      <c r="J85" s="30"/>
      <c r="K85" s="30"/>
    </row>
    <row r="86" spans="1:11">
      <c r="A86" s="10">
        <v>44293</v>
      </c>
      <c r="B86" s="66">
        <v>13.33</v>
      </c>
      <c r="C86" s="26">
        <v>4.2</v>
      </c>
      <c r="D86" s="11"/>
      <c r="E86" s="27"/>
      <c r="F86" s="26">
        <f t="shared" si="5"/>
        <v>6.129999999999999</v>
      </c>
      <c r="G86" s="77">
        <v>3</v>
      </c>
      <c r="H86" s="72"/>
      <c r="I86" s="14"/>
      <c r="J86" s="30"/>
      <c r="K86" s="30"/>
    </row>
    <row r="87" spans="1:11">
      <c r="A87" s="10">
        <v>44293</v>
      </c>
      <c r="B87" s="66">
        <v>14.08</v>
      </c>
      <c r="C87" s="26">
        <v>5</v>
      </c>
      <c r="D87" s="11"/>
      <c r="E87" s="27"/>
      <c r="F87" s="26">
        <f t="shared" si="5"/>
        <v>6.08</v>
      </c>
      <c r="G87" s="77">
        <v>3</v>
      </c>
      <c r="H87" s="72"/>
      <c r="I87" s="14"/>
      <c r="J87" s="30"/>
      <c r="K87" s="30"/>
    </row>
    <row r="88" spans="1:11">
      <c r="A88" s="10">
        <v>44294</v>
      </c>
      <c r="B88" s="66">
        <v>11.61</v>
      </c>
      <c r="C88" s="26">
        <v>8</v>
      </c>
      <c r="D88" s="11"/>
      <c r="E88" s="27"/>
      <c r="F88" s="26">
        <f t="shared" si="5"/>
        <v>0.60999999999999943</v>
      </c>
      <c r="G88" s="77">
        <v>3</v>
      </c>
      <c r="H88" s="72"/>
      <c r="I88" s="14"/>
      <c r="J88" s="30"/>
      <c r="K88" s="30"/>
    </row>
    <row r="89" spans="1:11">
      <c r="A89" s="10">
        <v>44294</v>
      </c>
      <c r="B89" s="66">
        <v>139</v>
      </c>
      <c r="C89" s="26">
        <v>107.5</v>
      </c>
      <c r="D89" s="11"/>
      <c r="E89" s="27"/>
      <c r="F89" s="26">
        <f t="shared" si="5"/>
        <v>28.5</v>
      </c>
      <c r="G89" s="77">
        <v>3</v>
      </c>
      <c r="H89" s="72"/>
      <c r="I89" s="14"/>
      <c r="J89" s="30"/>
      <c r="K89" s="30"/>
    </row>
    <row r="90" spans="1:11">
      <c r="A90" s="10">
        <v>44294</v>
      </c>
      <c r="B90" s="66">
        <v>66.84</v>
      </c>
      <c r="C90" s="26">
        <v>48</v>
      </c>
      <c r="D90" s="11"/>
      <c r="E90" s="27"/>
      <c r="F90" s="26">
        <f t="shared" si="5"/>
        <v>15.840000000000003</v>
      </c>
      <c r="G90" s="77">
        <v>3</v>
      </c>
      <c r="H90" s="72"/>
      <c r="I90" s="14"/>
      <c r="J90" s="30"/>
      <c r="K90" s="30"/>
    </row>
    <row r="91" spans="1:11">
      <c r="A91" s="10">
        <v>44294</v>
      </c>
      <c r="B91" s="66">
        <v>35.83</v>
      </c>
      <c r="C91" s="26">
        <v>24</v>
      </c>
      <c r="D91" s="11"/>
      <c r="E91" s="27"/>
      <c r="F91" s="26">
        <f t="shared" ref="F91:F102" si="6">B91-C91-D91+E91-G91-J595</f>
        <v>8.8299999999999983</v>
      </c>
      <c r="G91" s="77">
        <v>3</v>
      </c>
      <c r="H91" s="72"/>
      <c r="I91" s="14"/>
      <c r="J91" s="30"/>
      <c r="K91" s="30"/>
    </row>
    <row r="92" spans="1:11">
      <c r="A92" s="10">
        <v>44294</v>
      </c>
      <c r="B92" s="66">
        <v>48.28</v>
      </c>
      <c r="C92" s="26">
        <v>38.299999999999997</v>
      </c>
      <c r="D92" s="11"/>
      <c r="E92" s="27"/>
      <c r="F92" s="26">
        <f t="shared" si="6"/>
        <v>6.980000000000004</v>
      </c>
      <c r="G92" s="77">
        <v>3</v>
      </c>
      <c r="H92" s="72"/>
      <c r="I92" s="14"/>
      <c r="J92" s="30"/>
      <c r="K92" s="30"/>
    </row>
    <row r="93" spans="1:11">
      <c r="A93" s="10">
        <v>44294</v>
      </c>
      <c r="B93" s="66">
        <v>50</v>
      </c>
      <c r="C93" s="26">
        <v>32</v>
      </c>
      <c r="D93" s="11"/>
      <c r="E93" s="27"/>
      <c r="F93" s="26">
        <f t="shared" si="6"/>
        <v>15</v>
      </c>
      <c r="G93" s="77">
        <v>3</v>
      </c>
      <c r="H93" s="72"/>
      <c r="I93" s="14"/>
      <c r="J93" s="30"/>
      <c r="K93" s="30"/>
    </row>
    <row r="94" spans="1:11">
      <c r="A94" s="10">
        <v>44294</v>
      </c>
      <c r="B94" s="66">
        <v>23</v>
      </c>
      <c r="C94" s="26">
        <v>16</v>
      </c>
      <c r="D94" s="11"/>
      <c r="E94" s="27"/>
      <c r="F94" s="26">
        <f t="shared" si="6"/>
        <v>4</v>
      </c>
      <c r="G94" s="77">
        <v>3</v>
      </c>
      <c r="H94" s="72"/>
      <c r="I94" s="14"/>
      <c r="J94" s="30"/>
      <c r="K94" s="30"/>
    </row>
    <row r="95" spans="1:11">
      <c r="A95" s="10">
        <v>44294</v>
      </c>
      <c r="B95" s="66">
        <v>32.700000000000003</v>
      </c>
      <c r="C95" s="26">
        <v>15</v>
      </c>
      <c r="D95" s="11"/>
      <c r="E95" s="27"/>
      <c r="F95" s="26">
        <f t="shared" si="6"/>
        <v>14.700000000000003</v>
      </c>
      <c r="G95" s="77">
        <v>3</v>
      </c>
      <c r="H95" s="72"/>
      <c r="I95" s="14"/>
      <c r="J95" s="30"/>
      <c r="K95" s="30"/>
    </row>
    <row r="96" spans="1:11">
      <c r="A96" s="10">
        <v>44294</v>
      </c>
      <c r="B96" s="66">
        <v>35.950000000000003</v>
      </c>
      <c r="C96" s="33">
        <v>24</v>
      </c>
      <c r="D96" s="16"/>
      <c r="E96" s="16"/>
      <c r="F96" s="26">
        <f t="shared" si="6"/>
        <v>8.9500000000000028</v>
      </c>
      <c r="G96" s="77">
        <v>3</v>
      </c>
      <c r="H96" s="72"/>
      <c r="I96" s="14"/>
      <c r="J96" s="30"/>
      <c r="K96" s="30"/>
    </row>
    <row r="97" spans="1:11">
      <c r="A97" s="10">
        <v>44294</v>
      </c>
      <c r="B97" s="66">
        <v>11.61</v>
      </c>
      <c r="C97" s="33">
        <v>8</v>
      </c>
      <c r="D97" s="16"/>
      <c r="E97" s="16"/>
      <c r="F97" s="26">
        <f t="shared" si="6"/>
        <v>0.60999999999999943</v>
      </c>
      <c r="G97" s="77">
        <v>3</v>
      </c>
      <c r="H97" s="72"/>
      <c r="I97" s="14"/>
      <c r="J97" s="30"/>
      <c r="K97" s="30"/>
    </row>
    <row r="98" spans="1:11">
      <c r="A98" s="10">
        <v>44294</v>
      </c>
      <c r="B98" s="66">
        <v>14.01</v>
      </c>
      <c r="C98" s="26">
        <v>4.9000000000000004</v>
      </c>
      <c r="D98" s="11"/>
      <c r="E98" s="27"/>
      <c r="F98" s="26">
        <f t="shared" si="6"/>
        <v>6.1099999999999994</v>
      </c>
      <c r="G98" s="77">
        <v>3</v>
      </c>
      <c r="H98" s="72"/>
      <c r="I98" s="14"/>
      <c r="J98" s="30"/>
      <c r="K98" s="30"/>
    </row>
    <row r="99" spans="1:11">
      <c r="A99" s="10">
        <v>44294</v>
      </c>
      <c r="B99" s="66">
        <v>107.4</v>
      </c>
      <c r="C99" s="26">
        <v>45.39</v>
      </c>
      <c r="D99" s="30">
        <v>107.4</v>
      </c>
      <c r="E99" s="30">
        <v>45.39</v>
      </c>
      <c r="F99" s="26">
        <f t="shared" si="6"/>
        <v>0</v>
      </c>
      <c r="G99" s="59">
        <v>0</v>
      </c>
      <c r="H99" s="69"/>
      <c r="I99" s="14"/>
      <c r="J99" s="30"/>
      <c r="K99" s="30"/>
    </row>
    <row r="100" spans="1:11">
      <c r="A100" s="10">
        <v>44294</v>
      </c>
      <c r="B100" s="66">
        <v>75.510000000000005</v>
      </c>
      <c r="C100" s="26">
        <v>59.5</v>
      </c>
      <c r="D100" s="11"/>
      <c r="E100" s="27"/>
      <c r="F100" s="26">
        <f t="shared" si="6"/>
        <v>10.010000000000005</v>
      </c>
      <c r="G100" s="77">
        <v>6</v>
      </c>
      <c r="H100" s="72"/>
      <c r="I100" s="14"/>
      <c r="J100" s="30"/>
      <c r="K100" s="30"/>
    </row>
    <row r="101" spans="1:11">
      <c r="A101" s="10">
        <v>44294</v>
      </c>
      <c r="B101" s="66">
        <v>42.58</v>
      </c>
      <c r="C101" s="26">
        <v>20</v>
      </c>
      <c r="D101" s="11"/>
      <c r="E101" s="27"/>
      <c r="F101" s="26">
        <f t="shared" si="6"/>
        <v>19.579999999999998</v>
      </c>
      <c r="G101" s="77">
        <v>3</v>
      </c>
      <c r="H101" s="72"/>
      <c r="I101" s="14"/>
      <c r="J101" s="30"/>
      <c r="K101" s="30"/>
    </row>
    <row r="102" spans="1:11">
      <c r="A102" s="10">
        <v>44294</v>
      </c>
      <c r="B102" s="66">
        <v>35.4</v>
      </c>
      <c r="C102" s="26">
        <v>25</v>
      </c>
      <c r="D102" s="11"/>
      <c r="E102" s="27"/>
      <c r="F102" s="26">
        <f t="shared" si="6"/>
        <v>7.3999999999999986</v>
      </c>
      <c r="G102" s="77">
        <v>3</v>
      </c>
      <c r="H102" s="72"/>
      <c r="I102" s="14"/>
      <c r="J102" s="30"/>
      <c r="K102" s="30"/>
    </row>
    <row r="103" spans="1:11">
      <c r="A103" s="10">
        <v>44295</v>
      </c>
      <c r="B103" s="66">
        <v>11.81</v>
      </c>
      <c r="C103" s="26">
        <v>8</v>
      </c>
      <c r="D103" s="11"/>
      <c r="E103" s="27"/>
      <c r="F103" s="26">
        <f t="shared" ref="F103:F117" si="7">B103-C103-D103+E103-G103-J607</f>
        <v>0.8100000000000005</v>
      </c>
      <c r="G103" s="77">
        <v>3</v>
      </c>
      <c r="H103" s="72"/>
      <c r="I103" s="14"/>
      <c r="J103" s="30"/>
      <c r="K103" s="30"/>
    </row>
    <row r="104" spans="1:11">
      <c r="A104" s="10">
        <v>44295</v>
      </c>
      <c r="B104" s="66">
        <v>142.76</v>
      </c>
      <c r="C104" s="26">
        <v>109.5</v>
      </c>
      <c r="D104" s="11"/>
      <c r="E104" s="27"/>
      <c r="F104" s="26">
        <f t="shared" si="7"/>
        <v>30.259999999999991</v>
      </c>
      <c r="G104" s="77">
        <v>3</v>
      </c>
      <c r="H104" s="72"/>
      <c r="I104" s="14"/>
      <c r="J104" s="30"/>
      <c r="K104" s="30"/>
    </row>
    <row r="105" spans="1:11">
      <c r="A105" s="10">
        <v>44295</v>
      </c>
      <c r="B105" s="66">
        <v>13.74</v>
      </c>
      <c r="C105" s="33">
        <v>7</v>
      </c>
      <c r="D105" s="16"/>
      <c r="E105" s="16"/>
      <c r="F105" s="26">
        <f t="shared" si="7"/>
        <v>3.74</v>
      </c>
      <c r="G105" s="59">
        <v>3</v>
      </c>
      <c r="H105" s="72"/>
      <c r="I105" s="14"/>
      <c r="J105" s="30"/>
      <c r="K105" s="30"/>
    </row>
    <row r="106" spans="1:11">
      <c r="A106" s="10">
        <v>44295</v>
      </c>
      <c r="B106" s="66">
        <v>134.68</v>
      </c>
      <c r="C106" s="26">
        <v>107.5</v>
      </c>
      <c r="D106" s="11"/>
      <c r="E106" s="27"/>
      <c r="F106" s="26">
        <f t="shared" si="7"/>
        <v>24.180000000000007</v>
      </c>
      <c r="G106" s="77">
        <v>3</v>
      </c>
      <c r="H106" s="72"/>
      <c r="I106" s="14"/>
      <c r="J106" s="30"/>
      <c r="K106" s="30"/>
    </row>
    <row r="107" spans="1:11">
      <c r="A107" s="10">
        <v>44295</v>
      </c>
      <c r="B107" s="66">
        <v>29.41</v>
      </c>
      <c r="C107" s="26">
        <v>18</v>
      </c>
      <c r="D107" s="11"/>
      <c r="E107" s="27"/>
      <c r="F107" s="26">
        <f t="shared" si="7"/>
        <v>8.41</v>
      </c>
      <c r="G107" s="77">
        <v>3</v>
      </c>
      <c r="H107" s="72"/>
      <c r="I107" s="14"/>
      <c r="J107" s="30"/>
      <c r="K107" s="30"/>
    </row>
    <row r="108" spans="1:11">
      <c r="A108" s="10">
        <v>44295</v>
      </c>
      <c r="B108" s="66">
        <v>75.510000000000005</v>
      </c>
      <c r="C108" s="26">
        <v>59.5</v>
      </c>
      <c r="D108" s="11"/>
      <c r="E108" s="27"/>
      <c r="F108" s="26">
        <f t="shared" si="7"/>
        <v>13.010000000000005</v>
      </c>
      <c r="G108" s="77">
        <v>3</v>
      </c>
      <c r="H108" s="72"/>
      <c r="I108" s="14"/>
      <c r="J108" s="30"/>
      <c r="K108" s="30"/>
    </row>
    <row r="109" spans="1:11">
      <c r="A109" s="10">
        <v>44295</v>
      </c>
      <c r="B109" s="66">
        <v>134.68</v>
      </c>
      <c r="C109" s="26">
        <v>107.5</v>
      </c>
      <c r="D109" s="11"/>
      <c r="E109" s="27"/>
      <c r="F109" s="26">
        <f t="shared" si="7"/>
        <v>24.180000000000007</v>
      </c>
      <c r="G109" s="77">
        <v>3</v>
      </c>
      <c r="H109" s="72"/>
      <c r="I109" s="14"/>
      <c r="J109" s="30"/>
      <c r="K109" s="30"/>
    </row>
    <row r="110" spans="1:11">
      <c r="A110" s="10">
        <v>44295</v>
      </c>
      <c r="B110" s="66">
        <v>179.32</v>
      </c>
      <c r="C110" s="26">
        <v>124.6</v>
      </c>
      <c r="D110" s="33"/>
      <c r="E110" s="33"/>
      <c r="F110" s="26">
        <f t="shared" si="7"/>
        <v>51.72</v>
      </c>
      <c r="G110" s="77">
        <v>3</v>
      </c>
      <c r="H110" s="72"/>
      <c r="I110" s="14"/>
      <c r="J110" s="30"/>
      <c r="K110" s="30"/>
    </row>
    <row r="111" spans="1:11">
      <c r="A111" s="10">
        <v>44295</v>
      </c>
      <c r="B111" s="66">
        <v>24.22</v>
      </c>
      <c r="C111" s="27">
        <v>16</v>
      </c>
      <c r="D111" s="16"/>
      <c r="E111" s="16"/>
      <c r="F111" s="26">
        <f t="shared" si="7"/>
        <v>5.2199999999999989</v>
      </c>
      <c r="G111" s="59">
        <v>3</v>
      </c>
      <c r="H111" s="72"/>
      <c r="I111" s="14"/>
      <c r="J111" s="30"/>
      <c r="K111" s="30"/>
    </row>
    <row r="112" spans="1:11" ht="21.95" customHeight="1">
      <c r="A112" s="10">
        <v>44295</v>
      </c>
      <c r="B112" s="66">
        <v>66.84</v>
      </c>
      <c r="C112" s="26">
        <v>48</v>
      </c>
      <c r="D112" s="11"/>
      <c r="E112" s="27"/>
      <c r="F112" s="26">
        <f t="shared" si="7"/>
        <v>15.840000000000003</v>
      </c>
      <c r="G112" s="77">
        <v>3</v>
      </c>
      <c r="H112" s="72"/>
      <c r="I112" s="14"/>
      <c r="J112" s="30"/>
      <c r="K112" s="30"/>
    </row>
    <row r="113" spans="1:11">
      <c r="A113" s="10">
        <v>44295</v>
      </c>
      <c r="B113" s="66">
        <v>139</v>
      </c>
      <c r="C113" s="26">
        <v>107.5</v>
      </c>
      <c r="D113" s="11"/>
      <c r="E113" s="27"/>
      <c r="F113" s="26">
        <f t="shared" si="7"/>
        <v>28.5</v>
      </c>
      <c r="G113" s="77">
        <v>3</v>
      </c>
      <c r="H113" s="72"/>
      <c r="I113" s="14"/>
      <c r="J113" s="30"/>
      <c r="K113" s="30"/>
    </row>
    <row r="114" spans="1:11">
      <c r="A114" s="10">
        <v>44295</v>
      </c>
      <c r="B114" s="66">
        <v>50</v>
      </c>
      <c r="C114" s="11">
        <v>32</v>
      </c>
      <c r="D114" s="11"/>
      <c r="E114" s="27"/>
      <c r="F114" s="26">
        <f t="shared" si="7"/>
        <v>15</v>
      </c>
      <c r="G114" s="77">
        <v>3</v>
      </c>
      <c r="H114" s="72"/>
      <c r="I114" s="14"/>
      <c r="J114" s="30"/>
      <c r="K114" s="30"/>
    </row>
    <row r="115" spans="1:11">
      <c r="A115" s="10">
        <v>44295</v>
      </c>
      <c r="B115" s="66">
        <v>16.8</v>
      </c>
      <c r="C115" s="27">
        <v>7.7</v>
      </c>
      <c r="D115" s="16"/>
      <c r="E115" s="16"/>
      <c r="F115" s="26">
        <f t="shared" si="7"/>
        <v>6.1000000000000014</v>
      </c>
      <c r="G115" s="77">
        <v>3</v>
      </c>
      <c r="J115" s="30"/>
      <c r="K115" s="30"/>
    </row>
    <row r="116" spans="1:11">
      <c r="A116" s="10">
        <v>44295</v>
      </c>
      <c r="B116" s="66">
        <v>48.4</v>
      </c>
      <c r="C116" s="11">
        <v>38.299999999999997</v>
      </c>
      <c r="D116" s="11"/>
      <c r="E116" s="27"/>
      <c r="F116" s="26">
        <f t="shared" si="7"/>
        <v>7.1000000000000014</v>
      </c>
      <c r="G116" s="77">
        <v>3</v>
      </c>
      <c r="J116" s="30"/>
      <c r="K116" s="30"/>
    </row>
    <row r="117" spans="1:11">
      <c r="A117" s="10">
        <v>44295</v>
      </c>
      <c r="B117" s="66">
        <v>14.08</v>
      </c>
      <c r="C117" s="26">
        <v>4.9000000000000004</v>
      </c>
      <c r="D117" s="11"/>
      <c r="E117" s="27"/>
      <c r="F117" s="26">
        <f t="shared" si="7"/>
        <v>6.18</v>
      </c>
      <c r="G117" s="59">
        <v>3</v>
      </c>
      <c r="J117" s="30"/>
      <c r="K117" s="30"/>
    </row>
    <row r="118" spans="1:11">
      <c r="A118" s="10">
        <v>44295</v>
      </c>
      <c r="B118" s="66">
        <v>69.349999999999994</v>
      </c>
      <c r="C118" s="11">
        <v>40.299999999999997</v>
      </c>
      <c r="D118" s="11"/>
      <c r="E118" s="27"/>
      <c r="F118" s="26">
        <f t="shared" ref="F118:F134" si="8">B118-C118-D118+E118-G118-J622</f>
        <v>26.049999999999997</v>
      </c>
      <c r="G118" s="77">
        <v>3</v>
      </c>
      <c r="J118" s="30"/>
      <c r="K118" s="30"/>
    </row>
    <row r="119" spans="1:11">
      <c r="A119" s="10">
        <v>44295</v>
      </c>
      <c r="B119" s="66">
        <v>28.15</v>
      </c>
      <c r="C119" s="11">
        <v>15</v>
      </c>
      <c r="D119" s="11"/>
      <c r="E119" s="27"/>
      <c r="F119" s="26">
        <f t="shared" si="8"/>
        <v>10.149999999999999</v>
      </c>
      <c r="G119" s="77">
        <v>3</v>
      </c>
      <c r="J119" s="30"/>
      <c r="K119" s="30"/>
    </row>
    <row r="120" spans="1:11">
      <c r="A120" s="10">
        <v>44295</v>
      </c>
      <c r="B120" s="66">
        <v>13.74</v>
      </c>
      <c r="C120" s="11">
        <v>5</v>
      </c>
      <c r="D120" s="11"/>
      <c r="E120" s="27"/>
      <c r="F120" s="26">
        <f t="shared" si="8"/>
        <v>5.74</v>
      </c>
      <c r="G120" s="77">
        <v>3</v>
      </c>
      <c r="J120" s="30"/>
      <c r="K120" s="30"/>
    </row>
    <row r="121" spans="1:11">
      <c r="A121" s="10">
        <v>44295</v>
      </c>
      <c r="B121" s="66">
        <v>186.85</v>
      </c>
      <c r="C121" s="11">
        <v>83.3</v>
      </c>
      <c r="D121" s="11"/>
      <c r="E121" s="27"/>
      <c r="F121" s="26">
        <f t="shared" si="8"/>
        <v>100.55</v>
      </c>
      <c r="G121" s="77">
        <v>3</v>
      </c>
      <c r="J121" s="30"/>
      <c r="K121" s="30"/>
    </row>
    <row r="122" spans="1:11">
      <c r="A122" s="10">
        <v>44295</v>
      </c>
      <c r="B122" s="66">
        <v>11.61</v>
      </c>
      <c r="C122" s="11">
        <v>8</v>
      </c>
      <c r="D122" s="11"/>
      <c r="E122" s="27"/>
      <c r="F122" s="26">
        <f t="shared" si="8"/>
        <v>0.60999999999999943</v>
      </c>
      <c r="G122" s="77">
        <v>3</v>
      </c>
      <c r="J122" s="30"/>
      <c r="K122" s="30"/>
    </row>
    <row r="123" spans="1:11">
      <c r="A123" s="10">
        <v>44296</v>
      </c>
      <c r="B123" s="66">
        <v>12</v>
      </c>
      <c r="C123" s="11">
        <v>8</v>
      </c>
      <c r="D123" s="11"/>
      <c r="E123" s="27"/>
      <c r="F123" s="26">
        <f t="shared" si="8"/>
        <v>1</v>
      </c>
      <c r="G123" s="59">
        <v>3</v>
      </c>
      <c r="J123" s="30"/>
      <c r="K123" s="30"/>
    </row>
    <row r="124" spans="1:11">
      <c r="A124" s="10">
        <v>44296</v>
      </c>
      <c r="B124" s="66">
        <v>108.09</v>
      </c>
      <c r="C124" s="26">
        <v>68</v>
      </c>
      <c r="D124" s="11"/>
      <c r="E124" s="27"/>
      <c r="F124" s="26">
        <f t="shared" si="8"/>
        <v>37.090000000000003</v>
      </c>
      <c r="G124" s="77">
        <v>3</v>
      </c>
      <c r="J124" s="30"/>
      <c r="K124" s="30"/>
    </row>
    <row r="125" spans="1:11">
      <c r="A125" s="10">
        <v>44296</v>
      </c>
      <c r="B125" s="66">
        <v>11.61</v>
      </c>
      <c r="C125" s="26">
        <v>8</v>
      </c>
      <c r="D125" s="11"/>
      <c r="E125" s="27"/>
      <c r="F125" s="26">
        <f t="shared" si="8"/>
        <v>0.60999999999999943</v>
      </c>
      <c r="G125" s="77">
        <v>3</v>
      </c>
      <c r="J125" s="30"/>
      <c r="K125" s="30"/>
    </row>
    <row r="126" spans="1:11">
      <c r="A126" s="10">
        <v>44296</v>
      </c>
      <c r="B126" s="66">
        <v>34.86</v>
      </c>
      <c r="C126" s="11">
        <v>24</v>
      </c>
      <c r="D126" s="11"/>
      <c r="E126" s="27"/>
      <c r="F126" s="26">
        <f t="shared" si="8"/>
        <v>7.8599999999999994</v>
      </c>
      <c r="G126" s="77">
        <v>3</v>
      </c>
      <c r="J126" s="30"/>
      <c r="K126" s="30"/>
    </row>
    <row r="127" spans="1:11">
      <c r="A127" s="10">
        <v>44296</v>
      </c>
      <c r="B127" s="66">
        <v>34.86</v>
      </c>
      <c r="C127" s="11">
        <v>24</v>
      </c>
      <c r="D127" s="11"/>
      <c r="E127" s="27"/>
      <c r="F127" s="26">
        <f t="shared" si="8"/>
        <v>7.8599999999999994</v>
      </c>
      <c r="G127" s="77">
        <v>3</v>
      </c>
      <c r="J127" s="30"/>
      <c r="K127" s="30"/>
    </row>
    <row r="128" spans="1:11">
      <c r="A128" s="10">
        <v>44296</v>
      </c>
      <c r="B128" s="66">
        <v>48.44</v>
      </c>
      <c r="C128" s="11">
        <v>38.299999999999997</v>
      </c>
      <c r="D128" s="11"/>
      <c r="E128" s="27"/>
      <c r="F128" s="26">
        <f t="shared" si="8"/>
        <v>7.1400000000000006</v>
      </c>
      <c r="G128" s="77">
        <v>3</v>
      </c>
      <c r="J128" s="30"/>
      <c r="K128" s="30"/>
    </row>
    <row r="129" spans="1:11">
      <c r="A129" s="10">
        <v>44296</v>
      </c>
      <c r="B129" s="66">
        <v>13.92</v>
      </c>
      <c r="C129" s="26">
        <v>5</v>
      </c>
      <c r="D129" s="11"/>
      <c r="E129" s="27"/>
      <c r="F129" s="26">
        <f t="shared" si="8"/>
        <v>5.92</v>
      </c>
      <c r="G129" s="77">
        <v>3</v>
      </c>
      <c r="J129" s="30"/>
      <c r="K129" s="30"/>
    </row>
    <row r="130" spans="1:11">
      <c r="A130" s="10">
        <v>44296</v>
      </c>
      <c r="B130" s="66">
        <v>80.319999999999993</v>
      </c>
      <c r="C130" s="11">
        <v>48</v>
      </c>
      <c r="D130" s="11"/>
      <c r="E130" s="27"/>
      <c r="F130" s="26">
        <f t="shared" si="8"/>
        <v>29.319999999999993</v>
      </c>
      <c r="G130" s="77">
        <v>3</v>
      </c>
      <c r="J130" s="30"/>
      <c r="K130" s="30"/>
    </row>
    <row r="131" spans="1:11">
      <c r="A131" s="10">
        <v>44296</v>
      </c>
      <c r="B131" s="66">
        <v>66.84</v>
      </c>
      <c r="C131" s="11">
        <v>48</v>
      </c>
      <c r="D131" s="11"/>
      <c r="E131" s="27"/>
      <c r="F131" s="26">
        <f t="shared" si="8"/>
        <v>15.840000000000003</v>
      </c>
      <c r="G131" s="59">
        <v>3</v>
      </c>
      <c r="J131" s="30"/>
      <c r="K131" s="30"/>
    </row>
    <row r="132" spans="1:11">
      <c r="A132" s="10">
        <v>44296</v>
      </c>
      <c r="B132" s="66">
        <v>24.22</v>
      </c>
      <c r="C132" s="11">
        <v>16</v>
      </c>
      <c r="D132" s="11"/>
      <c r="E132" s="27"/>
      <c r="F132" s="26">
        <f t="shared" si="8"/>
        <v>5.2199999999999989</v>
      </c>
      <c r="G132" s="77">
        <v>3</v>
      </c>
      <c r="J132" s="30"/>
      <c r="K132" s="30"/>
    </row>
    <row r="133" spans="1:11">
      <c r="A133" s="10">
        <v>44296</v>
      </c>
      <c r="B133" s="66">
        <v>13.84</v>
      </c>
      <c r="C133" s="11">
        <v>4.9000000000000004</v>
      </c>
      <c r="D133" s="11"/>
      <c r="E133" s="27"/>
      <c r="F133" s="26">
        <f t="shared" si="8"/>
        <v>5.9399999999999995</v>
      </c>
      <c r="G133" s="77">
        <v>3</v>
      </c>
      <c r="J133" s="30"/>
      <c r="K133" s="30"/>
    </row>
    <row r="134" spans="1:11">
      <c r="A134" s="10">
        <v>44296</v>
      </c>
      <c r="B134" s="66">
        <v>73.510000000000005</v>
      </c>
      <c r="C134" s="11">
        <v>51</v>
      </c>
      <c r="D134" s="11"/>
      <c r="E134" s="27"/>
      <c r="F134" s="26">
        <f t="shared" si="8"/>
        <v>19.510000000000005</v>
      </c>
      <c r="G134" s="77">
        <v>3</v>
      </c>
      <c r="J134" s="30"/>
      <c r="K134" s="30"/>
    </row>
    <row r="135" spans="1:11">
      <c r="A135" s="10">
        <v>44296</v>
      </c>
      <c r="B135" s="66">
        <v>71.58</v>
      </c>
      <c r="C135" s="11">
        <v>38.299999999999997</v>
      </c>
      <c r="D135" s="11"/>
      <c r="E135" s="27"/>
      <c r="F135" s="26">
        <f t="shared" ref="F135:F150" si="9">B135-C135-D135+E135-G135-J640</f>
        <v>30.28</v>
      </c>
      <c r="G135" s="77">
        <v>3</v>
      </c>
      <c r="J135" s="30"/>
      <c r="K135" s="30"/>
    </row>
    <row r="136" spans="1:11">
      <c r="A136" s="10">
        <v>44296</v>
      </c>
      <c r="B136" s="66">
        <v>14.08</v>
      </c>
      <c r="C136" s="26">
        <v>5</v>
      </c>
      <c r="D136" s="11"/>
      <c r="E136" s="27"/>
      <c r="F136" s="26">
        <f t="shared" si="9"/>
        <v>6.08</v>
      </c>
      <c r="G136" s="77">
        <v>3</v>
      </c>
      <c r="J136" s="30"/>
      <c r="K136" s="30"/>
    </row>
    <row r="137" spans="1:11">
      <c r="A137" s="10">
        <v>44296</v>
      </c>
      <c r="B137" s="66">
        <v>13.74</v>
      </c>
      <c r="C137" s="11">
        <v>4.9000000000000004</v>
      </c>
      <c r="D137" s="11"/>
      <c r="E137" s="27"/>
      <c r="F137" s="26">
        <f t="shared" si="9"/>
        <v>5.84</v>
      </c>
      <c r="G137" s="77">
        <v>3</v>
      </c>
      <c r="J137" s="30"/>
      <c r="K137" s="30"/>
    </row>
    <row r="138" spans="1:11">
      <c r="A138" s="10">
        <v>44297</v>
      </c>
      <c r="B138" s="66">
        <v>24.22</v>
      </c>
      <c r="C138" s="11">
        <v>16</v>
      </c>
      <c r="D138" s="11"/>
      <c r="E138" s="27"/>
      <c r="F138" s="26">
        <f t="shared" si="9"/>
        <v>5.2199999999999989</v>
      </c>
      <c r="G138" s="59">
        <v>3</v>
      </c>
      <c r="J138" s="30"/>
      <c r="K138" s="30"/>
    </row>
    <row r="139" spans="1:11">
      <c r="A139" s="10">
        <v>44297</v>
      </c>
      <c r="B139" s="66">
        <v>12</v>
      </c>
      <c r="C139" s="11">
        <v>8</v>
      </c>
      <c r="D139" s="11"/>
      <c r="E139" s="27"/>
      <c r="F139" s="26">
        <f t="shared" si="9"/>
        <v>1</v>
      </c>
      <c r="G139" s="77">
        <v>3</v>
      </c>
      <c r="J139" s="30"/>
      <c r="K139" s="30"/>
    </row>
    <row r="140" spans="1:11">
      <c r="A140" s="10">
        <v>44297</v>
      </c>
      <c r="B140" s="66">
        <v>134.68</v>
      </c>
      <c r="C140" s="11">
        <v>107.5</v>
      </c>
      <c r="D140" s="11"/>
      <c r="E140" s="27"/>
      <c r="F140" s="26">
        <f t="shared" si="9"/>
        <v>24.180000000000007</v>
      </c>
      <c r="G140" s="77">
        <v>3</v>
      </c>
      <c r="J140" s="30"/>
      <c r="K140" s="30"/>
    </row>
    <row r="141" spans="1:11">
      <c r="A141" s="10">
        <v>44297</v>
      </c>
      <c r="B141" s="66">
        <v>11.61</v>
      </c>
      <c r="C141" s="26">
        <v>8</v>
      </c>
      <c r="D141" s="11"/>
      <c r="E141" s="27"/>
      <c r="F141" s="26">
        <f t="shared" si="9"/>
        <v>0.60999999999999943</v>
      </c>
      <c r="G141" s="77">
        <v>3</v>
      </c>
      <c r="J141" s="30"/>
      <c r="K141" s="30"/>
    </row>
    <row r="142" spans="1:11">
      <c r="A142" s="10">
        <v>44297</v>
      </c>
      <c r="B142" s="66">
        <v>11.61</v>
      </c>
      <c r="C142" s="11">
        <v>8</v>
      </c>
      <c r="D142" s="11"/>
      <c r="E142" s="27"/>
      <c r="F142" s="26">
        <f t="shared" si="9"/>
        <v>0.60999999999999943</v>
      </c>
      <c r="G142" s="77">
        <v>3</v>
      </c>
      <c r="J142" s="30"/>
      <c r="K142" s="30"/>
    </row>
    <row r="143" spans="1:11">
      <c r="A143" s="10">
        <v>44297</v>
      </c>
      <c r="B143" s="66">
        <v>10.83</v>
      </c>
      <c r="C143" s="11">
        <v>3.75</v>
      </c>
      <c r="D143" s="11"/>
      <c r="E143" s="27"/>
      <c r="F143" s="26">
        <f t="shared" si="9"/>
        <v>4.08</v>
      </c>
      <c r="G143" s="77">
        <v>3</v>
      </c>
      <c r="J143" s="30"/>
      <c r="K143" s="30"/>
    </row>
    <row r="144" spans="1:11">
      <c r="A144" s="10">
        <v>44297</v>
      </c>
      <c r="B144" s="66">
        <v>139</v>
      </c>
      <c r="C144" s="11">
        <v>107.5</v>
      </c>
      <c r="D144" s="11"/>
      <c r="E144" s="27"/>
      <c r="F144" s="26">
        <f t="shared" si="9"/>
        <v>28.5</v>
      </c>
      <c r="G144" s="77">
        <v>3</v>
      </c>
      <c r="J144" s="30"/>
      <c r="K144" s="30"/>
    </row>
    <row r="145" spans="1:11">
      <c r="A145" s="10">
        <v>44297</v>
      </c>
      <c r="B145" s="66">
        <v>96.16</v>
      </c>
      <c r="C145" s="11">
        <v>76.599999999999994</v>
      </c>
      <c r="D145" s="11"/>
      <c r="E145" s="27"/>
      <c r="F145" s="26">
        <f t="shared" si="9"/>
        <v>16.560000000000002</v>
      </c>
      <c r="G145" s="77">
        <v>3</v>
      </c>
      <c r="J145" s="30"/>
      <c r="K145" s="30"/>
    </row>
    <row r="146" spans="1:11">
      <c r="A146" s="10">
        <v>44297</v>
      </c>
      <c r="B146" s="66">
        <v>34.86</v>
      </c>
      <c r="C146" s="11">
        <v>24</v>
      </c>
      <c r="D146" s="11"/>
      <c r="E146" s="27"/>
      <c r="F146" s="26">
        <f t="shared" si="9"/>
        <v>7.8599999999999994</v>
      </c>
      <c r="G146" s="59">
        <v>3</v>
      </c>
      <c r="J146" s="30"/>
      <c r="K146" s="30"/>
    </row>
    <row r="147" spans="1:11">
      <c r="A147" s="10">
        <v>44297</v>
      </c>
      <c r="B147" s="66">
        <v>13.74</v>
      </c>
      <c r="C147" s="11">
        <v>5</v>
      </c>
      <c r="D147" s="11"/>
      <c r="E147" s="27"/>
      <c r="F147" s="26">
        <f t="shared" si="9"/>
        <v>5.74</v>
      </c>
      <c r="G147" s="77">
        <v>3</v>
      </c>
      <c r="J147" s="30"/>
      <c r="K147" s="30"/>
    </row>
    <row r="148" spans="1:11">
      <c r="A148" s="10">
        <v>44297</v>
      </c>
      <c r="B148" s="66">
        <v>11.61</v>
      </c>
      <c r="C148" s="11">
        <v>8</v>
      </c>
      <c r="D148" s="11"/>
      <c r="E148" s="27"/>
      <c r="F148" s="26">
        <f t="shared" si="9"/>
        <v>0.60999999999999943</v>
      </c>
      <c r="G148" s="77">
        <v>3</v>
      </c>
      <c r="J148" s="30"/>
      <c r="K148" s="30"/>
    </row>
    <row r="149" spans="1:11">
      <c r="A149" s="10">
        <v>44297</v>
      </c>
      <c r="B149" s="66">
        <v>7.92</v>
      </c>
      <c r="C149" s="11">
        <v>2.2000000000000002</v>
      </c>
      <c r="D149" s="11"/>
      <c r="E149" s="27"/>
      <c r="F149" s="26">
        <f t="shared" si="9"/>
        <v>2.7199999999999998</v>
      </c>
      <c r="G149" s="77">
        <v>3</v>
      </c>
      <c r="J149" s="30"/>
      <c r="K149" s="30"/>
    </row>
    <row r="150" spans="1:11">
      <c r="A150" s="10">
        <v>44297</v>
      </c>
      <c r="B150" s="66">
        <v>24.29</v>
      </c>
      <c r="C150" s="11">
        <v>12</v>
      </c>
      <c r="D150" s="11"/>
      <c r="E150" s="27"/>
      <c r="F150" s="26">
        <f t="shared" si="9"/>
        <v>9.2899999999999991</v>
      </c>
      <c r="G150" s="77">
        <v>3</v>
      </c>
      <c r="J150" s="30"/>
      <c r="K150" s="30"/>
    </row>
    <row r="151" spans="1:11">
      <c r="A151" s="10">
        <v>44297</v>
      </c>
      <c r="B151" s="66">
        <v>14.08</v>
      </c>
      <c r="C151" s="11">
        <v>5</v>
      </c>
      <c r="D151" s="11"/>
      <c r="E151" s="27"/>
      <c r="F151" s="26">
        <f t="shared" ref="F151:F166" si="10">B151-C151-D151+E151-G151-J656</f>
        <v>6.08</v>
      </c>
      <c r="G151" s="77">
        <v>3</v>
      </c>
      <c r="J151" s="30"/>
      <c r="K151" s="30"/>
    </row>
    <row r="152" spans="1:11">
      <c r="A152" s="10">
        <v>44297</v>
      </c>
      <c r="B152" s="66">
        <v>58.31</v>
      </c>
      <c r="C152" s="11">
        <v>43.2</v>
      </c>
      <c r="D152" s="16"/>
      <c r="E152" s="16"/>
      <c r="F152" s="26">
        <f t="shared" si="10"/>
        <v>12.11</v>
      </c>
      <c r="G152" s="77">
        <v>3</v>
      </c>
      <c r="J152" s="30"/>
      <c r="K152" s="30"/>
    </row>
    <row r="153" spans="1:11">
      <c r="A153" s="10">
        <v>44297</v>
      </c>
      <c r="B153" s="66">
        <v>19.11</v>
      </c>
      <c r="C153" s="11">
        <v>10</v>
      </c>
      <c r="D153" s="16"/>
      <c r="E153" s="27"/>
      <c r="F153" s="26">
        <f t="shared" si="10"/>
        <v>6.1099999999999994</v>
      </c>
      <c r="G153" s="77">
        <v>3</v>
      </c>
      <c r="J153" s="30"/>
      <c r="K153" s="30"/>
    </row>
    <row r="154" spans="1:11">
      <c r="A154" s="10">
        <v>44297</v>
      </c>
      <c r="B154" s="66">
        <v>47.07</v>
      </c>
      <c r="C154" s="11">
        <v>38.299999999999997</v>
      </c>
      <c r="D154" s="11"/>
      <c r="E154" s="27"/>
      <c r="F154" s="26">
        <f t="shared" si="10"/>
        <v>5.7700000000000031</v>
      </c>
      <c r="G154" s="59">
        <v>3</v>
      </c>
      <c r="J154" s="30"/>
      <c r="K154" s="30"/>
    </row>
    <row r="155" spans="1:11">
      <c r="A155" s="10">
        <v>44297</v>
      </c>
      <c r="B155" s="66">
        <v>13.74</v>
      </c>
      <c r="C155" s="11">
        <v>5</v>
      </c>
      <c r="D155" s="11"/>
      <c r="E155" s="27"/>
      <c r="F155" s="26">
        <f t="shared" si="10"/>
        <v>5.74</v>
      </c>
      <c r="G155" s="77">
        <v>3</v>
      </c>
      <c r="J155" s="30"/>
      <c r="K155" s="30"/>
    </row>
    <row r="156" spans="1:11">
      <c r="A156" s="10">
        <v>44297</v>
      </c>
      <c r="B156" s="66">
        <v>70.05</v>
      </c>
      <c r="C156" s="11">
        <v>42</v>
      </c>
      <c r="D156" s="11"/>
      <c r="E156" s="27"/>
      <c r="F156" s="26">
        <f t="shared" si="10"/>
        <v>25.049999999999997</v>
      </c>
      <c r="G156" s="77">
        <v>3</v>
      </c>
      <c r="J156" s="30"/>
      <c r="K156" s="30"/>
    </row>
    <row r="157" spans="1:11">
      <c r="A157" s="10">
        <v>44297</v>
      </c>
      <c r="B157" s="66">
        <v>15.66</v>
      </c>
      <c r="C157" s="11">
        <v>7</v>
      </c>
      <c r="D157" s="11"/>
      <c r="E157" s="27"/>
      <c r="F157" s="26">
        <f t="shared" si="10"/>
        <v>5.66</v>
      </c>
      <c r="G157" s="77">
        <v>3</v>
      </c>
      <c r="J157" s="30"/>
      <c r="K157" s="30"/>
    </row>
    <row r="158" spans="1:11">
      <c r="A158" s="10">
        <v>44297</v>
      </c>
      <c r="B158" s="66">
        <v>69</v>
      </c>
      <c r="C158" s="11">
        <v>48</v>
      </c>
      <c r="D158" s="11"/>
      <c r="E158" s="27"/>
      <c r="F158" s="26">
        <f t="shared" si="10"/>
        <v>18</v>
      </c>
      <c r="G158" s="77">
        <v>3</v>
      </c>
      <c r="J158" s="30"/>
      <c r="K158" s="30"/>
    </row>
    <row r="159" spans="1:11">
      <c r="A159" s="10">
        <v>44298</v>
      </c>
      <c r="B159" s="66">
        <v>34.86</v>
      </c>
      <c r="C159" s="11">
        <v>24</v>
      </c>
      <c r="D159" s="11"/>
      <c r="E159" s="27"/>
      <c r="F159" s="26">
        <f t="shared" si="10"/>
        <v>7.8599999999999994</v>
      </c>
      <c r="G159" s="59">
        <v>3</v>
      </c>
      <c r="J159" s="30"/>
      <c r="K159" s="30"/>
    </row>
    <row r="160" spans="1:11">
      <c r="A160" s="10">
        <v>44298</v>
      </c>
      <c r="B160" s="66">
        <v>11.61</v>
      </c>
      <c r="C160" s="11">
        <v>8</v>
      </c>
      <c r="D160" s="11"/>
      <c r="E160" s="27"/>
      <c r="F160" s="26">
        <f t="shared" si="10"/>
        <v>0.60999999999999943</v>
      </c>
      <c r="G160" s="77">
        <v>3</v>
      </c>
      <c r="J160" s="30"/>
      <c r="K160" s="30"/>
    </row>
    <row r="161" spans="1:11">
      <c r="A161" s="10">
        <v>44298</v>
      </c>
      <c r="B161" s="66">
        <v>43.7</v>
      </c>
      <c r="C161" s="11">
        <v>15</v>
      </c>
      <c r="D161" s="11"/>
      <c r="E161" s="27"/>
      <c r="F161" s="26">
        <f t="shared" si="10"/>
        <v>25.700000000000003</v>
      </c>
      <c r="G161" s="77">
        <v>3</v>
      </c>
      <c r="J161" s="30"/>
      <c r="K161" s="30"/>
    </row>
    <row r="162" spans="1:11">
      <c r="A162" s="10">
        <v>44298</v>
      </c>
      <c r="B162" s="66">
        <v>10.15</v>
      </c>
      <c r="C162" s="11">
        <v>3.9</v>
      </c>
      <c r="D162" s="11"/>
      <c r="E162" s="27"/>
      <c r="F162" s="26">
        <f t="shared" si="10"/>
        <v>3.25</v>
      </c>
      <c r="G162" s="77">
        <v>3</v>
      </c>
      <c r="J162" s="30"/>
      <c r="K162" s="30"/>
    </row>
    <row r="163" spans="1:11">
      <c r="A163" s="10">
        <v>44298</v>
      </c>
      <c r="B163" s="66">
        <v>23.59</v>
      </c>
      <c r="C163" s="11">
        <v>11</v>
      </c>
      <c r="D163" s="11"/>
      <c r="E163" s="27"/>
      <c r="F163" s="26">
        <f t="shared" si="10"/>
        <v>9.59</v>
      </c>
      <c r="G163" s="77">
        <v>3</v>
      </c>
      <c r="J163" s="30"/>
      <c r="K163" s="30"/>
    </row>
    <row r="164" spans="1:11">
      <c r="A164" s="10">
        <v>44298</v>
      </c>
      <c r="B164" s="66">
        <v>13.74</v>
      </c>
      <c r="C164" s="11">
        <v>5</v>
      </c>
      <c r="D164" s="11"/>
      <c r="E164" s="27"/>
      <c r="F164" s="26">
        <f t="shared" si="10"/>
        <v>5.74</v>
      </c>
      <c r="G164" s="77">
        <v>3</v>
      </c>
      <c r="J164" s="30"/>
      <c r="K164" s="30"/>
    </row>
    <row r="165" spans="1:11">
      <c r="A165" s="10">
        <v>44298</v>
      </c>
      <c r="B165" s="66">
        <v>13.74</v>
      </c>
      <c r="C165" s="11">
        <v>4.9000000000000004</v>
      </c>
      <c r="D165" s="11"/>
      <c r="E165" s="27"/>
      <c r="F165" s="26">
        <f t="shared" si="10"/>
        <v>5.84</v>
      </c>
      <c r="G165" s="77">
        <v>3</v>
      </c>
      <c r="J165" s="30"/>
      <c r="K165" s="30"/>
    </row>
    <row r="166" spans="1:11">
      <c r="A166" s="10">
        <v>44298</v>
      </c>
      <c r="B166" s="66">
        <v>139</v>
      </c>
      <c r="C166" s="11">
        <v>107.5</v>
      </c>
      <c r="D166" s="11"/>
      <c r="E166" s="27"/>
      <c r="F166" s="26">
        <f t="shared" si="10"/>
        <v>28.5</v>
      </c>
      <c r="G166" s="77">
        <v>3</v>
      </c>
      <c r="J166" s="30"/>
      <c r="K166" s="30"/>
    </row>
    <row r="167" spans="1:11">
      <c r="A167" s="10">
        <v>44298</v>
      </c>
      <c r="B167" s="66">
        <v>11.61</v>
      </c>
      <c r="C167" s="11">
        <v>8</v>
      </c>
      <c r="D167" s="11"/>
      <c r="E167" s="27"/>
      <c r="F167" s="26">
        <f t="shared" ref="F167:F177" si="11">B167-C167-D167+E167-G167-J672</f>
        <v>0.10999999999999943</v>
      </c>
      <c r="G167" s="59">
        <v>3.5</v>
      </c>
      <c r="J167" s="30"/>
      <c r="K167" s="30"/>
    </row>
    <row r="168" spans="1:11">
      <c r="A168" s="10">
        <v>44298</v>
      </c>
      <c r="B168" s="66">
        <v>11.61</v>
      </c>
      <c r="C168" s="11">
        <v>8</v>
      </c>
      <c r="D168" s="11"/>
      <c r="E168" s="27"/>
      <c r="F168" s="26">
        <f t="shared" si="11"/>
        <v>0.10999999999999943</v>
      </c>
      <c r="G168" s="59">
        <v>3.5</v>
      </c>
      <c r="J168" s="30"/>
      <c r="K168" s="30"/>
    </row>
    <row r="169" spans="1:11" s="78" customFormat="1">
      <c r="A169" s="82">
        <v>44298</v>
      </c>
      <c r="B169" s="58">
        <v>75.510000000000005</v>
      </c>
      <c r="C169" s="26">
        <v>59.5</v>
      </c>
      <c r="D169" s="26"/>
      <c r="E169" s="33"/>
      <c r="F169" s="26">
        <f t="shared" si="11"/>
        <v>13.010000000000005</v>
      </c>
      <c r="G169" s="59">
        <v>3</v>
      </c>
      <c r="J169" s="30"/>
      <c r="K169" s="30"/>
    </row>
    <row r="170" spans="1:11">
      <c r="A170" s="10">
        <v>44298</v>
      </c>
      <c r="B170" s="66">
        <v>42.81</v>
      </c>
      <c r="C170" s="11">
        <v>26</v>
      </c>
      <c r="D170" s="11"/>
      <c r="E170" s="27"/>
      <c r="F170" s="26">
        <f t="shared" si="11"/>
        <v>13.810000000000002</v>
      </c>
      <c r="G170" s="77">
        <v>3</v>
      </c>
      <c r="J170" s="30"/>
      <c r="K170" s="30"/>
    </row>
    <row r="171" spans="1:11">
      <c r="A171" s="10">
        <v>44298</v>
      </c>
      <c r="B171" s="66">
        <v>22.16</v>
      </c>
      <c r="C171" s="11">
        <v>10</v>
      </c>
      <c r="D171" s="11"/>
      <c r="E171" s="27"/>
      <c r="F171" s="26">
        <f t="shared" si="11"/>
        <v>9.16</v>
      </c>
      <c r="G171" s="77">
        <v>3</v>
      </c>
      <c r="J171" s="30"/>
      <c r="K171" s="30"/>
    </row>
    <row r="172" spans="1:11">
      <c r="A172" s="10">
        <v>44298</v>
      </c>
      <c r="B172" s="66">
        <v>66.84</v>
      </c>
      <c r="C172" s="11">
        <v>48</v>
      </c>
      <c r="D172" s="11"/>
      <c r="E172" s="27"/>
      <c r="F172" s="26">
        <f t="shared" si="11"/>
        <v>15.840000000000003</v>
      </c>
      <c r="G172" s="77">
        <v>3</v>
      </c>
      <c r="J172" s="30"/>
      <c r="K172" s="30"/>
    </row>
    <row r="173" spans="1:11">
      <c r="A173" s="10">
        <v>44298</v>
      </c>
      <c r="B173" s="66">
        <v>11.61</v>
      </c>
      <c r="C173" s="11">
        <v>8</v>
      </c>
      <c r="D173" s="11"/>
      <c r="E173" s="27"/>
      <c r="F173" s="26">
        <f t="shared" si="11"/>
        <v>0.60999999999999943</v>
      </c>
      <c r="G173" s="77">
        <v>3</v>
      </c>
      <c r="J173" s="30"/>
      <c r="K173" s="30"/>
    </row>
    <row r="174" spans="1:11">
      <c r="A174" s="10">
        <v>44298</v>
      </c>
      <c r="B174" s="66">
        <v>166.42</v>
      </c>
      <c r="C174" s="11">
        <v>90</v>
      </c>
      <c r="D174" s="11"/>
      <c r="E174" s="27"/>
      <c r="F174" s="26">
        <f t="shared" si="11"/>
        <v>73.419999999999987</v>
      </c>
      <c r="G174" s="77">
        <v>3</v>
      </c>
      <c r="J174" s="30"/>
      <c r="K174" s="30"/>
    </row>
    <row r="175" spans="1:11">
      <c r="A175" s="10">
        <v>44298</v>
      </c>
      <c r="B175" s="66">
        <v>24.22</v>
      </c>
      <c r="C175" s="11">
        <v>16</v>
      </c>
      <c r="D175" s="11"/>
      <c r="E175" s="27"/>
      <c r="F175" s="26">
        <f t="shared" si="11"/>
        <v>5.2199999999999989</v>
      </c>
      <c r="G175" s="77">
        <v>3</v>
      </c>
      <c r="J175" s="30"/>
      <c r="K175" s="30"/>
    </row>
    <row r="176" spans="1:11">
      <c r="A176" s="10">
        <v>44298</v>
      </c>
      <c r="B176" s="66">
        <v>143.97999999999999</v>
      </c>
      <c r="C176" s="11">
        <v>112</v>
      </c>
      <c r="D176" s="11"/>
      <c r="E176" s="27"/>
      <c r="F176" s="26">
        <f t="shared" si="11"/>
        <v>28.97999999999999</v>
      </c>
      <c r="G176" s="77">
        <v>3</v>
      </c>
      <c r="J176" s="30"/>
      <c r="K176" s="30"/>
    </row>
    <row r="177" spans="1:11">
      <c r="A177" s="10">
        <v>44299</v>
      </c>
      <c r="B177" s="66">
        <v>41.15</v>
      </c>
      <c r="C177" s="11">
        <v>24.5</v>
      </c>
      <c r="D177" s="11"/>
      <c r="E177" s="27"/>
      <c r="F177" s="26">
        <f t="shared" si="11"/>
        <v>13.649999999999999</v>
      </c>
      <c r="G177" s="77">
        <v>3</v>
      </c>
      <c r="J177" s="30"/>
      <c r="K177" s="30"/>
    </row>
    <row r="178" spans="1:11">
      <c r="A178" s="10">
        <v>44299</v>
      </c>
      <c r="B178" s="66">
        <v>11.61</v>
      </c>
      <c r="C178" s="11">
        <v>8</v>
      </c>
      <c r="D178" s="11"/>
      <c r="E178" s="27"/>
      <c r="F178" s="26">
        <f t="shared" ref="F178:F186" si="12">B178-C178-D178+E178-G178-J683</f>
        <v>0.60999999999999943</v>
      </c>
      <c r="G178" s="77">
        <v>3</v>
      </c>
      <c r="J178" s="30"/>
      <c r="K178" s="30"/>
    </row>
    <row r="179" spans="1:11">
      <c r="A179" s="10">
        <v>44299</v>
      </c>
      <c r="B179" s="66">
        <v>24.22</v>
      </c>
      <c r="C179" s="11">
        <v>16</v>
      </c>
      <c r="D179" s="11"/>
      <c r="E179" s="27"/>
      <c r="F179" s="26">
        <f t="shared" si="12"/>
        <v>5.2199999999999989</v>
      </c>
      <c r="G179" s="77">
        <v>3</v>
      </c>
      <c r="J179" s="30"/>
      <c r="K179" s="30"/>
    </row>
    <row r="180" spans="1:11">
      <c r="A180" s="10">
        <v>44299</v>
      </c>
      <c r="B180" s="66">
        <v>11.61</v>
      </c>
      <c r="C180" s="11">
        <v>8</v>
      </c>
      <c r="D180" s="11"/>
      <c r="E180" s="27"/>
      <c r="F180" s="26">
        <f t="shared" si="12"/>
        <v>0.60999999999999943</v>
      </c>
      <c r="G180" s="77">
        <v>3</v>
      </c>
      <c r="J180" s="30"/>
      <c r="K180" s="30"/>
    </row>
    <row r="181" spans="1:11">
      <c r="A181" s="10">
        <v>44299</v>
      </c>
      <c r="B181" s="83">
        <v>11.8</v>
      </c>
      <c r="C181" s="30">
        <v>8</v>
      </c>
      <c r="D181" s="30"/>
      <c r="E181" s="30"/>
      <c r="F181" s="26">
        <f t="shared" si="12"/>
        <v>0.80000000000000071</v>
      </c>
      <c r="G181" s="77">
        <v>3</v>
      </c>
      <c r="H181" s="78"/>
      <c r="J181" s="30"/>
      <c r="K181" s="30"/>
    </row>
    <row r="182" spans="1:11">
      <c r="A182" s="10">
        <v>44299</v>
      </c>
      <c r="B182" s="83">
        <v>11.61</v>
      </c>
      <c r="C182" s="30">
        <v>8</v>
      </c>
      <c r="D182" s="30"/>
      <c r="E182" s="30"/>
      <c r="F182" s="26">
        <f t="shared" si="12"/>
        <v>0.60999999999999943</v>
      </c>
      <c r="G182" s="77">
        <v>3</v>
      </c>
      <c r="H182" s="78"/>
      <c r="J182" s="30"/>
      <c r="K182" s="30"/>
    </row>
    <row r="183" spans="1:11">
      <c r="A183" s="10">
        <v>44299</v>
      </c>
      <c r="B183" s="83">
        <v>53.38</v>
      </c>
      <c r="C183" s="30">
        <v>39.6</v>
      </c>
      <c r="D183" s="30"/>
      <c r="E183" s="30"/>
      <c r="F183" s="26">
        <f t="shared" si="12"/>
        <v>10.780000000000001</v>
      </c>
      <c r="G183" s="77">
        <v>3</v>
      </c>
      <c r="H183" s="78"/>
      <c r="J183" s="30"/>
      <c r="K183" s="30"/>
    </row>
    <row r="184" spans="1:11">
      <c r="A184" s="10">
        <v>44299</v>
      </c>
      <c r="B184" s="66">
        <v>75.510000000000005</v>
      </c>
      <c r="C184" s="11">
        <v>59.3</v>
      </c>
      <c r="D184" s="11"/>
      <c r="E184" s="27"/>
      <c r="F184" s="26">
        <f t="shared" si="12"/>
        <v>13.210000000000008</v>
      </c>
      <c r="G184" s="77">
        <v>3</v>
      </c>
      <c r="J184" s="30"/>
      <c r="K184" s="30"/>
    </row>
    <row r="185" spans="1:11">
      <c r="A185" s="10">
        <v>44299</v>
      </c>
      <c r="B185" s="66">
        <v>7.53</v>
      </c>
      <c r="C185" s="11">
        <v>2.6</v>
      </c>
      <c r="D185" s="11"/>
      <c r="E185" s="27"/>
      <c r="F185" s="26">
        <f t="shared" si="12"/>
        <v>1.9299999999999997</v>
      </c>
      <c r="G185" s="77">
        <v>3</v>
      </c>
      <c r="J185" s="30"/>
      <c r="K185" s="30"/>
    </row>
    <row r="186" spans="1:11">
      <c r="A186" s="10">
        <v>44299</v>
      </c>
      <c r="B186" s="66">
        <v>13.74</v>
      </c>
      <c r="C186" s="11">
        <v>5</v>
      </c>
      <c r="D186" s="11"/>
      <c r="E186" s="27"/>
      <c r="F186" s="26">
        <f t="shared" si="12"/>
        <v>5.74</v>
      </c>
      <c r="G186" s="77">
        <v>3</v>
      </c>
      <c r="J186" s="30"/>
      <c r="K186" s="30"/>
    </row>
    <row r="187" spans="1:11">
      <c r="A187" s="10">
        <v>44299</v>
      </c>
      <c r="B187" s="66">
        <v>24.22</v>
      </c>
      <c r="C187" s="11">
        <v>16</v>
      </c>
      <c r="D187" s="11"/>
      <c r="E187" s="27"/>
      <c r="F187" s="26">
        <f t="shared" ref="F187:F200" si="13">B187-C187-D187+E187-G187-J692</f>
        <v>5.2199999999999989</v>
      </c>
      <c r="G187" s="77">
        <v>3</v>
      </c>
      <c r="J187" s="30"/>
      <c r="K187" s="30"/>
    </row>
    <row r="188" spans="1:11">
      <c r="A188" s="10">
        <v>44299</v>
      </c>
      <c r="B188" s="66">
        <v>60.05</v>
      </c>
      <c r="C188" s="11">
        <v>40</v>
      </c>
      <c r="D188" s="11"/>
      <c r="E188" s="27"/>
      <c r="F188" s="26">
        <f t="shared" si="13"/>
        <v>17.049999999999997</v>
      </c>
      <c r="G188" s="77">
        <v>3</v>
      </c>
      <c r="J188" s="30"/>
      <c r="K188" s="30"/>
    </row>
    <row r="189" spans="1:11">
      <c r="A189" s="10">
        <v>44299</v>
      </c>
      <c r="B189" s="66">
        <v>13.74</v>
      </c>
      <c r="C189" s="11">
        <v>8</v>
      </c>
      <c r="D189" s="11"/>
      <c r="E189" s="27"/>
      <c r="F189" s="26">
        <f t="shared" si="13"/>
        <v>2.74</v>
      </c>
      <c r="G189" s="77">
        <v>3</v>
      </c>
      <c r="J189" s="30"/>
      <c r="K189" s="30"/>
    </row>
    <row r="190" spans="1:11">
      <c r="A190" s="10">
        <v>44299</v>
      </c>
      <c r="B190" s="66">
        <v>109.15</v>
      </c>
      <c r="C190" s="11">
        <v>75.3</v>
      </c>
      <c r="D190" s="11"/>
      <c r="E190" s="27"/>
      <c r="F190" s="26">
        <f t="shared" si="13"/>
        <v>30.850000000000009</v>
      </c>
      <c r="G190" s="77">
        <v>3</v>
      </c>
      <c r="J190" s="30"/>
      <c r="K190" s="30"/>
    </row>
    <row r="191" spans="1:11">
      <c r="A191" s="10">
        <v>44299</v>
      </c>
      <c r="B191" s="66">
        <v>11.61</v>
      </c>
      <c r="C191" s="11">
        <v>8</v>
      </c>
      <c r="D191" s="11"/>
      <c r="E191" s="27"/>
      <c r="F191" s="26">
        <f t="shared" si="13"/>
        <v>0.60999999999999943</v>
      </c>
      <c r="G191" s="77">
        <v>3</v>
      </c>
      <c r="J191" s="30"/>
      <c r="K191" s="30"/>
    </row>
    <row r="192" spans="1:11">
      <c r="A192" s="10">
        <v>44299</v>
      </c>
      <c r="B192" s="66">
        <v>45.47</v>
      </c>
      <c r="C192" s="11">
        <v>32</v>
      </c>
      <c r="D192" s="11"/>
      <c r="E192" s="27"/>
      <c r="F192" s="26">
        <f t="shared" si="13"/>
        <v>10.469999999999999</v>
      </c>
      <c r="G192" s="77">
        <v>3</v>
      </c>
      <c r="J192" s="30"/>
      <c r="K192" s="30"/>
    </row>
    <row r="193" spans="1:11">
      <c r="A193" s="10">
        <v>44299</v>
      </c>
      <c r="B193" s="66">
        <v>12.53</v>
      </c>
      <c r="C193" s="11">
        <v>4</v>
      </c>
      <c r="D193" s="11"/>
      <c r="E193" s="27"/>
      <c r="F193" s="26">
        <f t="shared" si="13"/>
        <v>5.5299999999999994</v>
      </c>
      <c r="G193" s="77">
        <v>3</v>
      </c>
      <c r="J193" s="30"/>
      <c r="K193" s="30"/>
    </row>
    <row r="194" spans="1:11">
      <c r="A194" s="10">
        <v>44299</v>
      </c>
      <c r="B194" s="66">
        <v>10.83</v>
      </c>
      <c r="C194" s="11">
        <v>3.75</v>
      </c>
      <c r="D194" s="11"/>
      <c r="E194" s="27"/>
      <c r="F194" s="26">
        <f t="shared" si="13"/>
        <v>4.08</v>
      </c>
      <c r="G194" s="77">
        <v>3</v>
      </c>
      <c r="J194" s="30"/>
      <c r="K194" s="30"/>
    </row>
    <row r="195" spans="1:11">
      <c r="A195" s="10">
        <v>44299</v>
      </c>
      <c r="B195" s="66">
        <v>12</v>
      </c>
      <c r="C195" s="16">
        <v>8</v>
      </c>
      <c r="D195" s="16"/>
      <c r="E195" s="16"/>
      <c r="F195" s="26">
        <f t="shared" si="13"/>
        <v>1</v>
      </c>
      <c r="G195" s="77">
        <v>3</v>
      </c>
      <c r="J195" s="30"/>
      <c r="K195" s="30"/>
    </row>
    <row r="196" spans="1:11">
      <c r="A196" s="10">
        <v>44299</v>
      </c>
      <c r="B196" s="66">
        <v>11.61</v>
      </c>
      <c r="C196" s="11">
        <v>8</v>
      </c>
      <c r="D196" s="11"/>
      <c r="E196" s="27"/>
      <c r="F196" s="26">
        <f t="shared" si="13"/>
        <v>0.60999999999999943</v>
      </c>
      <c r="G196" s="77">
        <v>3</v>
      </c>
      <c r="J196" s="30"/>
      <c r="K196" s="30"/>
    </row>
    <row r="197" spans="1:11">
      <c r="A197" s="10">
        <v>44299</v>
      </c>
      <c r="B197" s="66">
        <v>13.74</v>
      </c>
      <c r="C197" s="11">
        <v>5</v>
      </c>
      <c r="D197" s="11"/>
      <c r="E197" s="27"/>
      <c r="F197" s="26">
        <f t="shared" si="13"/>
        <v>5.74</v>
      </c>
      <c r="G197" s="77">
        <v>3</v>
      </c>
      <c r="J197" s="30"/>
      <c r="K197" s="30"/>
    </row>
    <row r="198" spans="1:11">
      <c r="A198" s="10">
        <v>44300</v>
      </c>
      <c r="B198" s="66">
        <v>70.36</v>
      </c>
      <c r="C198" s="11">
        <v>40</v>
      </c>
      <c r="D198" s="11"/>
      <c r="E198" s="27"/>
      <c r="F198" s="26">
        <f t="shared" si="13"/>
        <v>27.36</v>
      </c>
      <c r="G198" s="77">
        <v>3</v>
      </c>
      <c r="J198" s="30"/>
      <c r="K198" s="30"/>
    </row>
    <row r="199" spans="1:11">
      <c r="A199" s="10">
        <v>44300</v>
      </c>
      <c r="B199" s="66">
        <v>46.07</v>
      </c>
      <c r="C199" s="11">
        <v>38.299999999999997</v>
      </c>
      <c r="D199" s="11"/>
      <c r="E199" s="27"/>
      <c r="F199" s="26">
        <f t="shared" si="13"/>
        <v>4.7700000000000031</v>
      </c>
      <c r="G199" s="77">
        <v>3</v>
      </c>
      <c r="J199" s="30"/>
      <c r="K199" s="30"/>
    </row>
    <row r="200" spans="1:11">
      <c r="A200" s="10">
        <v>44300</v>
      </c>
      <c r="B200" s="66">
        <v>9.06</v>
      </c>
      <c r="C200" s="11">
        <v>3.5</v>
      </c>
      <c r="D200" s="11"/>
      <c r="E200" s="27"/>
      <c r="F200" s="26">
        <f t="shared" si="13"/>
        <v>2.5600000000000005</v>
      </c>
      <c r="G200" s="77">
        <v>3</v>
      </c>
      <c r="J200" s="30"/>
      <c r="K200" s="30"/>
    </row>
    <row r="201" spans="1:11">
      <c r="A201" s="10">
        <v>44300</v>
      </c>
      <c r="B201" s="66">
        <v>21.24</v>
      </c>
      <c r="C201" s="11">
        <v>5</v>
      </c>
      <c r="D201" s="11"/>
      <c r="E201" s="27"/>
      <c r="F201" s="26">
        <f t="shared" ref="F201:F213" si="14">B201-C201-D201+E201-G201-J706</f>
        <v>13.239999999999998</v>
      </c>
      <c r="G201" s="77">
        <v>3</v>
      </c>
      <c r="J201" s="30"/>
      <c r="K201" s="30"/>
    </row>
    <row r="202" spans="1:11">
      <c r="A202" s="10">
        <v>44300</v>
      </c>
      <c r="B202" s="66">
        <v>12</v>
      </c>
      <c r="C202" s="11">
        <v>8</v>
      </c>
      <c r="D202" s="11"/>
      <c r="E202" s="27"/>
      <c r="F202" s="26">
        <f t="shared" si="14"/>
        <v>1</v>
      </c>
      <c r="G202" s="77">
        <v>3</v>
      </c>
      <c r="J202" s="30"/>
      <c r="K202" s="30"/>
    </row>
    <row r="203" spans="1:11">
      <c r="A203" s="10">
        <v>44300</v>
      </c>
      <c r="B203" s="66">
        <v>198.15</v>
      </c>
      <c r="C203" s="11">
        <v>146</v>
      </c>
      <c r="D203" s="11"/>
      <c r="E203" s="27"/>
      <c r="F203" s="26">
        <f t="shared" si="14"/>
        <v>49.150000000000006</v>
      </c>
      <c r="G203" s="77">
        <v>3</v>
      </c>
      <c r="J203" s="30"/>
      <c r="K203" s="30"/>
    </row>
    <row r="204" spans="1:11">
      <c r="A204" s="10">
        <v>44300</v>
      </c>
      <c r="B204" s="66">
        <v>46.07</v>
      </c>
      <c r="C204" s="11">
        <v>38.299999999999997</v>
      </c>
      <c r="D204" s="11"/>
      <c r="E204" s="27"/>
      <c r="F204" s="26">
        <f t="shared" si="14"/>
        <v>4.7700000000000031</v>
      </c>
      <c r="G204" s="77">
        <v>3</v>
      </c>
      <c r="J204" s="30"/>
      <c r="K204" s="30"/>
    </row>
    <row r="205" spans="1:11">
      <c r="A205" s="10">
        <v>44300</v>
      </c>
      <c r="B205" s="66">
        <v>68.92</v>
      </c>
      <c r="C205" s="11">
        <v>48</v>
      </c>
      <c r="D205" s="11"/>
      <c r="E205" s="27"/>
      <c r="F205" s="26">
        <f t="shared" si="14"/>
        <v>17.920000000000002</v>
      </c>
      <c r="G205" s="77">
        <v>3</v>
      </c>
      <c r="J205" s="30"/>
      <c r="K205" s="30"/>
    </row>
    <row r="206" spans="1:11">
      <c r="A206" s="10">
        <v>44300</v>
      </c>
      <c r="B206" s="66">
        <v>13.74</v>
      </c>
      <c r="C206" s="11">
        <v>5</v>
      </c>
      <c r="D206" s="11"/>
      <c r="E206" s="27"/>
      <c r="F206" s="26">
        <f t="shared" si="14"/>
        <v>5.74</v>
      </c>
      <c r="G206" s="77">
        <v>3</v>
      </c>
      <c r="J206" s="30"/>
      <c r="K206" s="30"/>
    </row>
    <row r="207" spans="1:11">
      <c r="A207" s="10">
        <v>44300</v>
      </c>
      <c r="B207" s="66">
        <v>47.58</v>
      </c>
      <c r="C207" s="11">
        <v>38.299999999999997</v>
      </c>
      <c r="D207" s="11"/>
      <c r="E207" s="27"/>
      <c r="F207" s="26">
        <f t="shared" si="14"/>
        <v>6.2800000000000011</v>
      </c>
      <c r="G207" s="77">
        <v>3</v>
      </c>
      <c r="J207" s="30"/>
      <c r="K207" s="30"/>
    </row>
    <row r="208" spans="1:11">
      <c r="A208" s="10">
        <v>44300</v>
      </c>
      <c r="B208" s="66">
        <v>134.68</v>
      </c>
      <c r="C208" s="11">
        <v>107.5</v>
      </c>
      <c r="D208" s="11"/>
      <c r="E208" s="27"/>
      <c r="F208" s="26">
        <f t="shared" si="14"/>
        <v>24.180000000000007</v>
      </c>
      <c r="G208" s="77">
        <v>3</v>
      </c>
      <c r="J208" s="30"/>
      <c r="K208" s="30"/>
    </row>
    <row r="209" spans="1:11">
      <c r="A209" s="10">
        <v>44300</v>
      </c>
      <c r="B209" s="66">
        <v>14.08</v>
      </c>
      <c r="C209" s="11">
        <v>5</v>
      </c>
      <c r="D209" s="11"/>
      <c r="E209" s="27"/>
      <c r="F209" s="26">
        <f t="shared" si="14"/>
        <v>6.08</v>
      </c>
      <c r="G209" s="59">
        <v>3</v>
      </c>
      <c r="J209" s="30"/>
      <c r="K209" s="30"/>
    </row>
    <row r="210" spans="1:11">
      <c r="A210" s="10">
        <v>44300</v>
      </c>
      <c r="B210" s="66">
        <v>78</v>
      </c>
      <c r="C210" s="11">
        <v>59.5</v>
      </c>
      <c r="D210" s="11"/>
      <c r="E210" s="27"/>
      <c r="F210" s="26">
        <f t="shared" si="14"/>
        <v>15.5</v>
      </c>
      <c r="G210" s="77">
        <v>3</v>
      </c>
      <c r="J210" s="30"/>
      <c r="K210" s="30"/>
    </row>
    <row r="211" spans="1:11">
      <c r="A211" s="10">
        <v>44300</v>
      </c>
      <c r="B211" s="66">
        <v>78</v>
      </c>
      <c r="C211" s="11">
        <v>59.5</v>
      </c>
      <c r="D211" s="11"/>
      <c r="E211" s="27"/>
      <c r="F211" s="26">
        <f t="shared" si="14"/>
        <v>15.5</v>
      </c>
      <c r="G211" s="77">
        <v>3</v>
      </c>
      <c r="J211" s="30"/>
      <c r="K211" s="30"/>
    </row>
    <row r="212" spans="1:11">
      <c r="A212" s="10">
        <v>44300</v>
      </c>
      <c r="B212" s="66">
        <v>46.07</v>
      </c>
      <c r="C212" s="11">
        <v>38.299999999999997</v>
      </c>
      <c r="D212" s="11"/>
      <c r="E212" s="27"/>
      <c r="F212" s="26">
        <f t="shared" si="14"/>
        <v>4.7700000000000031</v>
      </c>
      <c r="G212" s="77">
        <v>3</v>
      </c>
      <c r="J212" s="30"/>
      <c r="K212" s="30"/>
    </row>
    <row r="213" spans="1:11">
      <c r="A213" s="10">
        <v>44300</v>
      </c>
      <c r="B213" s="66">
        <v>72.260000000000005</v>
      </c>
      <c r="C213" s="11">
        <v>51</v>
      </c>
      <c r="D213" s="11"/>
      <c r="E213" s="27"/>
      <c r="F213" s="26">
        <f t="shared" si="14"/>
        <v>18.260000000000005</v>
      </c>
      <c r="G213" s="77">
        <v>3</v>
      </c>
      <c r="J213" s="30"/>
      <c r="K213" s="30"/>
    </row>
    <row r="214" spans="1:11">
      <c r="A214" s="10">
        <v>44300</v>
      </c>
      <c r="B214" s="66">
        <v>46.07</v>
      </c>
      <c r="C214" s="11">
        <v>38.299999999999997</v>
      </c>
      <c r="D214" s="11"/>
      <c r="E214" s="27"/>
      <c r="F214" s="26">
        <f t="shared" ref="F214:F235" si="15">B214-C214-D214+E214-G214-J719</f>
        <v>4.7700000000000031</v>
      </c>
      <c r="G214" s="77">
        <v>3</v>
      </c>
      <c r="J214" s="30"/>
      <c r="K214" s="30"/>
    </row>
    <row r="215" spans="1:11">
      <c r="A215" s="10">
        <v>44300</v>
      </c>
      <c r="B215" s="66">
        <v>11.61</v>
      </c>
      <c r="C215" s="11">
        <v>8</v>
      </c>
      <c r="D215" s="11"/>
      <c r="E215" s="27"/>
      <c r="F215" s="26">
        <f t="shared" si="15"/>
        <v>0.60999999999999943</v>
      </c>
      <c r="G215" s="59">
        <v>3</v>
      </c>
      <c r="J215" s="30"/>
      <c r="K215" s="30"/>
    </row>
    <row r="216" spans="1:11">
      <c r="A216" s="10">
        <v>44300</v>
      </c>
      <c r="B216" s="66">
        <v>11.61</v>
      </c>
      <c r="C216" s="11">
        <v>8</v>
      </c>
      <c r="D216" s="11"/>
      <c r="E216" s="27"/>
      <c r="F216" s="26">
        <f t="shared" si="15"/>
        <v>0.60999999999999943</v>
      </c>
      <c r="G216" s="77">
        <v>3</v>
      </c>
      <c r="J216" s="30"/>
      <c r="K216" s="30"/>
    </row>
    <row r="217" spans="1:11">
      <c r="A217" s="10">
        <v>44301</v>
      </c>
      <c r="B217" s="66">
        <v>23.22</v>
      </c>
      <c r="C217" s="11">
        <v>16</v>
      </c>
      <c r="D217" s="11"/>
      <c r="E217" s="27"/>
      <c r="F217" s="26">
        <f t="shared" si="15"/>
        <v>4.2199999999999989</v>
      </c>
      <c r="G217" s="77">
        <v>3</v>
      </c>
      <c r="J217" s="30"/>
      <c r="K217" s="30"/>
    </row>
    <row r="218" spans="1:11">
      <c r="A218" s="10">
        <v>44301</v>
      </c>
      <c r="B218" s="66">
        <v>7.92</v>
      </c>
      <c r="C218" s="11">
        <v>3</v>
      </c>
      <c r="D218" s="11"/>
      <c r="E218" s="27"/>
      <c r="F218" s="26">
        <f t="shared" si="15"/>
        <v>1.92</v>
      </c>
      <c r="G218" s="77">
        <v>3</v>
      </c>
      <c r="J218" s="30"/>
      <c r="K218" s="30"/>
    </row>
    <row r="219" spans="1:11">
      <c r="A219" s="10">
        <v>44301</v>
      </c>
      <c r="B219" s="66">
        <v>23.94</v>
      </c>
      <c r="C219" s="11">
        <v>16</v>
      </c>
      <c r="D219" s="11"/>
      <c r="E219" s="27"/>
      <c r="F219" s="26">
        <f t="shared" si="15"/>
        <v>4.9400000000000013</v>
      </c>
      <c r="G219" s="77">
        <v>3</v>
      </c>
      <c r="J219" s="30"/>
      <c r="K219" s="30"/>
    </row>
    <row r="220" spans="1:11">
      <c r="A220" s="10">
        <v>44301</v>
      </c>
      <c r="B220" s="66">
        <v>46.07</v>
      </c>
      <c r="C220" s="11">
        <v>38.299999999999997</v>
      </c>
      <c r="D220" s="11"/>
      <c r="E220" s="27"/>
      <c r="F220" s="26">
        <f t="shared" si="15"/>
        <v>4.7700000000000031</v>
      </c>
      <c r="G220" s="77">
        <v>3</v>
      </c>
      <c r="J220" s="30"/>
      <c r="K220" s="30"/>
    </row>
    <row r="221" spans="1:11">
      <c r="A221" s="10">
        <v>44301</v>
      </c>
      <c r="B221" s="66">
        <v>33.86</v>
      </c>
      <c r="C221" s="11">
        <v>24</v>
      </c>
      <c r="D221" s="11"/>
      <c r="E221" s="27"/>
      <c r="F221" s="26">
        <f t="shared" si="15"/>
        <v>6.8599999999999994</v>
      </c>
      <c r="G221" s="59">
        <v>3</v>
      </c>
      <c r="J221" s="30"/>
      <c r="K221" s="30"/>
    </row>
    <row r="222" spans="1:11">
      <c r="A222" s="10">
        <v>44301</v>
      </c>
      <c r="B222" s="66">
        <v>138.97999999999999</v>
      </c>
      <c r="C222" s="11">
        <v>107.5</v>
      </c>
      <c r="D222" s="11"/>
      <c r="E222" s="27"/>
      <c r="F222" s="26">
        <f t="shared" si="15"/>
        <v>28.47999999999999</v>
      </c>
      <c r="G222" s="77">
        <v>3</v>
      </c>
      <c r="J222" s="30"/>
      <c r="K222" s="30"/>
    </row>
    <row r="223" spans="1:11">
      <c r="A223" s="10">
        <v>44301</v>
      </c>
      <c r="B223" s="66">
        <v>134.68</v>
      </c>
      <c r="C223" s="11">
        <v>107.5</v>
      </c>
      <c r="D223" s="11"/>
      <c r="E223" s="27"/>
      <c r="F223" s="26">
        <f t="shared" si="15"/>
        <v>24.180000000000007</v>
      </c>
      <c r="G223" s="77">
        <v>3</v>
      </c>
      <c r="J223" s="30"/>
      <c r="K223" s="30"/>
    </row>
    <row r="224" spans="1:11">
      <c r="A224" s="10">
        <v>44301</v>
      </c>
      <c r="B224" s="66">
        <v>39.58</v>
      </c>
      <c r="C224" s="11">
        <v>4.9000000000000004</v>
      </c>
      <c r="D224" s="11"/>
      <c r="E224" s="27"/>
      <c r="F224" s="26">
        <f t="shared" si="15"/>
        <v>12.68</v>
      </c>
      <c r="G224" s="77">
        <v>22</v>
      </c>
      <c r="J224" s="30"/>
      <c r="K224" s="30"/>
    </row>
    <row r="225" spans="1:11">
      <c r="A225" s="10">
        <v>44301</v>
      </c>
      <c r="B225" s="66">
        <v>81.08</v>
      </c>
      <c r="C225" s="11">
        <v>53</v>
      </c>
      <c r="D225" s="11"/>
      <c r="E225" s="27"/>
      <c r="F225" s="26">
        <f t="shared" si="15"/>
        <v>25.08</v>
      </c>
      <c r="G225" s="77">
        <v>3</v>
      </c>
      <c r="J225" s="30"/>
      <c r="K225" s="30"/>
    </row>
    <row r="226" spans="1:11">
      <c r="A226" s="10">
        <v>44301</v>
      </c>
      <c r="B226" s="66">
        <v>13.74</v>
      </c>
      <c r="C226" s="11">
        <v>5</v>
      </c>
      <c r="D226" s="11"/>
      <c r="E226" s="27"/>
      <c r="F226" s="26">
        <f t="shared" si="15"/>
        <v>5.74</v>
      </c>
      <c r="G226" s="77">
        <v>3</v>
      </c>
      <c r="J226" s="30"/>
      <c r="K226" s="30"/>
    </row>
    <row r="227" spans="1:11">
      <c r="A227" s="10">
        <v>44301</v>
      </c>
      <c r="B227" s="66">
        <v>52.65</v>
      </c>
      <c r="C227" s="11">
        <v>31.5</v>
      </c>
      <c r="D227" s="11"/>
      <c r="E227" s="27"/>
      <c r="F227" s="26">
        <f t="shared" si="15"/>
        <v>18.149999999999999</v>
      </c>
      <c r="G227" s="59">
        <v>3</v>
      </c>
      <c r="J227" s="30"/>
      <c r="K227" s="30"/>
    </row>
    <row r="228" spans="1:11">
      <c r="A228" s="10">
        <v>44301</v>
      </c>
      <c r="B228" s="66">
        <v>23.96</v>
      </c>
      <c r="C228" s="11">
        <v>16</v>
      </c>
      <c r="D228" s="11"/>
      <c r="E228" s="27"/>
      <c r="F228" s="26">
        <f t="shared" si="15"/>
        <v>4.9600000000000009</v>
      </c>
      <c r="G228" s="77">
        <v>3</v>
      </c>
      <c r="J228" s="30"/>
      <c r="K228" s="30"/>
    </row>
    <row r="229" spans="1:11">
      <c r="A229" s="10">
        <v>44301</v>
      </c>
      <c r="B229" s="66">
        <v>9.08</v>
      </c>
      <c r="C229" s="11">
        <v>3.5</v>
      </c>
      <c r="D229" s="11"/>
      <c r="E229" s="27"/>
      <c r="F229" s="26">
        <f t="shared" si="15"/>
        <v>2.58</v>
      </c>
      <c r="G229" s="77">
        <v>3</v>
      </c>
      <c r="J229" s="30"/>
      <c r="K229" s="30"/>
    </row>
    <row r="230" spans="1:11">
      <c r="A230" s="10">
        <v>44301</v>
      </c>
      <c r="B230" s="66">
        <v>87.31</v>
      </c>
      <c r="C230" s="11">
        <v>64</v>
      </c>
      <c r="D230" s="11"/>
      <c r="E230" s="27"/>
      <c r="F230" s="26">
        <f t="shared" si="15"/>
        <v>20.310000000000002</v>
      </c>
      <c r="G230" s="77">
        <v>3</v>
      </c>
      <c r="J230" s="30"/>
      <c r="K230" s="30"/>
    </row>
    <row r="231" spans="1:11">
      <c r="A231" s="10">
        <v>44301</v>
      </c>
      <c r="B231" s="66">
        <v>11.61</v>
      </c>
      <c r="C231" s="11">
        <v>8</v>
      </c>
      <c r="D231" s="11"/>
      <c r="E231" s="27"/>
      <c r="F231" s="26">
        <f t="shared" si="15"/>
        <v>0.60999999999999943</v>
      </c>
      <c r="G231" s="77">
        <v>3</v>
      </c>
      <c r="J231" s="30"/>
      <c r="K231" s="30"/>
    </row>
    <row r="232" spans="1:11">
      <c r="A232" s="10">
        <v>44301</v>
      </c>
      <c r="B232" s="66">
        <v>79.16</v>
      </c>
      <c r="C232" s="11">
        <v>44.5</v>
      </c>
      <c r="D232" s="11"/>
      <c r="E232" s="27"/>
      <c r="F232" s="26">
        <f t="shared" si="15"/>
        <v>31.659999999999997</v>
      </c>
      <c r="G232" s="77">
        <v>3</v>
      </c>
      <c r="J232" s="30"/>
      <c r="K232" s="30"/>
    </row>
    <row r="233" spans="1:11">
      <c r="A233" s="10">
        <v>44301</v>
      </c>
      <c r="B233" s="84">
        <v>33.700000000000003</v>
      </c>
      <c r="C233" s="11">
        <v>15</v>
      </c>
      <c r="D233" s="11"/>
      <c r="E233" s="27"/>
      <c r="F233" s="26">
        <f t="shared" si="15"/>
        <v>15.700000000000003</v>
      </c>
      <c r="G233" s="59">
        <v>3</v>
      </c>
      <c r="J233" s="30"/>
      <c r="K233" s="30"/>
    </row>
    <row r="234" spans="1:11">
      <c r="A234" s="10">
        <v>44301</v>
      </c>
      <c r="B234" s="66">
        <v>47.58</v>
      </c>
      <c r="C234" s="11">
        <v>15</v>
      </c>
      <c r="D234" s="11"/>
      <c r="E234" s="27"/>
      <c r="F234" s="26">
        <f t="shared" si="15"/>
        <v>29.58</v>
      </c>
      <c r="G234" s="77">
        <v>3</v>
      </c>
      <c r="J234" s="30"/>
      <c r="K234" s="30"/>
    </row>
    <row r="235" spans="1:11">
      <c r="A235" s="10">
        <v>44301</v>
      </c>
      <c r="B235" s="66">
        <v>23.22</v>
      </c>
      <c r="C235" s="11">
        <v>16</v>
      </c>
      <c r="D235" s="11"/>
      <c r="E235" s="27"/>
      <c r="F235" s="26">
        <f t="shared" si="15"/>
        <v>4.2199999999999989</v>
      </c>
      <c r="G235" s="77">
        <v>3</v>
      </c>
      <c r="J235" s="30"/>
      <c r="K235" s="30"/>
    </row>
    <row r="236" spans="1:11">
      <c r="A236" s="10">
        <v>44301</v>
      </c>
      <c r="B236" s="66">
        <v>13.74</v>
      </c>
      <c r="C236" s="11">
        <v>4.9000000000000004</v>
      </c>
      <c r="D236" s="11"/>
      <c r="E236" s="27"/>
      <c r="F236" s="26">
        <f t="shared" ref="F236:F262" si="16">B236-C236-D236+E236-G236-J741</f>
        <v>5.84</v>
      </c>
      <c r="G236" s="77">
        <v>3</v>
      </c>
      <c r="J236" s="30"/>
      <c r="K236" s="30"/>
    </row>
    <row r="237" spans="1:11">
      <c r="A237" s="10">
        <v>44301</v>
      </c>
      <c r="B237" s="66">
        <v>13.74</v>
      </c>
      <c r="C237" s="11">
        <v>4.9000000000000004</v>
      </c>
      <c r="D237" s="11"/>
      <c r="E237" s="27"/>
      <c r="F237" s="26">
        <f t="shared" si="16"/>
        <v>5.84</v>
      </c>
      <c r="G237" s="77">
        <v>3</v>
      </c>
      <c r="J237" s="30"/>
      <c r="K237" s="30"/>
    </row>
    <row r="238" spans="1:11">
      <c r="A238" s="10">
        <v>44302</v>
      </c>
      <c r="B238" s="66">
        <v>66.84</v>
      </c>
      <c r="C238" s="11">
        <v>48</v>
      </c>
      <c r="D238" s="11"/>
      <c r="E238" s="27"/>
      <c r="F238" s="26">
        <f t="shared" si="16"/>
        <v>15.840000000000003</v>
      </c>
      <c r="G238" s="77">
        <v>3</v>
      </c>
      <c r="J238" s="30"/>
      <c r="K238" s="30"/>
    </row>
    <row r="239" spans="1:11">
      <c r="A239" s="10">
        <v>44302</v>
      </c>
      <c r="B239" s="66">
        <v>168.57</v>
      </c>
      <c r="C239" s="11">
        <v>125.6</v>
      </c>
      <c r="D239" s="11"/>
      <c r="E239" s="27"/>
      <c r="F239" s="26">
        <f t="shared" si="16"/>
        <v>39.97</v>
      </c>
      <c r="G239" s="77">
        <v>3</v>
      </c>
      <c r="J239" s="30"/>
      <c r="K239" s="30"/>
    </row>
    <row r="240" spans="1:11">
      <c r="A240" s="10">
        <v>44302</v>
      </c>
      <c r="B240" s="66">
        <v>33.86</v>
      </c>
      <c r="C240" s="11">
        <v>24</v>
      </c>
      <c r="D240" s="11"/>
      <c r="E240" s="27"/>
      <c r="F240" s="26">
        <f t="shared" si="16"/>
        <v>6.8599999999999994</v>
      </c>
      <c r="G240" s="77">
        <v>3</v>
      </c>
      <c r="J240" s="30"/>
      <c r="K240" s="30"/>
    </row>
    <row r="241" spans="1:11">
      <c r="A241" s="10">
        <v>44302</v>
      </c>
      <c r="B241" s="66">
        <v>34.83</v>
      </c>
      <c r="C241" s="11">
        <v>24</v>
      </c>
      <c r="D241" s="11"/>
      <c r="E241" s="27"/>
      <c r="F241" s="26">
        <f t="shared" si="16"/>
        <v>7.8299999999999983</v>
      </c>
      <c r="G241" s="77">
        <v>3</v>
      </c>
      <c r="J241" s="30"/>
      <c r="K241" s="30"/>
    </row>
    <row r="242" spans="1:11">
      <c r="A242" s="10">
        <v>44302</v>
      </c>
      <c r="B242" s="66">
        <v>14.08</v>
      </c>
      <c r="C242" s="11">
        <v>5</v>
      </c>
      <c r="D242" s="11"/>
      <c r="E242" s="27"/>
      <c r="F242" s="26">
        <f t="shared" si="16"/>
        <v>6.08</v>
      </c>
      <c r="G242" s="77">
        <v>3</v>
      </c>
      <c r="J242" s="30"/>
      <c r="K242" s="30"/>
    </row>
    <row r="243" spans="1:11">
      <c r="A243" s="10">
        <v>44302</v>
      </c>
      <c r="B243" s="66">
        <v>12.61</v>
      </c>
      <c r="C243" s="11">
        <v>8</v>
      </c>
      <c r="D243" s="11"/>
      <c r="E243" s="27"/>
      <c r="F243" s="26">
        <f t="shared" si="16"/>
        <v>1.6099999999999994</v>
      </c>
      <c r="G243" s="77">
        <v>3</v>
      </c>
      <c r="J243" s="30"/>
      <c r="K243" s="30"/>
    </row>
    <row r="244" spans="1:11">
      <c r="A244" s="10">
        <v>44302</v>
      </c>
      <c r="B244" s="66">
        <v>11.61</v>
      </c>
      <c r="C244" s="11">
        <v>8</v>
      </c>
      <c r="D244" s="11"/>
      <c r="E244" s="27"/>
      <c r="F244" s="26">
        <f t="shared" si="16"/>
        <v>0.60999999999999943</v>
      </c>
      <c r="G244" s="77">
        <v>3</v>
      </c>
      <c r="J244" s="30"/>
      <c r="K244" s="30"/>
    </row>
    <row r="245" spans="1:11">
      <c r="A245" s="10">
        <v>44302</v>
      </c>
      <c r="B245" s="66">
        <v>34.96</v>
      </c>
      <c r="C245" s="11">
        <v>24</v>
      </c>
      <c r="D245" s="11"/>
      <c r="E245" s="27"/>
      <c r="F245" s="26">
        <f t="shared" si="16"/>
        <v>7.9600000000000009</v>
      </c>
      <c r="G245" s="77">
        <v>3</v>
      </c>
      <c r="J245" s="30"/>
      <c r="K245" s="30"/>
    </row>
    <row r="246" spans="1:11">
      <c r="A246" s="10">
        <v>44302</v>
      </c>
      <c r="B246" s="66">
        <v>46.07</v>
      </c>
      <c r="C246" s="11">
        <v>38.299999999999997</v>
      </c>
      <c r="D246" s="11"/>
      <c r="E246" s="27"/>
      <c r="F246" s="26">
        <f t="shared" si="16"/>
        <v>4.7700000000000031</v>
      </c>
      <c r="G246" s="77">
        <v>3</v>
      </c>
      <c r="J246" s="30"/>
      <c r="K246" s="30"/>
    </row>
    <row r="247" spans="1:11">
      <c r="A247" s="10">
        <v>44302</v>
      </c>
      <c r="B247" s="66">
        <v>33.86</v>
      </c>
      <c r="C247" s="11">
        <v>24</v>
      </c>
      <c r="D247" s="11"/>
      <c r="E247" s="27"/>
      <c r="F247" s="26">
        <f t="shared" si="16"/>
        <v>6.8599999999999994</v>
      </c>
      <c r="G247" s="77">
        <v>3</v>
      </c>
      <c r="J247" s="30"/>
      <c r="K247" s="30"/>
    </row>
    <row r="248" spans="1:11">
      <c r="A248" s="10">
        <v>44302</v>
      </c>
      <c r="B248" s="66">
        <v>71.58</v>
      </c>
      <c r="C248" s="11">
        <v>40</v>
      </c>
      <c r="D248" s="11"/>
      <c r="E248" s="27"/>
      <c r="F248" s="26">
        <f t="shared" si="16"/>
        <v>28.58</v>
      </c>
      <c r="G248" s="77">
        <v>3</v>
      </c>
      <c r="J248" s="30"/>
      <c r="K248" s="30"/>
    </row>
    <row r="249" spans="1:11">
      <c r="A249" s="10">
        <v>44302</v>
      </c>
      <c r="B249" s="66">
        <v>244.22</v>
      </c>
      <c r="C249" s="11">
        <v>142</v>
      </c>
      <c r="D249" s="11"/>
      <c r="E249" s="27"/>
      <c r="F249" s="26">
        <f t="shared" si="16"/>
        <v>99.22</v>
      </c>
      <c r="G249" s="77">
        <v>3</v>
      </c>
      <c r="J249" s="30"/>
      <c r="K249" s="30"/>
    </row>
    <row r="250" spans="1:11">
      <c r="A250" s="10">
        <v>44302</v>
      </c>
      <c r="B250" s="66">
        <v>10.83</v>
      </c>
      <c r="C250" s="11">
        <v>3</v>
      </c>
      <c r="D250" s="11"/>
      <c r="E250" s="27"/>
      <c r="F250" s="26">
        <f t="shared" si="16"/>
        <v>4.83</v>
      </c>
      <c r="G250" s="77">
        <v>3</v>
      </c>
      <c r="J250" s="30"/>
      <c r="K250" s="30"/>
    </row>
    <row r="251" spans="1:11">
      <c r="A251" s="10">
        <v>44302</v>
      </c>
      <c r="B251" s="66">
        <v>23.22</v>
      </c>
      <c r="C251" s="11">
        <v>16</v>
      </c>
      <c r="D251" s="11"/>
      <c r="E251" s="27"/>
      <c r="F251" s="26">
        <f t="shared" si="16"/>
        <v>4.2199999999999989</v>
      </c>
      <c r="G251" s="77">
        <v>3</v>
      </c>
      <c r="J251" s="30"/>
      <c r="K251" s="30"/>
    </row>
    <row r="252" spans="1:11">
      <c r="A252" s="10">
        <v>44302</v>
      </c>
      <c r="B252" s="66">
        <v>13.74</v>
      </c>
      <c r="C252" s="11">
        <v>5</v>
      </c>
      <c r="D252" s="11"/>
      <c r="E252" s="27"/>
      <c r="F252" s="26">
        <f t="shared" si="16"/>
        <v>5.74</v>
      </c>
      <c r="G252" s="77">
        <v>3</v>
      </c>
      <c r="J252" s="30"/>
      <c r="K252" s="30"/>
    </row>
    <row r="253" spans="1:11">
      <c r="A253" s="10">
        <v>44302</v>
      </c>
      <c r="B253" s="66">
        <v>139</v>
      </c>
      <c r="C253" s="11">
        <v>107.5</v>
      </c>
      <c r="D253" s="11"/>
      <c r="E253" s="27"/>
      <c r="F253" s="26">
        <f t="shared" si="16"/>
        <v>28.5</v>
      </c>
      <c r="G253" s="77">
        <v>3</v>
      </c>
      <c r="J253" s="30"/>
      <c r="K253" s="30"/>
    </row>
    <row r="254" spans="1:11">
      <c r="A254" s="10">
        <v>44302</v>
      </c>
      <c r="B254" s="66">
        <v>11.61</v>
      </c>
      <c r="C254" s="11">
        <v>8</v>
      </c>
      <c r="D254" s="11"/>
      <c r="E254" s="27"/>
      <c r="F254" s="26">
        <f t="shared" si="16"/>
        <v>0.60999999999999943</v>
      </c>
      <c r="G254" s="77">
        <v>3</v>
      </c>
      <c r="J254" s="30"/>
      <c r="K254" s="30"/>
    </row>
    <row r="255" spans="1:11">
      <c r="A255" s="10">
        <v>44303</v>
      </c>
      <c r="B255" s="66">
        <v>54</v>
      </c>
      <c r="C255" s="11">
        <v>33.700000000000003</v>
      </c>
      <c r="D255" s="11"/>
      <c r="E255" s="27"/>
      <c r="F255" s="26">
        <f t="shared" si="16"/>
        <v>17.299999999999997</v>
      </c>
      <c r="G255" s="77">
        <v>3</v>
      </c>
      <c r="J255" s="30"/>
      <c r="K255" s="30"/>
    </row>
    <row r="256" spans="1:11">
      <c r="A256" s="10">
        <v>44303</v>
      </c>
      <c r="B256" s="66">
        <v>13.87</v>
      </c>
      <c r="C256" s="11">
        <v>5</v>
      </c>
      <c r="D256" s="11"/>
      <c r="E256" s="27"/>
      <c r="F256" s="26">
        <f t="shared" si="16"/>
        <v>5.8699999999999992</v>
      </c>
      <c r="G256" s="77">
        <v>3</v>
      </c>
      <c r="J256" s="30"/>
      <c r="K256" s="30"/>
    </row>
    <row r="257" spans="1:11">
      <c r="A257" s="10">
        <v>44303</v>
      </c>
      <c r="B257" s="61">
        <v>69</v>
      </c>
      <c r="C257" s="62">
        <v>48</v>
      </c>
      <c r="D257" s="62"/>
      <c r="E257" s="63"/>
      <c r="F257" s="26">
        <f t="shared" si="16"/>
        <v>18</v>
      </c>
      <c r="G257" s="77">
        <v>3</v>
      </c>
      <c r="J257" s="65"/>
      <c r="K257" s="65"/>
    </row>
    <row r="258" spans="1:11">
      <c r="A258" s="10">
        <v>44303</v>
      </c>
      <c r="B258" s="66">
        <v>46.07</v>
      </c>
      <c r="C258" s="11">
        <v>38.299999999999997</v>
      </c>
      <c r="D258" s="11"/>
      <c r="E258" s="27"/>
      <c r="F258" s="26">
        <f t="shared" si="16"/>
        <v>4.7700000000000031</v>
      </c>
      <c r="G258" s="77">
        <v>3</v>
      </c>
      <c r="J258" s="30"/>
      <c r="K258" s="30"/>
    </row>
    <row r="259" spans="1:11">
      <c r="A259" s="10">
        <v>44303</v>
      </c>
      <c r="B259" s="66">
        <v>21.47</v>
      </c>
      <c r="C259" s="11">
        <v>10</v>
      </c>
      <c r="D259" s="11"/>
      <c r="E259" s="27"/>
      <c r="F259" s="26">
        <f t="shared" si="16"/>
        <v>8.4699999999999989</v>
      </c>
      <c r="G259" s="77">
        <v>3</v>
      </c>
      <c r="J259" s="30"/>
      <c r="K259" s="30"/>
    </row>
    <row r="260" spans="1:11">
      <c r="A260" s="10">
        <v>44303</v>
      </c>
      <c r="B260" s="66">
        <v>46.83</v>
      </c>
      <c r="C260" s="11">
        <v>38.299999999999997</v>
      </c>
      <c r="D260" s="11"/>
      <c r="E260" s="27"/>
      <c r="F260" s="26">
        <f t="shared" si="16"/>
        <v>5.5300000000000011</v>
      </c>
      <c r="G260" s="77">
        <v>3</v>
      </c>
      <c r="J260" s="30"/>
      <c r="K260" s="30"/>
    </row>
    <row r="261" spans="1:11">
      <c r="A261" s="10">
        <v>44303</v>
      </c>
      <c r="B261" s="66">
        <v>46.93</v>
      </c>
      <c r="C261" s="11">
        <v>38.299999999999997</v>
      </c>
      <c r="D261" s="11"/>
      <c r="E261" s="27"/>
      <c r="F261" s="26">
        <f t="shared" si="16"/>
        <v>5.6300000000000026</v>
      </c>
      <c r="G261" s="77">
        <v>3</v>
      </c>
      <c r="J261" s="30"/>
      <c r="K261" s="30"/>
    </row>
    <row r="262" spans="1:11">
      <c r="A262" s="10">
        <v>44303</v>
      </c>
      <c r="B262" s="66">
        <v>46.07</v>
      </c>
      <c r="C262" s="11">
        <v>38.299999999999997</v>
      </c>
      <c r="D262" s="11"/>
      <c r="E262" s="27"/>
      <c r="F262" s="26">
        <f t="shared" si="16"/>
        <v>4.7700000000000031</v>
      </c>
      <c r="G262" s="77">
        <v>3</v>
      </c>
      <c r="J262" s="30"/>
      <c r="K262" s="30"/>
    </row>
    <row r="263" spans="1:11">
      <c r="A263" s="10">
        <v>44303</v>
      </c>
      <c r="B263" s="66">
        <v>71.12</v>
      </c>
      <c r="C263" s="11">
        <v>40</v>
      </c>
      <c r="D263" s="11"/>
      <c r="E263" s="27"/>
      <c r="F263" s="26">
        <f t="shared" ref="F263:F274" si="17">B263-C263-D263+E263-G263-J768</f>
        <v>28.120000000000005</v>
      </c>
      <c r="G263" s="77">
        <v>3</v>
      </c>
      <c r="J263" s="30"/>
      <c r="K263" s="30"/>
    </row>
    <row r="264" spans="1:11">
      <c r="A264" s="10">
        <v>44303</v>
      </c>
      <c r="B264" s="66">
        <v>14.04</v>
      </c>
      <c r="C264" s="11">
        <v>5</v>
      </c>
      <c r="D264" s="11"/>
      <c r="E264" s="27"/>
      <c r="F264" s="26">
        <f t="shared" si="17"/>
        <v>6.0399999999999991</v>
      </c>
      <c r="G264" s="77">
        <v>3</v>
      </c>
      <c r="J264" s="30"/>
      <c r="K264" s="30"/>
    </row>
    <row r="265" spans="1:11">
      <c r="A265" s="10">
        <v>44303</v>
      </c>
      <c r="B265" s="66">
        <v>69</v>
      </c>
      <c r="C265" s="11">
        <v>48</v>
      </c>
      <c r="D265" s="11"/>
      <c r="E265" s="27"/>
      <c r="F265" s="26">
        <f t="shared" si="17"/>
        <v>18</v>
      </c>
      <c r="G265" s="77">
        <v>3</v>
      </c>
      <c r="J265" s="30"/>
      <c r="K265" s="30"/>
    </row>
    <row r="266" spans="1:11">
      <c r="A266" s="10">
        <v>44303</v>
      </c>
      <c r="B266" s="66">
        <v>198.15</v>
      </c>
      <c r="C266" s="11">
        <v>144</v>
      </c>
      <c r="D266" s="11"/>
      <c r="E266" s="27"/>
      <c r="F266" s="26">
        <f t="shared" si="17"/>
        <v>51.150000000000006</v>
      </c>
      <c r="G266" s="77">
        <v>3</v>
      </c>
      <c r="J266" s="30"/>
      <c r="K266" s="30"/>
    </row>
    <row r="267" spans="1:11">
      <c r="A267" s="10">
        <v>44303</v>
      </c>
      <c r="B267" s="66">
        <v>7.08</v>
      </c>
      <c r="C267" s="11">
        <v>2</v>
      </c>
      <c r="D267" s="11"/>
      <c r="E267" s="27"/>
      <c r="F267" s="26">
        <f t="shared" si="17"/>
        <v>2.08</v>
      </c>
      <c r="G267" s="77">
        <v>3</v>
      </c>
      <c r="J267" s="30"/>
      <c r="K267" s="30"/>
    </row>
    <row r="268" spans="1:11">
      <c r="A268" s="10">
        <v>44303</v>
      </c>
      <c r="B268" s="66">
        <v>15.4</v>
      </c>
      <c r="C268" s="11">
        <v>6.5</v>
      </c>
      <c r="D268" s="11"/>
      <c r="E268" s="27"/>
      <c r="F268" s="26">
        <f t="shared" si="17"/>
        <v>5.9</v>
      </c>
      <c r="G268" s="77">
        <v>3</v>
      </c>
      <c r="J268" s="30"/>
      <c r="K268" s="30"/>
    </row>
    <row r="269" spans="1:11">
      <c r="A269" s="10">
        <v>44303</v>
      </c>
      <c r="B269" s="66">
        <v>21.25</v>
      </c>
      <c r="C269" s="11">
        <v>10</v>
      </c>
      <c r="D269" s="11"/>
      <c r="E269" s="27"/>
      <c r="F269" s="26">
        <f t="shared" si="17"/>
        <v>8.25</v>
      </c>
      <c r="G269" s="77">
        <v>3</v>
      </c>
      <c r="J269" s="30"/>
      <c r="K269" s="30"/>
    </row>
    <row r="270" spans="1:11">
      <c r="A270" s="10">
        <v>44303</v>
      </c>
      <c r="B270" s="66">
        <v>77.150000000000006</v>
      </c>
      <c r="C270" s="11">
        <v>59.5</v>
      </c>
      <c r="D270" s="11"/>
      <c r="E270" s="27"/>
      <c r="F270" s="26">
        <f t="shared" si="17"/>
        <v>14.650000000000006</v>
      </c>
      <c r="G270" s="59">
        <v>3</v>
      </c>
      <c r="J270" s="30"/>
      <c r="K270" s="30"/>
    </row>
    <row r="271" spans="1:11">
      <c r="A271" s="10">
        <v>44303</v>
      </c>
      <c r="B271" s="66">
        <v>19.61</v>
      </c>
      <c r="C271" s="11">
        <v>8</v>
      </c>
      <c r="D271" s="11"/>
      <c r="E271" s="27"/>
      <c r="F271" s="26">
        <f t="shared" si="17"/>
        <v>5.6099999999999994</v>
      </c>
      <c r="G271" s="77">
        <v>6</v>
      </c>
      <c r="J271" s="30"/>
      <c r="K271" s="30"/>
    </row>
    <row r="272" spans="1:11">
      <c r="A272" s="10">
        <v>44303</v>
      </c>
      <c r="B272" s="66">
        <v>13.74</v>
      </c>
      <c r="C272" s="11">
        <v>5</v>
      </c>
      <c r="D272" s="11"/>
      <c r="E272" s="27"/>
      <c r="F272" s="26">
        <f t="shared" si="17"/>
        <v>5.74</v>
      </c>
      <c r="G272" s="77">
        <v>3</v>
      </c>
      <c r="J272" s="30"/>
      <c r="K272" s="30"/>
    </row>
    <row r="273" spans="1:11">
      <c r="A273" s="10">
        <v>44303</v>
      </c>
      <c r="B273" s="66">
        <v>24</v>
      </c>
      <c r="C273" s="11">
        <v>16</v>
      </c>
      <c r="D273" s="11"/>
      <c r="E273" s="27"/>
      <c r="F273" s="26">
        <f t="shared" si="17"/>
        <v>5</v>
      </c>
      <c r="G273" s="77">
        <v>3</v>
      </c>
      <c r="J273" s="30"/>
      <c r="K273" s="30"/>
    </row>
    <row r="274" spans="1:11">
      <c r="A274" s="10">
        <v>44303</v>
      </c>
      <c r="B274" s="66">
        <v>11.61</v>
      </c>
      <c r="C274" s="11">
        <v>8</v>
      </c>
      <c r="D274" s="11"/>
      <c r="E274" s="27"/>
      <c r="F274" s="26">
        <f t="shared" si="17"/>
        <v>0.60999999999999943</v>
      </c>
      <c r="G274" s="77">
        <v>3</v>
      </c>
      <c r="J274" s="30"/>
      <c r="K274" s="30"/>
    </row>
    <row r="275" spans="1:11">
      <c r="A275" s="10">
        <v>44303</v>
      </c>
      <c r="B275" s="66">
        <v>10.83</v>
      </c>
      <c r="C275" s="11">
        <v>3.75</v>
      </c>
      <c r="D275" s="11"/>
      <c r="E275" s="27"/>
      <c r="F275" s="26">
        <f t="shared" ref="F275:F287" si="18">B275-C275-D275+E275-G275-J780</f>
        <v>4.08</v>
      </c>
      <c r="G275" s="77">
        <v>3</v>
      </c>
      <c r="J275" s="30"/>
      <c r="K275" s="30"/>
    </row>
    <row r="276" spans="1:11">
      <c r="A276" s="10">
        <v>44303</v>
      </c>
      <c r="B276" s="66">
        <v>49.55</v>
      </c>
      <c r="C276" s="11">
        <v>28</v>
      </c>
      <c r="D276" s="11"/>
      <c r="E276" s="27"/>
      <c r="F276" s="26">
        <f t="shared" si="18"/>
        <v>18.549999999999997</v>
      </c>
      <c r="G276" s="59">
        <v>3</v>
      </c>
      <c r="J276" s="30"/>
      <c r="K276" s="30"/>
    </row>
    <row r="277" spans="1:11">
      <c r="A277" s="10">
        <v>44303</v>
      </c>
      <c r="B277" s="66">
        <v>33.86</v>
      </c>
      <c r="C277" s="11">
        <v>24</v>
      </c>
      <c r="D277" s="11"/>
      <c r="E277" s="27"/>
      <c r="F277" s="26">
        <f t="shared" si="18"/>
        <v>6.8599999999999994</v>
      </c>
      <c r="G277" s="77">
        <v>3</v>
      </c>
      <c r="J277" s="30"/>
      <c r="K277" s="30"/>
    </row>
    <row r="278" spans="1:11">
      <c r="A278" s="10">
        <v>44303</v>
      </c>
      <c r="B278" s="66">
        <v>11.61</v>
      </c>
      <c r="C278" s="11">
        <v>8</v>
      </c>
      <c r="D278" s="11"/>
      <c r="E278" s="27"/>
      <c r="F278" s="26">
        <f t="shared" si="18"/>
        <v>0.60999999999999943</v>
      </c>
      <c r="G278" s="77">
        <v>3</v>
      </c>
      <c r="J278" s="30"/>
      <c r="K278" s="30"/>
    </row>
    <row r="279" spans="1:11">
      <c r="A279" s="10">
        <v>44303</v>
      </c>
      <c r="B279" s="66">
        <v>135.29</v>
      </c>
      <c r="C279" s="11">
        <v>107.5</v>
      </c>
      <c r="D279" s="11"/>
      <c r="E279" s="27"/>
      <c r="F279" s="26">
        <f t="shared" si="18"/>
        <v>24.789999999999992</v>
      </c>
      <c r="G279" s="77">
        <v>3</v>
      </c>
      <c r="J279" s="30"/>
      <c r="K279" s="30"/>
    </row>
    <row r="280" spans="1:11">
      <c r="A280" s="10">
        <v>44303</v>
      </c>
      <c r="B280" s="66">
        <v>20</v>
      </c>
      <c r="C280" s="11">
        <v>10</v>
      </c>
      <c r="D280" s="11"/>
      <c r="E280" s="27"/>
      <c r="F280" s="26">
        <f t="shared" si="18"/>
        <v>7</v>
      </c>
      <c r="G280" s="77">
        <v>3</v>
      </c>
      <c r="J280" s="30"/>
      <c r="K280" s="30"/>
    </row>
    <row r="281" spans="1:11">
      <c r="A281" s="10">
        <v>44303</v>
      </c>
      <c r="B281" s="66">
        <v>62</v>
      </c>
      <c r="C281" s="11">
        <v>40</v>
      </c>
      <c r="D281" s="11"/>
      <c r="E281" s="27"/>
      <c r="F281" s="26">
        <f t="shared" si="18"/>
        <v>19</v>
      </c>
      <c r="G281" s="77">
        <v>3</v>
      </c>
      <c r="J281" s="30"/>
      <c r="K281" s="30"/>
    </row>
    <row r="282" spans="1:11">
      <c r="A282" s="10">
        <v>44304</v>
      </c>
      <c r="B282" s="66">
        <v>14.08</v>
      </c>
      <c r="C282" s="11">
        <v>5</v>
      </c>
      <c r="D282" s="11"/>
      <c r="E282" s="27"/>
      <c r="F282" s="26">
        <f t="shared" si="18"/>
        <v>6.08</v>
      </c>
      <c r="G282" s="59">
        <v>3</v>
      </c>
      <c r="J282" s="30"/>
      <c r="K282" s="30"/>
    </row>
    <row r="283" spans="1:11">
      <c r="A283" s="10">
        <v>44304</v>
      </c>
      <c r="B283" s="66">
        <v>46.47</v>
      </c>
      <c r="C283" s="11">
        <v>32</v>
      </c>
      <c r="D283" s="11"/>
      <c r="E283" s="27"/>
      <c r="F283" s="26">
        <f t="shared" si="18"/>
        <v>11.469999999999999</v>
      </c>
      <c r="G283" s="77">
        <v>3</v>
      </c>
      <c r="J283" s="30"/>
      <c r="K283" s="30"/>
    </row>
    <row r="284" spans="1:11">
      <c r="A284" s="10">
        <v>44304</v>
      </c>
      <c r="B284" s="66">
        <v>12.61</v>
      </c>
      <c r="C284" s="27">
        <v>8</v>
      </c>
      <c r="D284" s="11"/>
      <c r="E284" s="27"/>
      <c r="F284" s="26">
        <f t="shared" si="18"/>
        <v>1.6099999999999994</v>
      </c>
      <c r="G284" s="77">
        <v>3</v>
      </c>
      <c r="J284" s="30"/>
      <c r="K284" s="30"/>
    </row>
    <row r="285" spans="1:11">
      <c r="A285" s="10">
        <v>44304</v>
      </c>
      <c r="B285" s="66">
        <v>66.84</v>
      </c>
      <c r="C285" s="16">
        <v>48</v>
      </c>
      <c r="D285" s="11"/>
      <c r="E285" s="27"/>
      <c r="F285" s="26">
        <f t="shared" si="18"/>
        <v>15.840000000000003</v>
      </c>
      <c r="G285" s="77">
        <v>3</v>
      </c>
      <c r="J285" s="30"/>
      <c r="K285" s="30"/>
    </row>
    <row r="286" spans="1:11">
      <c r="A286" s="10">
        <v>44304</v>
      </c>
      <c r="B286" s="66">
        <v>13.74</v>
      </c>
      <c r="C286" s="11">
        <v>5</v>
      </c>
      <c r="D286" s="11"/>
      <c r="E286" s="27"/>
      <c r="F286" s="26">
        <f t="shared" si="18"/>
        <v>5.74</v>
      </c>
      <c r="G286" s="77">
        <v>3</v>
      </c>
      <c r="J286" s="30"/>
      <c r="K286" s="30"/>
    </row>
    <row r="287" spans="1:11">
      <c r="A287" s="10">
        <v>44304</v>
      </c>
      <c r="B287" s="66">
        <v>41.58</v>
      </c>
      <c r="C287" s="11">
        <v>20</v>
      </c>
      <c r="D287" s="11"/>
      <c r="E287" s="27"/>
      <c r="F287" s="26">
        <f t="shared" si="18"/>
        <v>18.579999999999998</v>
      </c>
      <c r="G287" s="77">
        <v>3</v>
      </c>
      <c r="J287" s="30"/>
      <c r="K287" s="30"/>
    </row>
    <row r="288" spans="1:11">
      <c r="A288" s="10">
        <v>44304</v>
      </c>
      <c r="B288" s="66">
        <v>23.76</v>
      </c>
      <c r="C288" s="11">
        <v>16</v>
      </c>
      <c r="D288" s="11"/>
      <c r="E288" s="27"/>
      <c r="F288" s="26">
        <f t="shared" ref="F288:F299" si="19">B288-C288-D288+E288-G288-J793</f>
        <v>4.7600000000000016</v>
      </c>
      <c r="G288" s="59">
        <v>3</v>
      </c>
      <c r="J288" s="30"/>
      <c r="K288" s="30"/>
    </row>
    <row r="289" spans="1:11">
      <c r="A289" s="10">
        <v>44304</v>
      </c>
      <c r="B289" s="66">
        <v>130.74</v>
      </c>
      <c r="C289" s="11">
        <v>85</v>
      </c>
      <c r="D289" s="11"/>
      <c r="E289" s="27"/>
      <c r="F289" s="26">
        <f t="shared" si="19"/>
        <v>42.740000000000009</v>
      </c>
      <c r="G289" s="77">
        <v>3</v>
      </c>
      <c r="J289" s="30"/>
      <c r="K289" s="30"/>
    </row>
    <row r="290" spans="1:11">
      <c r="A290" s="10">
        <v>44304</v>
      </c>
      <c r="B290" s="66">
        <v>68.95</v>
      </c>
      <c r="C290" s="11">
        <v>48</v>
      </c>
      <c r="D290" s="11"/>
      <c r="E290" s="27"/>
      <c r="F290" s="26">
        <f t="shared" si="19"/>
        <v>17.950000000000003</v>
      </c>
      <c r="G290" s="77">
        <v>3</v>
      </c>
      <c r="J290" s="30"/>
      <c r="K290" s="30"/>
    </row>
    <row r="291" spans="1:11">
      <c r="A291" s="10">
        <v>44304</v>
      </c>
      <c r="B291" s="66">
        <v>24</v>
      </c>
      <c r="C291" s="11">
        <v>16</v>
      </c>
      <c r="D291" s="11"/>
      <c r="E291" s="27"/>
      <c r="F291" s="26">
        <f t="shared" si="19"/>
        <v>5</v>
      </c>
      <c r="G291" s="77">
        <v>3</v>
      </c>
      <c r="J291" s="30"/>
      <c r="K291" s="30"/>
    </row>
    <row r="292" spans="1:11">
      <c r="A292" s="10">
        <v>44304</v>
      </c>
      <c r="B292" s="66">
        <v>51.73</v>
      </c>
      <c r="C292" s="11">
        <v>25</v>
      </c>
      <c r="D292" s="11"/>
      <c r="E292" s="27"/>
      <c r="F292" s="26">
        <f t="shared" si="19"/>
        <v>23.729999999999997</v>
      </c>
      <c r="G292" s="77">
        <v>3</v>
      </c>
      <c r="J292" s="30"/>
      <c r="K292" s="30"/>
    </row>
    <row r="293" spans="1:11">
      <c r="A293" s="10">
        <v>44304</v>
      </c>
      <c r="B293" s="66">
        <v>71.290000000000006</v>
      </c>
      <c r="C293" s="11">
        <v>50</v>
      </c>
      <c r="D293" s="11"/>
      <c r="E293" s="27"/>
      <c r="F293" s="26">
        <f t="shared" si="19"/>
        <v>18.290000000000006</v>
      </c>
      <c r="G293" s="77">
        <v>3</v>
      </c>
      <c r="J293" s="30"/>
      <c r="K293" s="30"/>
    </row>
    <row r="294" spans="1:11">
      <c r="A294" s="10">
        <v>44304</v>
      </c>
      <c r="B294" s="66">
        <v>33.86</v>
      </c>
      <c r="C294" s="11">
        <v>24</v>
      </c>
      <c r="D294" s="11"/>
      <c r="E294" s="27"/>
      <c r="F294" s="26">
        <f t="shared" si="19"/>
        <v>6.8599999999999994</v>
      </c>
      <c r="G294" s="59">
        <v>3</v>
      </c>
      <c r="J294" s="30"/>
      <c r="K294" s="30"/>
    </row>
    <row r="295" spans="1:11">
      <c r="A295" s="10">
        <v>44304</v>
      </c>
      <c r="B295" s="66">
        <v>11.61</v>
      </c>
      <c r="C295" s="11">
        <v>8</v>
      </c>
      <c r="D295" s="11"/>
      <c r="E295" s="27"/>
      <c r="F295" s="26">
        <f t="shared" si="19"/>
        <v>0.60999999999999943</v>
      </c>
      <c r="G295" s="77">
        <v>3</v>
      </c>
      <c r="J295" s="30"/>
      <c r="K295" s="30"/>
    </row>
    <row r="296" spans="1:11">
      <c r="A296" s="10">
        <v>44304</v>
      </c>
      <c r="B296" s="66">
        <v>46.07</v>
      </c>
      <c r="C296" s="11">
        <v>38.299999999999997</v>
      </c>
      <c r="D296" s="11"/>
      <c r="E296" s="27"/>
      <c r="F296" s="26">
        <f t="shared" si="19"/>
        <v>4.7700000000000031</v>
      </c>
      <c r="G296" s="77">
        <v>3</v>
      </c>
      <c r="J296" s="30"/>
      <c r="K296" s="30"/>
    </row>
    <row r="297" spans="1:11">
      <c r="A297" s="10">
        <v>44304</v>
      </c>
      <c r="B297" s="66">
        <v>33.86</v>
      </c>
      <c r="C297" s="11">
        <v>24</v>
      </c>
      <c r="D297" s="11"/>
      <c r="E297" s="27"/>
      <c r="F297" s="26">
        <f t="shared" si="19"/>
        <v>6.8599999999999994</v>
      </c>
      <c r="G297" s="77">
        <v>3</v>
      </c>
      <c r="J297" s="30"/>
      <c r="K297" s="30"/>
    </row>
    <row r="298" spans="1:11">
      <c r="A298" s="10">
        <v>44304</v>
      </c>
      <c r="B298" s="66">
        <v>12.61</v>
      </c>
      <c r="C298" s="11">
        <v>8</v>
      </c>
      <c r="D298" s="11"/>
      <c r="E298" s="27"/>
      <c r="F298" s="26">
        <f t="shared" si="19"/>
        <v>1.6099999999999994</v>
      </c>
      <c r="G298" s="77">
        <v>3</v>
      </c>
      <c r="J298" s="30"/>
      <c r="K298" s="30"/>
    </row>
    <row r="299" spans="1:11">
      <c r="A299" s="10">
        <v>44304</v>
      </c>
      <c r="B299" s="66">
        <v>11.61</v>
      </c>
      <c r="C299" s="11">
        <v>8</v>
      </c>
      <c r="D299" s="11"/>
      <c r="E299" s="27"/>
      <c r="F299" s="26">
        <f t="shared" si="19"/>
        <v>0.60999999999999943</v>
      </c>
      <c r="G299" s="77">
        <v>3</v>
      </c>
      <c r="J299" s="30"/>
      <c r="K299" s="30"/>
    </row>
    <row r="300" spans="1:11">
      <c r="A300" s="10">
        <v>44304</v>
      </c>
      <c r="B300" s="66">
        <v>26</v>
      </c>
      <c r="C300" s="11">
        <v>16</v>
      </c>
      <c r="D300" s="11"/>
      <c r="E300" s="27"/>
      <c r="F300" s="26">
        <f t="shared" ref="F300:F321" si="20">B300-C300-D300+E300-G300-J805</f>
        <v>7</v>
      </c>
      <c r="G300" s="77">
        <v>3</v>
      </c>
      <c r="J300" s="30"/>
      <c r="K300" s="30"/>
    </row>
    <row r="301" spans="1:11">
      <c r="A301" s="10">
        <v>44304</v>
      </c>
      <c r="B301" s="66">
        <v>34.99</v>
      </c>
      <c r="C301" s="11">
        <v>24</v>
      </c>
      <c r="D301" s="11"/>
      <c r="E301" s="27"/>
      <c r="F301" s="26">
        <f t="shared" si="20"/>
        <v>7.990000000000002</v>
      </c>
      <c r="G301" s="77">
        <v>3</v>
      </c>
      <c r="J301" s="30"/>
      <c r="K301" s="30"/>
    </row>
    <row r="302" spans="1:11">
      <c r="A302" s="10">
        <v>44304</v>
      </c>
      <c r="B302" s="66">
        <v>14.08</v>
      </c>
      <c r="C302" s="11">
        <v>5</v>
      </c>
      <c r="D302" s="11"/>
      <c r="E302" s="27"/>
      <c r="F302" s="26">
        <f t="shared" si="20"/>
        <v>6.08</v>
      </c>
      <c r="G302" s="59">
        <v>3</v>
      </c>
      <c r="J302" s="30"/>
      <c r="K302" s="30"/>
    </row>
    <row r="303" spans="1:11">
      <c r="A303" s="10">
        <v>44304</v>
      </c>
      <c r="B303" s="66">
        <v>11.61</v>
      </c>
      <c r="C303" s="11">
        <v>8</v>
      </c>
      <c r="D303" s="11"/>
      <c r="E303" s="27"/>
      <c r="F303" s="26">
        <f t="shared" si="20"/>
        <v>0.60999999999999943</v>
      </c>
      <c r="G303" s="77">
        <v>3</v>
      </c>
      <c r="J303" s="30"/>
      <c r="K303" s="30"/>
    </row>
    <row r="304" spans="1:11">
      <c r="A304" s="10">
        <v>44304</v>
      </c>
      <c r="B304" s="66">
        <v>82.07</v>
      </c>
      <c r="C304" s="11">
        <v>57</v>
      </c>
      <c r="D304" s="11"/>
      <c r="E304" s="27"/>
      <c r="F304" s="26">
        <f t="shared" si="20"/>
        <v>22.069999999999993</v>
      </c>
      <c r="G304" s="77">
        <v>3</v>
      </c>
      <c r="J304" s="30"/>
      <c r="K304" s="30"/>
    </row>
    <row r="305" spans="1:11">
      <c r="A305" s="10">
        <v>44304</v>
      </c>
      <c r="B305" s="66">
        <v>14.07</v>
      </c>
      <c r="C305" s="11">
        <v>5</v>
      </c>
      <c r="D305" s="11"/>
      <c r="E305" s="27"/>
      <c r="F305" s="26">
        <f t="shared" si="20"/>
        <v>6.07</v>
      </c>
      <c r="G305" s="77">
        <v>3</v>
      </c>
      <c r="J305" s="30"/>
      <c r="K305" s="30"/>
    </row>
    <row r="306" spans="1:11">
      <c r="A306" s="10">
        <v>44305</v>
      </c>
      <c r="B306" s="66">
        <v>11.61</v>
      </c>
      <c r="C306" s="11">
        <v>8</v>
      </c>
      <c r="D306" s="11"/>
      <c r="E306" s="27"/>
      <c r="F306" s="26">
        <f t="shared" si="20"/>
        <v>0.60999999999999943</v>
      </c>
      <c r="G306" s="77">
        <v>3</v>
      </c>
      <c r="J306" s="30"/>
      <c r="K306" s="30"/>
    </row>
    <row r="307" spans="1:11">
      <c r="A307" s="10">
        <v>44305</v>
      </c>
      <c r="B307" s="66">
        <v>23.22</v>
      </c>
      <c r="C307" s="11">
        <v>16</v>
      </c>
      <c r="D307" s="11"/>
      <c r="E307" s="27"/>
      <c r="F307" s="26">
        <f t="shared" si="20"/>
        <v>4.2199999999999989</v>
      </c>
      <c r="G307" s="77">
        <v>3</v>
      </c>
      <c r="J307" s="30"/>
      <c r="K307" s="30"/>
    </row>
    <row r="308" spans="1:11">
      <c r="A308" s="10">
        <v>44305</v>
      </c>
      <c r="B308" s="66">
        <v>165</v>
      </c>
      <c r="C308" s="11">
        <v>123.5</v>
      </c>
      <c r="D308" s="11"/>
      <c r="E308" s="27"/>
      <c r="F308" s="26">
        <f t="shared" si="20"/>
        <v>38.5</v>
      </c>
      <c r="G308" s="77">
        <v>3</v>
      </c>
      <c r="J308" s="30"/>
      <c r="K308" s="30"/>
    </row>
    <row r="309" spans="1:11">
      <c r="A309" s="10">
        <v>44305</v>
      </c>
      <c r="B309" s="66">
        <v>35.58</v>
      </c>
      <c r="C309" s="11">
        <v>24</v>
      </c>
      <c r="D309" s="11"/>
      <c r="E309" s="27"/>
      <c r="F309" s="26">
        <f t="shared" si="20"/>
        <v>8.5799999999999983</v>
      </c>
      <c r="G309" s="59">
        <v>3</v>
      </c>
      <c r="J309" s="30"/>
      <c r="K309" s="30"/>
    </row>
    <row r="310" spans="1:11">
      <c r="A310" s="10">
        <v>44305</v>
      </c>
      <c r="B310" s="66">
        <v>20.91</v>
      </c>
      <c r="C310" s="11">
        <v>12</v>
      </c>
      <c r="D310" s="11"/>
      <c r="E310" s="27"/>
      <c r="F310" s="26">
        <f t="shared" si="20"/>
        <v>5.91</v>
      </c>
      <c r="G310" s="77">
        <v>3</v>
      </c>
      <c r="J310" s="30"/>
      <c r="K310" s="30"/>
    </row>
    <row r="311" spans="1:11">
      <c r="A311" s="10">
        <v>44305</v>
      </c>
      <c r="B311" s="66">
        <v>75.510000000000005</v>
      </c>
      <c r="C311" s="11">
        <v>60</v>
      </c>
      <c r="D311" s="11"/>
      <c r="E311" s="27"/>
      <c r="F311" s="26">
        <f t="shared" si="20"/>
        <v>12.510000000000005</v>
      </c>
      <c r="G311" s="77">
        <v>3</v>
      </c>
      <c r="J311" s="30"/>
      <c r="K311" s="30"/>
    </row>
    <row r="312" spans="1:11">
      <c r="A312" s="10">
        <v>44305</v>
      </c>
      <c r="B312" s="66">
        <v>13.97</v>
      </c>
      <c r="C312" s="11">
        <v>5</v>
      </c>
      <c r="D312" s="11"/>
      <c r="E312" s="27"/>
      <c r="F312" s="26">
        <f t="shared" si="20"/>
        <v>5.9700000000000006</v>
      </c>
      <c r="G312" s="77">
        <v>3</v>
      </c>
      <c r="J312" s="30"/>
      <c r="K312" s="30"/>
    </row>
    <row r="313" spans="1:11">
      <c r="A313" s="10">
        <v>44305</v>
      </c>
      <c r="B313" s="66">
        <v>46.07</v>
      </c>
      <c r="C313" s="11">
        <v>38.299999999999997</v>
      </c>
      <c r="D313" s="11"/>
      <c r="E313" s="27"/>
      <c r="F313" s="26">
        <f t="shared" si="20"/>
        <v>4.7700000000000031</v>
      </c>
      <c r="G313" s="77">
        <v>3</v>
      </c>
      <c r="J313" s="30"/>
      <c r="K313" s="30"/>
    </row>
    <row r="314" spans="1:11">
      <c r="A314" s="10">
        <v>44305</v>
      </c>
      <c r="B314" s="66">
        <v>13.33</v>
      </c>
      <c r="C314" s="11">
        <v>6</v>
      </c>
      <c r="D314" s="11"/>
      <c r="E314" s="27"/>
      <c r="F314" s="26">
        <f t="shared" si="20"/>
        <v>4.33</v>
      </c>
      <c r="G314" s="77">
        <v>3</v>
      </c>
      <c r="J314" s="30"/>
      <c r="K314" s="30"/>
    </row>
    <row r="315" spans="1:11">
      <c r="A315" s="10">
        <v>44305</v>
      </c>
      <c r="B315" s="66">
        <v>75.510000000000005</v>
      </c>
      <c r="C315" s="11">
        <v>60</v>
      </c>
      <c r="D315" s="11"/>
      <c r="E315" s="27"/>
      <c r="F315" s="26">
        <f t="shared" si="20"/>
        <v>12.510000000000005</v>
      </c>
      <c r="G315" s="77">
        <v>3</v>
      </c>
      <c r="J315" s="30"/>
      <c r="K315" s="30"/>
    </row>
    <row r="316" spans="1:11">
      <c r="A316" s="10">
        <v>44305</v>
      </c>
      <c r="B316" s="66">
        <v>2090</v>
      </c>
      <c r="C316" s="11">
        <v>1760</v>
      </c>
      <c r="D316" s="11"/>
      <c r="E316" s="27"/>
      <c r="F316" s="26">
        <f t="shared" si="20"/>
        <v>204</v>
      </c>
      <c r="G316" s="77">
        <v>126</v>
      </c>
      <c r="J316" s="30"/>
      <c r="K316" s="30"/>
    </row>
    <row r="317" spans="1:11">
      <c r="A317" s="10">
        <v>44305</v>
      </c>
      <c r="B317" s="66">
        <v>47.09</v>
      </c>
      <c r="C317" s="11">
        <v>38.299999999999997</v>
      </c>
      <c r="D317" s="11"/>
      <c r="E317" s="27"/>
      <c r="F317" s="26">
        <f t="shared" si="20"/>
        <v>5.7900000000000063</v>
      </c>
      <c r="G317" s="59">
        <v>3</v>
      </c>
      <c r="J317" s="30"/>
      <c r="K317" s="30"/>
    </row>
    <row r="318" spans="1:11">
      <c r="A318" s="10">
        <v>44305</v>
      </c>
      <c r="B318" s="66">
        <v>92.57</v>
      </c>
      <c r="C318" s="11">
        <v>64.5</v>
      </c>
      <c r="D318" s="11"/>
      <c r="E318" s="27"/>
      <c r="F318" s="26">
        <f t="shared" si="20"/>
        <v>25.069999999999993</v>
      </c>
      <c r="G318" s="77">
        <v>3</v>
      </c>
      <c r="J318" s="30"/>
      <c r="K318" s="30"/>
    </row>
    <row r="319" spans="1:11">
      <c r="A319" s="10">
        <v>44305</v>
      </c>
      <c r="B319" s="66">
        <v>79.959999999999994</v>
      </c>
      <c r="C319" s="11">
        <v>62</v>
      </c>
      <c r="D319" s="11"/>
      <c r="E319" s="27"/>
      <c r="F319" s="26">
        <f t="shared" si="20"/>
        <v>14.959999999999994</v>
      </c>
      <c r="G319" s="77">
        <v>3</v>
      </c>
      <c r="J319" s="30"/>
      <c r="K319" s="30"/>
    </row>
    <row r="320" spans="1:11">
      <c r="A320" s="10">
        <v>44305</v>
      </c>
      <c r="B320" s="66">
        <v>172.78</v>
      </c>
      <c r="C320" s="11">
        <v>129</v>
      </c>
      <c r="D320" s="11"/>
      <c r="E320" s="27"/>
      <c r="F320" s="26">
        <f t="shared" si="20"/>
        <v>40.78</v>
      </c>
      <c r="G320" s="77">
        <v>3</v>
      </c>
      <c r="J320" s="30"/>
      <c r="K320" s="30"/>
    </row>
    <row r="321" spans="1:11">
      <c r="A321" s="10">
        <v>44305</v>
      </c>
      <c r="B321" s="66">
        <v>46.07</v>
      </c>
      <c r="C321" s="11">
        <v>38.299999999999997</v>
      </c>
      <c r="D321" s="11"/>
      <c r="E321" s="27"/>
      <c r="F321" s="26">
        <f t="shared" si="20"/>
        <v>4.7700000000000031</v>
      </c>
      <c r="G321" s="77">
        <v>3</v>
      </c>
      <c r="J321" s="30"/>
      <c r="K321" s="30"/>
    </row>
    <row r="322" spans="1:11">
      <c r="A322" s="10">
        <v>44305</v>
      </c>
      <c r="B322" s="66">
        <v>47.58</v>
      </c>
      <c r="C322" s="11">
        <v>38.299999999999997</v>
      </c>
      <c r="D322" s="11"/>
      <c r="E322" s="27"/>
      <c r="F322" s="26">
        <f t="shared" ref="F322:F338" si="21">B322-C322-D322+E322-G322-J827</f>
        <v>6.2800000000000011</v>
      </c>
      <c r="G322" s="77">
        <v>3</v>
      </c>
      <c r="J322" s="30"/>
      <c r="K322" s="30"/>
    </row>
    <row r="323" spans="1:11">
      <c r="A323" s="10">
        <v>44305</v>
      </c>
      <c r="B323" s="66">
        <v>68.86</v>
      </c>
      <c r="C323" s="11">
        <v>48</v>
      </c>
      <c r="D323" s="11"/>
      <c r="E323" s="27"/>
      <c r="F323" s="26">
        <f t="shared" si="21"/>
        <v>17.86</v>
      </c>
      <c r="G323" s="77">
        <v>3</v>
      </c>
      <c r="J323" s="30"/>
      <c r="K323" s="30"/>
    </row>
    <row r="324" spans="1:11">
      <c r="A324" s="10">
        <v>44305</v>
      </c>
      <c r="B324" s="66">
        <v>70.28</v>
      </c>
      <c r="C324" s="11">
        <v>34</v>
      </c>
      <c r="D324" s="11"/>
      <c r="E324" s="27"/>
      <c r="F324" s="26">
        <f t="shared" si="21"/>
        <v>33.28</v>
      </c>
      <c r="G324" s="77">
        <v>3</v>
      </c>
      <c r="J324" s="30"/>
      <c r="K324" s="30"/>
    </row>
    <row r="325" spans="1:11">
      <c r="A325" s="10">
        <v>44305</v>
      </c>
      <c r="B325" s="66">
        <v>71.19</v>
      </c>
      <c r="C325" s="11">
        <v>40</v>
      </c>
      <c r="D325" s="11"/>
      <c r="E325" s="27"/>
      <c r="F325" s="26">
        <f t="shared" si="21"/>
        <v>28.189999999999998</v>
      </c>
      <c r="G325" s="59">
        <v>3</v>
      </c>
      <c r="J325" s="30"/>
      <c r="K325" s="30"/>
    </row>
    <row r="326" spans="1:11">
      <c r="A326" s="10">
        <v>44305</v>
      </c>
      <c r="B326" s="66">
        <v>11.61</v>
      </c>
      <c r="C326" s="11">
        <v>8</v>
      </c>
      <c r="D326" s="11"/>
      <c r="E326" s="27"/>
      <c r="F326" s="26">
        <f t="shared" si="21"/>
        <v>0.60999999999999943</v>
      </c>
      <c r="G326" s="77">
        <v>3</v>
      </c>
      <c r="J326" s="30"/>
      <c r="K326" s="30"/>
    </row>
    <row r="327" spans="1:11">
      <c r="A327" s="10">
        <v>44305</v>
      </c>
      <c r="B327" s="66">
        <v>62.74</v>
      </c>
      <c r="C327" s="11">
        <v>45</v>
      </c>
      <c r="D327" s="11"/>
      <c r="E327" s="27"/>
      <c r="F327" s="26">
        <f t="shared" si="21"/>
        <v>14.740000000000002</v>
      </c>
      <c r="G327" s="77">
        <v>3</v>
      </c>
      <c r="J327" s="30"/>
      <c r="K327" s="30"/>
    </row>
    <row r="328" spans="1:11">
      <c r="A328" s="10">
        <v>44305</v>
      </c>
      <c r="B328" s="66">
        <v>11.61</v>
      </c>
      <c r="C328" s="11">
        <v>8</v>
      </c>
      <c r="D328" s="11"/>
      <c r="E328" s="27"/>
      <c r="F328" s="26">
        <f t="shared" si="21"/>
        <v>0.60999999999999943</v>
      </c>
      <c r="G328" s="77">
        <v>3</v>
      </c>
      <c r="J328" s="30"/>
      <c r="K328" s="30"/>
    </row>
    <row r="329" spans="1:11">
      <c r="A329" s="10">
        <v>44305</v>
      </c>
      <c r="B329" s="66">
        <v>72.66</v>
      </c>
      <c r="C329" s="11">
        <v>48</v>
      </c>
      <c r="D329" s="11"/>
      <c r="E329" s="27"/>
      <c r="F329" s="26">
        <f t="shared" si="21"/>
        <v>21.659999999999997</v>
      </c>
      <c r="G329" s="77">
        <v>3</v>
      </c>
      <c r="J329" s="30"/>
      <c r="K329" s="30"/>
    </row>
    <row r="330" spans="1:11">
      <c r="A330" s="10">
        <v>44305</v>
      </c>
      <c r="B330" s="66">
        <v>75.510000000000005</v>
      </c>
      <c r="C330" s="11">
        <v>60</v>
      </c>
      <c r="D330" s="11"/>
      <c r="E330" s="27"/>
      <c r="F330" s="26">
        <f t="shared" si="21"/>
        <v>12.510000000000005</v>
      </c>
      <c r="G330" s="59">
        <v>3</v>
      </c>
      <c r="J330" s="30"/>
      <c r="K330" s="30"/>
    </row>
    <row r="331" spans="1:11">
      <c r="A331" s="10">
        <v>44306</v>
      </c>
      <c r="B331" s="66">
        <v>19.54</v>
      </c>
      <c r="C331" s="11">
        <v>10</v>
      </c>
      <c r="D331" s="11"/>
      <c r="E331" s="27"/>
      <c r="F331" s="26">
        <f t="shared" si="21"/>
        <v>3.5399999999999991</v>
      </c>
      <c r="G331" s="77">
        <v>6</v>
      </c>
      <c r="J331" s="30"/>
      <c r="K331" s="30"/>
    </row>
    <row r="332" spans="1:11">
      <c r="A332" s="10">
        <v>44306</v>
      </c>
      <c r="B332" s="66">
        <v>23.22</v>
      </c>
      <c r="C332" s="11">
        <v>16</v>
      </c>
      <c r="D332" s="11"/>
      <c r="E332" s="27"/>
      <c r="F332" s="26">
        <f t="shared" si="21"/>
        <v>4.2199999999999989</v>
      </c>
      <c r="G332" s="77">
        <v>3</v>
      </c>
      <c r="J332" s="30"/>
      <c r="K332" s="30"/>
    </row>
    <row r="333" spans="1:11">
      <c r="A333" s="10">
        <v>44306</v>
      </c>
      <c r="B333" s="66">
        <v>13.74</v>
      </c>
      <c r="C333" s="11">
        <v>5</v>
      </c>
      <c r="D333" s="11"/>
      <c r="E333" s="27"/>
      <c r="F333" s="26">
        <f t="shared" si="21"/>
        <v>5.74</v>
      </c>
      <c r="G333" s="77">
        <v>3</v>
      </c>
      <c r="J333" s="30"/>
      <c r="K333" s="30"/>
    </row>
    <row r="334" spans="1:11">
      <c r="A334" s="10">
        <v>44306</v>
      </c>
      <c r="B334" s="66">
        <v>13.89</v>
      </c>
      <c r="C334" s="11">
        <v>5</v>
      </c>
      <c r="D334" s="11"/>
      <c r="E334" s="27"/>
      <c r="F334" s="26">
        <f t="shared" si="21"/>
        <v>5.8900000000000006</v>
      </c>
      <c r="G334" s="77">
        <v>3</v>
      </c>
      <c r="J334" s="30"/>
      <c r="K334" s="30"/>
    </row>
    <row r="335" spans="1:11">
      <c r="A335" s="10">
        <v>44306</v>
      </c>
      <c r="B335" s="66">
        <v>62.16</v>
      </c>
      <c r="C335" s="11">
        <v>40</v>
      </c>
      <c r="D335" s="11"/>
      <c r="E335" s="27"/>
      <c r="F335" s="26">
        <f t="shared" si="21"/>
        <v>16.159999999999997</v>
      </c>
      <c r="G335" s="77">
        <v>6</v>
      </c>
      <c r="J335" s="30"/>
      <c r="K335" s="30"/>
    </row>
    <row r="336" spans="1:11">
      <c r="A336" s="10">
        <v>44306</v>
      </c>
      <c r="B336" s="66">
        <v>14.08</v>
      </c>
      <c r="C336" s="11">
        <v>5</v>
      </c>
      <c r="D336" s="11"/>
      <c r="E336" s="27"/>
      <c r="F336" s="26">
        <f t="shared" si="21"/>
        <v>6.08</v>
      </c>
      <c r="G336" s="77">
        <v>3</v>
      </c>
      <c r="J336" s="30"/>
      <c r="K336" s="30"/>
    </row>
    <row r="337" spans="1:11">
      <c r="A337" s="10">
        <v>44306</v>
      </c>
      <c r="B337" s="66">
        <v>14.08</v>
      </c>
      <c r="C337" s="11">
        <v>5</v>
      </c>
      <c r="D337" s="11"/>
      <c r="E337" s="27"/>
      <c r="F337" s="26">
        <f t="shared" si="21"/>
        <v>6.08</v>
      </c>
      <c r="G337" s="77">
        <v>3</v>
      </c>
      <c r="J337" s="30"/>
      <c r="K337" s="30"/>
    </row>
    <row r="338" spans="1:11">
      <c r="A338" s="10">
        <v>44306</v>
      </c>
      <c r="B338" s="66">
        <v>35</v>
      </c>
      <c r="C338" s="11">
        <v>24</v>
      </c>
      <c r="D338" s="11"/>
      <c r="E338" s="27"/>
      <c r="F338" s="26">
        <f t="shared" si="21"/>
        <v>8</v>
      </c>
      <c r="G338" s="59">
        <v>3</v>
      </c>
      <c r="J338" s="30"/>
      <c r="K338" s="30"/>
    </row>
    <row r="339" spans="1:11">
      <c r="A339" s="10">
        <v>44306</v>
      </c>
      <c r="B339" s="66">
        <v>33.86</v>
      </c>
      <c r="C339" s="11">
        <v>24</v>
      </c>
      <c r="D339" s="11"/>
      <c r="E339" s="27"/>
      <c r="F339" s="26">
        <f t="shared" ref="F339:F354" si="22">B339-C339-D339+E339-G339-J844</f>
        <v>6.8599999999999994</v>
      </c>
      <c r="G339" s="59">
        <v>3</v>
      </c>
      <c r="J339" s="30"/>
      <c r="K339" s="30"/>
    </row>
    <row r="340" spans="1:11">
      <c r="A340" s="10">
        <v>44306</v>
      </c>
      <c r="B340" s="66">
        <v>12</v>
      </c>
      <c r="C340" s="11">
        <v>8</v>
      </c>
      <c r="D340" s="11"/>
      <c r="E340" s="27"/>
      <c r="F340" s="26">
        <f t="shared" si="22"/>
        <v>1</v>
      </c>
      <c r="G340" s="59">
        <v>3</v>
      </c>
      <c r="J340" s="30"/>
      <c r="K340" s="30"/>
    </row>
    <row r="341" spans="1:11">
      <c r="A341" s="10">
        <v>44306</v>
      </c>
      <c r="B341" s="66">
        <v>198.15</v>
      </c>
      <c r="C341" s="11">
        <v>146</v>
      </c>
      <c r="D341" s="11"/>
      <c r="E341" s="27"/>
      <c r="F341" s="26">
        <f t="shared" si="22"/>
        <v>49.150000000000006</v>
      </c>
      <c r="G341" s="77">
        <v>3</v>
      </c>
      <c r="J341" s="30"/>
      <c r="K341" s="30"/>
    </row>
    <row r="342" spans="1:11">
      <c r="A342" s="10">
        <v>44306</v>
      </c>
      <c r="B342" s="66">
        <v>15.85</v>
      </c>
      <c r="C342" s="11">
        <v>6</v>
      </c>
      <c r="D342" s="11"/>
      <c r="E342" s="27"/>
      <c r="F342" s="26">
        <f t="shared" si="22"/>
        <v>6.85</v>
      </c>
      <c r="G342" s="77">
        <v>3</v>
      </c>
      <c r="J342" s="30"/>
      <c r="K342" s="30"/>
    </row>
    <row r="343" spans="1:11">
      <c r="A343" s="10">
        <v>44306</v>
      </c>
      <c r="B343" s="66">
        <v>14.08</v>
      </c>
      <c r="C343" s="11">
        <v>5</v>
      </c>
      <c r="D343" s="11"/>
      <c r="E343" s="27"/>
      <c r="F343" s="26">
        <f t="shared" si="22"/>
        <v>6.08</v>
      </c>
      <c r="G343" s="77">
        <v>3</v>
      </c>
      <c r="J343" s="30"/>
      <c r="K343" s="30"/>
    </row>
    <row r="344" spans="1:11">
      <c r="A344" s="10">
        <v>44306</v>
      </c>
      <c r="B344" s="66">
        <v>13.74</v>
      </c>
      <c r="C344" s="11">
        <v>5</v>
      </c>
      <c r="D344" s="11"/>
      <c r="E344" s="27"/>
      <c r="F344" s="26">
        <f t="shared" si="22"/>
        <v>5.74</v>
      </c>
      <c r="G344" s="77">
        <v>3</v>
      </c>
      <c r="J344" s="30"/>
      <c r="K344" s="30"/>
    </row>
    <row r="345" spans="1:11">
      <c r="A345" s="10">
        <v>44306</v>
      </c>
      <c r="B345" s="66">
        <v>12.61</v>
      </c>
      <c r="C345" s="11">
        <v>8</v>
      </c>
      <c r="D345" s="11"/>
      <c r="E345" s="27"/>
      <c r="F345" s="26">
        <f t="shared" si="22"/>
        <v>1.6099999999999994</v>
      </c>
      <c r="G345" s="77">
        <v>3</v>
      </c>
      <c r="J345" s="30"/>
      <c r="K345" s="30"/>
    </row>
    <row r="346" spans="1:11">
      <c r="A346" s="10">
        <v>44306</v>
      </c>
      <c r="B346" s="66">
        <v>50.5</v>
      </c>
      <c r="C346" s="11">
        <v>40.299999999999997</v>
      </c>
      <c r="D346" s="11"/>
      <c r="E346" s="27"/>
      <c r="F346" s="26">
        <f t="shared" si="22"/>
        <v>7.2000000000000028</v>
      </c>
      <c r="G346" s="59">
        <v>3</v>
      </c>
      <c r="J346" s="30"/>
      <c r="K346" s="30"/>
    </row>
    <row r="347" spans="1:11">
      <c r="A347" s="10">
        <v>44306</v>
      </c>
      <c r="B347" s="66">
        <v>46.07</v>
      </c>
      <c r="C347" s="11">
        <v>38.299999999999997</v>
      </c>
      <c r="D347" s="11"/>
      <c r="E347" s="27"/>
      <c r="F347" s="26">
        <f t="shared" si="22"/>
        <v>4.7700000000000031</v>
      </c>
      <c r="G347" s="59">
        <v>3</v>
      </c>
      <c r="J347" s="30"/>
      <c r="K347" s="30"/>
    </row>
    <row r="348" spans="1:11">
      <c r="A348" s="10">
        <v>44306</v>
      </c>
      <c r="B348" s="66">
        <v>66.84</v>
      </c>
      <c r="C348" s="11">
        <v>48</v>
      </c>
      <c r="D348" s="11"/>
      <c r="E348" s="27"/>
      <c r="F348" s="26">
        <f t="shared" si="22"/>
        <v>15.840000000000003</v>
      </c>
      <c r="G348" s="59">
        <v>3</v>
      </c>
      <c r="J348" s="30"/>
      <c r="K348" s="30"/>
    </row>
    <row r="349" spans="1:11">
      <c r="A349" s="10">
        <v>44306</v>
      </c>
      <c r="B349" s="66">
        <v>11.61</v>
      </c>
      <c r="C349" s="11">
        <v>8</v>
      </c>
      <c r="D349" s="11"/>
      <c r="E349" s="27"/>
      <c r="F349" s="26">
        <f t="shared" si="22"/>
        <v>0.60999999999999943</v>
      </c>
      <c r="G349" s="77">
        <v>3</v>
      </c>
      <c r="J349" s="30"/>
      <c r="K349" s="30"/>
    </row>
    <row r="350" spans="1:11">
      <c r="A350" s="10">
        <v>44306</v>
      </c>
      <c r="B350" s="66">
        <v>10.83</v>
      </c>
      <c r="C350" s="11">
        <v>3.75</v>
      </c>
      <c r="D350" s="11"/>
      <c r="E350" s="27"/>
      <c r="F350" s="26">
        <f t="shared" si="22"/>
        <v>4.08</v>
      </c>
      <c r="G350" s="77">
        <v>3</v>
      </c>
      <c r="J350" s="30"/>
      <c r="K350" s="30"/>
    </row>
    <row r="351" spans="1:11">
      <c r="A351" s="10">
        <v>44306</v>
      </c>
      <c r="B351" s="66">
        <v>11.61</v>
      </c>
      <c r="C351" s="11">
        <v>8</v>
      </c>
      <c r="D351" s="11"/>
      <c r="E351" s="27"/>
      <c r="F351" s="26">
        <f t="shared" si="22"/>
        <v>0.60999999999999943</v>
      </c>
      <c r="G351" s="77">
        <v>3</v>
      </c>
      <c r="J351" s="30"/>
      <c r="K351" s="30"/>
    </row>
    <row r="352" spans="1:11">
      <c r="A352" s="10">
        <v>44306</v>
      </c>
      <c r="B352" s="66">
        <v>14.08</v>
      </c>
      <c r="C352" s="11">
        <v>5</v>
      </c>
      <c r="D352" s="11"/>
      <c r="E352" s="27"/>
      <c r="F352" s="26">
        <f t="shared" si="22"/>
        <v>6.08</v>
      </c>
      <c r="G352" s="77">
        <v>3</v>
      </c>
      <c r="J352" s="30"/>
      <c r="K352" s="30"/>
    </row>
    <row r="353" spans="1:11">
      <c r="A353" s="10">
        <v>44306</v>
      </c>
      <c r="B353" s="66">
        <v>47.56</v>
      </c>
      <c r="C353" s="11">
        <v>38.299999999999997</v>
      </c>
      <c r="D353" s="11"/>
      <c r="E353" s="27"/>
      <c r="F353" s="26">
        <f t="shared" si="22"/>
        <v>6.2600000000000051</v>
      </c>
      <c r="G353" s="77">
        <v>3</v>
      </c>
      <c r="J353" s="30"/>
      <c r="K353" s="30"/>
    </row>
    <row r="354" spans="1:11">
      <c r="A354" s="10">
        <v>44306</v>
      </c>
      <c r="B354" s="66">
        <v>64.739999999999995</v>
      </c>
      <c r="C354" s="11">
        <v>47</v>
      </c>
      <c r="D354" s="11"/>
      <c r="E354" s="27"/>
      <c r="F354" s="26">
        <f t="shared" si="22"/>
        <v>14.739999999999995</v>
      </c>
      <c r="G354" s="77">
        <v>3</v>
      </c>
      <c r="J354" s="30"/>
      <c r="K354" s="30"/>
    </row>
    <row r="355" spans="1:11">
      <c r="A355" s="10">
        <v>44306</v>
      </c>
      <c r="B355" s="66">
        <v>41.56</v>
      </c>
      <c r="C355" s="11">
        <v>23.5</v>
      </c>
      <c r="D355" s="11"/>
      <c r="E355" s="27"/>
      <c r="F355" s="26">
        <f t="shared" ref="F355:F368" si="23">B355-C355-D355+E355-G355-J860</f>
        <v>15.060000000000002</v>
      </c>
      <c r="G355" s="77">
        <v>3</v>
      </c>
      <c r="J355" s="30"/>
      <c r="K355" s="30"/>
    </row>
    <row r="356" spans="1:11">
      <c r="A356" s="10">
        <v>44306</v>
      </c>
      <c r="B356" s="66">
        <v>13.74</v>
      </c>
      <c r="C356" s="11">
        <v>5</v>
      </c>
      <c r="D356" s="11"/>
      <c r="E356" s="27"/>
      <c r="F356" s="26">
        <f t="shared" si="23"/>
        <v>5.74</v>
      </c>
      <c r="G356" s="77">
        <v>3</v>
      </c>
      <c r="J356" s="30"/>
      <c r="K356" s="30"/>
    </row>
    <row r="357" spans="1:11">
      <c r="A357" s="10">
        <v>44306</v>
      </c>
      <c r="B357" s="66">
        <v>26</v>
      </c>
      <c r="C357" s="11">
        <v>16</v>
      </c>
      <c r="D357" s="11"/>
      <c r="E357" s="27"/>
      <c r="F357" s="26">
        <f t="shared" si="23"/>
        <v>7</v>
      </c>
      <c r="G357" s="77">
        <v>3</v>
      </c>
      <c r="J357" s="30"/>
      <c r="K357" s="30"/>
    </row>
    <row r="358" spans="1:11">
      <c r="A358" s="10">
        <v>44306</v>
      </c>
      <c r="B358" s="66">
        <v>134.68</v>
      </c>
      <c r="C358" s="11">
        <v>107.5</v>
      </c>
      <c r="D358" s="11"/>
      <c r="E358" s="27"/>
      <c r="F358" s="26">
        <f t="shared" si="23"/>
        <v>24.180000000000007</v>
      </c>
      <c r="G358" s="77">
        <v>3</v>
      </c>
      <c r="J358" s="30"/>
      <c r="K358" s="30"/>
    </row>
    <row r="359" spans="1:11">
      <c r="A359" s="10">
        <v>44307</v>
      </c>
      <c r="B359" s="66">
        <v>14.08</v>
      </c>
      <c r="C359" s="11">
        <v>4.9000000000000004</v>
      </c>
      <c r="D359" s="11"/>
      <c r="E359" s="27"/>
      <c r="F359" s="26">
        <f t="shared" si="23"/>
        <v>6.18</v>
      </c>
      <c r="G359" s="77">
        <v>3</v>
      </c>
      <c r="J359" s="30"/>
      <c r="K359" s="30"/>
    </row>
    <row r="360" spans="1:11">
      <c r="A360" s="10">
        <v>44307</v>
      </c>
      <c r="B360" s="66">
        <v>134.68</v>
      </c>
      <c r="C360" s="11">
        <v>107.5</v>
      </c>
      <c r="D360" s="11"/>
      <c r="E360" s="27"/>
      <c r="F360" s="26">
        <f t="shared" si="23"/>
        <v>24.180000000000007</v>
      </c>
      <c r="G360" s="77">
        <v>3</v>
      </c>
      <c r="J360" s="30"/>
      <c r="K360" s="30"/>
    </row>
    <row r="361" spans="1:11">
      <c r="A361" s="10">
        <v>44307</v>
      </c>
      <c r="B361" s="75">
        <v>90.93</v>
      </c>
      <c r="C361" s="11">
        <v>67.5</v>
      </c>
      <c r="D361" s="76"/>
      <c r="E361" s="76"/>
      <c r="F361" s="26">
        <f t="shared" si="23"/>
        <v>20.430000000000007</v>
      </c>
      <c r="G361" s="77">
        <v>3</v>
      </c>
      <c r="J361" s="30"/>
      <c r="K361" s="30"/>
    </row>
    <row r="362" spans="1:11">
      <c r="A362" s="10">
        <v>44307</v>
      </c>
      <c r="B362" s="75">
        <v>75.510000000000005</v>
      </c>
      <c r="C362" s="11">
        <v>59.5</v>
      </c>
      <c r="D362" s="76"/>
      <c r="E362" s="76"/>
      <c r="F362" s="26">
        <f t="shared" si="23"/>
        <v>13.010000000000005</v>
      </c>
      <c r="G362" s="77">
        <v>3</v>
      </c>
      <c r="J362" s="30"/>
      <c r="K362" s="30"/>
    </row>
    <row r="363" spans="1:11">
      <c r="A363" s="10">
        <v>44307</v>
      </c>
      <c r="B363" s="75">
        <v>10.83</v>
      </c>
      <c r="C363" s="11">
        <v>3.75</v>
      </c>
      <c r="D363" s="76"/>
      <c r="E363" s="76"/>
      <c r="F363" s="26">
        <f t="shared" si="23"/>
        <v>4.08</v>
      </c>
      <c r="G363" s="77">
        <v>3</v>
      </c>
    </row>
    <row r="364" spans="1:11">
      <c r="A364" s="10">
        <v>44307</v>
      </c>
      <c r="B364" s="75">
        <v>23.02</v>
      </c>
      <c r="C364" s="11">
        <v>11</v>
      </c>
      <c r="D364" s="76"/>
      <c r="E364" s="76"/>
      <c r="F364" s="26">
        <f t="shared" si="23"/>
        <v>9.02</v>
      </c>
      <c r="G364" s="77">
        <v>3</v>
      </c>
    </row>
    <row r="365" spans="1:11">
      <c r="A365" s="10">
        <v>44307</v>
      </c>
      <c r="B365" s="75">
        <v>75.510000000000005</v>
      </c>
      <c r="C365" s="11">
        <v>59.5</v>
      </c>
      <c r="D365" s="76"/>
      <c r="E365" s="76"/>
      <c r="F365" s="26">
        <f t="shared" si="23"/>
        <v>13.010000000000005</v>
      </c>
      <c r="G365" s="77">
        <v>3</v>
      </c>
    </row>
    <row r="366" spans="1:11">
      <c r="A366" s="10">
        <v>44307</v>
      </c>
      <c r="B366" s="75">
        <v>171.59</v>
      </c>
      <c r="C366" s="11">
        <v>121</v>
      </c>
      <c r="D366" s="76"/>
      <c r="E366" s="76"/>
      <c r="F366" s="26">
        <f t="shared" si="23"/>
        <v>47.59</v>
      </c>
      <c r="G366" s="77">
        <v>3</v>
      </c>
    </row>
    <row r="367" spans="1:11">
      <c r="A367" s="10">
        <v>44307</v>
      </c>
      <c r="B367" s="75">
        <v>13.75</v>
      </c>
      <c r="C367" s="11">
        <v>5</v>
      </c>
      <c r="D367" s="76"/>
      <c r="E367" s="76"/>
      <c r="F367" s="26">
        <f t="shared" si="23"/>
        <v>5.75</v>
      </c>
      <c r="G367" s="77">
        <v>3</v>
      </c>
    </row>
    <row r="368" spans="1:11">
      <c r="A368" s="10">
        <v>44307</v>
      </c>
      <c r="B368" s="75">
        <v>46.07</v>
      </c>
      <c r="C368" s="11">
        <v>38.299999999999997</v>
      </c>
      <c r="D368" s="76"/>
      <c r="E368" s="76"/>
      <c r="F368" s="26">
        <f t="shared" si="23"/>
        <v>4.7700000000000031</v>
      </c>
      <c r="G368" s="77">
        <v>3</v>
      </c>
    </row>
    <row r="369" spans="1:11">
      <c r="A369" s="10">
        <v>44307</v>
      </c>
      <c r="B369" s="75">
        <v>14.29</v>
      </c>
      <c r="C369" s="11">
        <v>6</v>
      </c>
      <c r="D369" s="76"/>
      <c r="E369" s="76"/>
      <c r="F369" s="26">
        <f t="shared" ref="F369:F391" si="24">B369-C369-D369+E369-G369-J874</f>
        <v>5.2899999999999991</v>
      </c>
      <c r="G369" s="77">
        <v>3</v>
      </c>
    </row>
    <row r="370" spans="1:11">
      <c r="A370" s="10">
        <v>44307</v>
      </c>
      <c r="B370" s="75">
        <v>13.74</v>
      </c>
      <c r="C370" s="11">
        <v>5</v>
      </c>
      <c r="D370" s="76"/>
      <c r="E370" s="76"/>
      <c r="F370" s="26">
        <f t="shared" si="24"/>
        <v>5.74</v>
      </c>
      <c r="G370" s="77">
        <v>3</v>
      </c>
    </row>
    <row r="371" spans="1:11">
      <c r="A371" s="10">
        <v>44307</v>
      </c>
      <c r="B371" s="75">
        <v>11.61</v>
      </c>
      <c r="C371" s="11">
        <v>8</v>
      </c>
      <c r="D371" s="76"/>
      <c r="E371" s="76"/>
      <c r="F371" s="26">
        <f t="shared" si="24"/>
        <v>0.60999999999999943</v>
      </c>
      <c r="G371" s="77">
        <v>3</v>
      </c>
    </row>
    <row r="372" spans="1:11">
      <c r="A372" s="10">
        <v>44307</v>
      </c>
      <c r="B372" s="75">
        <v>36</v>
      </c>
      <c r="C372" s="11">
        <v>24</v>
      </c>
      <c r="D372" s="76"/>
      <c r="E372" s="76"/>
      <c r="F372" s="26">
        <f t="shared" si="24"/>
        <v>9</v>
      </c>
      <c r="G372" s="77">
        <v>3</v>
      </c>
    </row>
    <row r="373" spans="1:11">
      <c r="A373" s="10">
        <v>44307</v>
      </c>
      <c r="B373" s="75">
        <v>11.99</v>
      </c>
      <c r="C373" s="11">
        <v>8</v>
      </c>
      <c r="D373" s="76"/>
      <c r="E373" s="76"/>
      <c r="F373" s="26">
        <f t="shared" si="24"/>
        <v>0.99000000000000021</v>
      </c>
      <c r="G373" s="77">
        <v>3</v>
      </c>
    </row>
    <row r="374" spans="1:11">
      <c r="A374" s="10">
        <v>44307</v>
      </c>
      <c r="B374" s="75">
        <v>11.61</v>
      </c>
      <c r="C374" s="11">
        <v>8</v>
      </c>
      <c r="D374" s="76"/>
      <c r="E374" s="76"/>
      <c r="F374" s="26">
        <f t="shared" si="24"/>
        <v>0.60999999999999943</v>
      </c>
      <c r="G374" s="77">
        <v>3</v>
      </c>
    </row>
    <row r="375" spans="1:11" s="79" customFormat="1">
      <c r="A375" s="85">
        <v>44308</v>
      </c>
      <c r="B375" s="86">
        <v>41.11</v>
      </c>
      <c r="C375" s="16">
        <v>38.299999999999997</v>
      </c>
      <c r="D375" s="87"/>
      <c r="E375" s="87"/>
      <c r="F375" s="30">
        <f t="shared" si="24"/>
        <v>-0.18999999999999773</v>
      </c>
      <c r="G375" s="16">
        <v>3</v>
      </c>
      <c r="J375" s="88"/>
      <c r="K375" s="88"/>
    </row>
    <row r="376" spans="1:11">
      <c r="A376" s="10">
        <v>44308</v>
      </c>
      <c r="B376" s="75">
        <v>24</v>
      </c>
      <c r="C376" s="11">
        <v>16</v>
      </c>
      <c r="D376" s="76"/>
      <c r="E376" s="76"/>
      <c r="F376" s="26">
        <f t="shared" si="24"/>
        <v>5</v>
      </c>
      <c r="G376" s="11">
        <v>3</v>
      </c>
    </row>
    <row r="377" spans="1:11">
      <c r="A377" s="10">
        <v>44308</v>
      </c>
      <c r="B377" s="75">
        <v>81.92</v>
      </c>
      <c r="C377" s="11">
        <v>61</v>
      </c>
      <c r="D377" s="76"/>
      <c r="E377" s="76"/>
      <c r="F377" s="26">
        <f t="shared" si="24"/>
        <v>17.920000000000002</v>
      </c>
      <c r="G377" s="11">
        <v>3</v>
      </c>
      <c r="J377" s="30"/>
      <c r="K377" s="30"/>
    </row>
    <row r="378" spans="1:11" s="79" customFormat="1">
      <c r="A378" s="85">
        <v>44308</v>
      </c>
      <c r="B378" s="86">
        <v>41.21</v>
      </c>
      <c r="C378" s="16">
        <v>38.299999999999997</v>
      </c>
      <c r="D378" s="87"/>
      <c r="E378" s="87"/>
      <c r="F378" s="30">
        <f t="shared" si="24"/>
        <v>-8.9999999999996305E-2</v>
      </c>
      <c r="G378" s="16">
        <v>3</v>
      </c>
      <c r="J378" s="88"/>
      <c r="K378" s="88"/>
    </row>
    <row r="379" spans="1:11">
      <c r="A379" s="10">
        <v>44308</v>
      </c>
      <c r="B379" s="75">
        <v>12</v>
      </c>
      <c r="C379" s="11">
        <v>8</v>
      </c>
      <c r="D379" s="76"/>
      <c r="E379" s="76"/>
      <c r="F379" s="26">
        <f t="shared" si="24"/>
        <v>1</v>
      </c>
      <c r="G379" s="11">
        <v>3</v>
      </c>
    </row>
    <row r="380" spans="1:11">
      <c r="A380" s="10">
        <v>44308</v>
      </c>
      <c r="B380" s="75">
        <v>24</v>
      </c>
      <c r="C380" s="11">
        <v>16</v>
      </c>
      <c r="D380" s="76"/>
      <c r="E380" s="76"/>
      <c r="F380" s="26">
        <f t="shared" si="24"/>
        <v>5</v>
      </c>
      <c r="G380" s="77">
        <v>3</v>
      </c>
    </row>
    <row r="381" spans="1:11">
      <c r="A381" s="10">
        <v>44308</v>
      </c>
      <c r="B381" s="75">
        <v>33.229999999999997</v>
      </c>
      <c r="C381" s="11">
        <v>16</v>
      </c>
      <c r="D381" s="76"/>
      <c r="E381" s="76"/>
      <c r="F381" s="26">
        <f t="shared" si="24"/>
        <v>14.229999999999997</v>
      </c>
      <c r="G381" s="77">
        <v>3</v>
      </c>
    </row>
    <row r="382" spans="1:11">
      <c r="A382" s="10">
        <v>44308</v>
      </c>
      <c r="B382" s="75">
        <v>66.84</v>
      </c>
      <c r="C382" s="11">
        <v>48</v>
      </c>
      <c r="D382" s="76"/>
      <c r="E382" s="76"/>
      <c r="F382" s="26">
        <f t="shared" si="24"/>
        <v>15.840000000000003</v>
      </c>
      <c r="G382" s="77">
        <v>3</v>
      </c>
    </row>
    <row r="383" spans="1:11">
      <c r="A383" s="10">
        <v>44308</v>
      </c>
      <c r="B383" s="75">
        <v>258</v>
      </c>
      <c r="C383" s="11">
        <v>215</v>
      </c>
      <c r="D383" s="76"/>
      <c r="E383" s="76"/>
      <c r="F383" s="26">
        <f t="shared" si="24"/>
        <v>40</v>
      </c>
      <c r="G383" s="77">
        <v>3</v>
      </c>
    </row>
    <row r="384" spans="1:11">
      <c r="A384" s="10">
        <v>44308</v>
      </c>
      <c r="B384" s="75">
        <v>34.83</v>
      </c>
      <c r="C384" s="11">
        <v>24</v>
      </c>
      <c r="D384" s="76"/>
      <c r="E384" s="76"/>
      <c r="F384" s="26">
        <f t="shared" si="24"/>
        <v>7.8299999999999983</v>
      </c>
      <c r="G384" s="77">
        <v>3</v>
      </c>
    </row>
    <row r="385" spans="1:7">
      <c r="A385" s="10">
        <v>44308</v>
      </c>
      <c r="B385" s="75">
        <v>66.84</v>
      </c>
      <c r="C385" s="11">
        <v>48</v>
      </c>
      <c r="D385" s="76"/>
      <c r="E385" s="76"/>
      <c r="F385" s="26">
        <f t="shared" si="24"/>
        <v>15.840000000000003</v>
      </c>
      <c r="G385" s="77">
        <v>3</v>
      </c>
    </row>
    <row r="386" spans="1:7">
      <c r="A386" s="10">
        <v>44308</v>
      </c>
      <c r="B386" s="75">
        <v>34.83</v>
      </c>
      <c r="C386" s="11">
        <v>24</v>
      </c>
      <c r="D386" s="76"/>
      <c r="E386" s="76"/>
      <c r="F386" s="26">
        <f t="shared" si="24"/>
        <v>7.8299999999999983</v>
      </c>
      <c r="G386" s="77">
        <v>3</v>
      </c>
    </row>
    <row r="387" spans="1:7">
      <c r="A387" s="10">
        <v>44308</v>
      </c>
      <c r="B387" s="75">
        <v>14.08</v>
      </c>
      <c r="C387" s="11">
        <v>5</v>
      </c>
      <c r="D387" s="76"/>
      <c r="E387" s="76"/>
      <c r="F387" s="26">
        <f t="shared" si="24"/>
        <v>6.08</v>
      </c>
      <c r="G387" s="77">
        <v>3</v>
      </c>
    </row>
    <row r="388" spans="1:7">
      <c r="A388" s="10">
        <v>44308</v>
      </c>
      <c r="B388" s="75">
        <v>14.08</v>
      </c>
      <c r="C388" s="11">
        <v>5</v>
      </c>
      <c r="D388" s="76"/>
      <c r="E388" s="76"/>
      <c r="F388" s="26">
        <f t="shared" si="24"/>
        <v>6.08</v>
      </c>
      <c r="G388" s="77">
        <v>3</v>
      </c>
    </row>
    <row r="389" spans="1:7">
      <c r="A389" s="10">
        <v>44308</v>
      </c>
      <c r="B389" s="75">
        <v>11.61</v>
      </c>
      <c r="C389" s="11">
        <v>8</v>
      </c>
      <c r="D389" s="76"/>
      <c r="E389" s="76"/>
      <c r="F389" s="26">
        <f t="shared" si="24"/>
        <v>0.60999999999999943</v>
      </c>
      <c r="G389" s="77">
        <v>3</v>
      </c>
    </row>
    <row r="390" spans="1:7">
      <c r="A390" s="10">
        <v>44308</v>
      </c>
      <c r="B390" s="75">
        <v>79.86</v>
      </c>
      <c r="C390" s="11">
        <v>59.5</v>
      </c>
      <c r="D390" s="76"/>
      <c r="E390" s="76"/>
      <c r="F390" s="26">
        <f t="shared" si="24"/>
        <v>17.36</v>
      </c>
      <c r="G390" s="77">
        <v>3</v>
      </c>
    </row>
    <row r="391" spans="1:7">
      <c r="A391" s="10">
        <v>44308</v>
      </c>
      <c r="B391" s="75">
        <v>12.63</v>
      </c>
      <c r="C391" s="11">
        <v>5</v>
      </c>
      <c r="D391" s="76"/>
      <c r="E391" s="76"/>
      <c r="F391" s="26">
        <f t="shared" si="24"/>
        <v>4.6300000000000008</v>
      </c>
      <c r="G391" s="77">
        <v>3</v>
      </c>
    </row>
    <row r="392" spans="1:7">
      <c r="A392" s="10">
        <v>44308</v>
      </c>
      <c r="B392" s="75">
        <v>75.510000000000005</v>
      </c>
      <c r="C392" s="11">
        <v>59.5</v>
      </c>
      <c r="D392" s="76"/>
      <c r="E392" s="76"/>
      <c r="F392" s="26">
        <f t="shared" ref="F392:F407" si="25">B392-C392-D392+E392-G392-J897</f>
        <v>13.010000000000005</v>
      </c>
      <c r="G392" s="77">
        <v>3</v>
      </c>
    </row>
    <row r="393" spans="1:7">
      <c r="A393" s="10">
        <v>44308</v>
      </c>
      <c r="B393" s="75">
        <v>30.09</v>
      </c>
      <c r="C393" s="11">
        <v>24</v>
      </c>
      <c r="D393" s="76"/>
      <c r="E393" s="76"/>
      <c r="F393" s="26">
        <f t="shared" si="25"/>
        <v>3.09</v>
      </c>
      <c r="G393" s="77">
        <v>3</v>
      </c>
    </row>
    <row r="394" spans="1:7">
      <c r="A394" s="10">
        <v>44308</v>
      </c>
      <c r="B394" s="75">
        <v>47.58</v>
      </c>
      <c r="C394" s="11">
        <v>38.299999999999997</v>
      </c>
      <c r="D394" s="76"/>
      <c r="E394" s="76"/>
      <c r="F394" s="26">
        <f t="shared" si="25"/>
        <v>6.2800000000000011</v>
      </c>
      <c r="G394" s="77">
        <v>3</v>
      </c>
    </row>
    <row r="395" spans="1:7">
      <c r="A395" s="10">
        <v>44308</v>
      </c>
      <c r="B395" s="75">
        <v>10.84</v>
      </c>
      <c r="C395" s="11">
        <v>3.75</v>
      </c>
      <c r="D395" s="76"/>
      <c r="E395" s="76"/>
      <c r="F395" s="26">
        <f t="shared" si="25"/>
        <v>4.09</v>
      </c>
      <c r="G395" s="77">
        <v>3</v>
      </c>
    </row>
    <row r="396" spans="1:7">
      <c r="A396" s="10">
        <v>44308</v>
      </c>
      <c r="B396" s="75">
        <v>26</v>
      </c>
      <c r="C396" s="11">
        <v>16</v>
      </c>
      <c r="D396" s="76"/>
      <c r="E396" s="76"/>
      <c r="F396" s="26">
        <f t="shared" si="25"/>
        <v>7</v>
      </c>
      <c r="G396" s="77">
        <v>3</v>
      </c>
    </row>
    <row r="397" spans="1:7">
      <c r="A397" s="10">
        <v>44308</v>
      </c>
      <c r="B397" s="75">
        <v>23.41</v>
      </c>
      <c r="C397" s="11">
        <v>13</v>
      </c>
      <c r="D397" s="76"/>
      <c r="E397" s="76"/>
      <c r="F397" s="26">
        <f t="shared" si="25"/>
        <v>7.41</v>
      </c>
      <c r="G397" s="77">
        <v>3</v>
      </c>
    </row>
    <row r="398" spans="1:7">
      <c r="A398" s="10">
        <v>44308</v>
      </c>
      <c r="B398" s="75">
        <v>13.74</v>
      </c>
      <c r="C398" s="11">
        <v>5</v>
      </c>
      <c r="D398" s="76"/>
      <c r="E398" s="76"/>
      <c r="F398" s="26">
        <f t="shared" si="25"/>
        <v>5.74</v>
      </c>
      <c r="G398" s="77">
        <v>3</v>
      </c>
    </row>
    <row r="399" spans="1:7">
      <c r="A399" s="10">
        <v>44308</v>
      </c>
      <c r="B399" s="75">
        <v>121.67</v>
      </c>
      <c r="C399" s="11">
        <v>77</v>
      </c>
      <c r="D399" s="76"/>
      <c r="E399" s="76"/>
      <c r="F399" s="26">
        <f t="shared" si="25"/>
        <v>41.67</v>
      </c>
      <c r="G399" s="77">
        <v>3</v>
      </c>
    </row>
    <row r="400" spans="1:7">
      <c r="A400" s="10">
        <v>44308</v>
      </c>
      <c r="B400" s="75">
        <v>23.22</v>
      </c>
      <c r="C400" s="11">
        <v>16</v>
      </c>
      <c r="D400" s="76"/>
      <c r="E400" s="76"/>
      <c r="F400" s="26">
        <f t="shared" si="25"/>
        <v>4.2199999999999989</v>
      </c>
      <c r="G400" s="77">
        <v>3</v>
      </c>
    </row>
    <row r="401" spans="1:7">
      <c r="A401" s="10">
        <v>44308</v>
      </c>
      <c r="B401" s="75">
        <v>20.62</v>
      </c>
      <c r="C401" s="11">
        <v>16</v>
      </c>
      <c r="D401" s="76"/>
      <c r="E401" s="76"/>
      <c r="F401" s="26">
        <f t="shared" si="25"/>
        <v>1.620000000000001</v>
      </c>
      <c r="G401" s="77">
        <v>3</v>
      </c>
    </row>
    <row r="402" spans="1:7">
      <c r="A402" s="10">
        <v>44308</v>
      </c>
      <c r="B402" s="75">
        <v>11.61</v>
      </c>
      <c r="C402" s="11">
        <v>8</v>
      </c>
      <c r="D402" s="76"/>
      <c r="E402" s="76"/>
      <c r="F402" s="26">
        <f t="shared" si="25"/>
        <v>0.60999999999999943</v>
      </c>
      <c r="G402" s="77">
        <v>3</v>
      </c>
    </row>
    <row r="403" spans="1:7">
      <c r="A403" s="10">
        <v>44308</v>
      </c>
      <c r="B403" s="75">
        <v>47.58</v>
      </c>
      <c r="C403" s="11">
        <v>38.299999999999997</v>
      </c>
      <c r="D403" s="76"/>
      <c r="E403" s="76"/>
      <c r="F403" s="26">
        <f t="shared" si="25"/>
        <v>6.2800000000000011</v>
      </c>
      <c r="G403" s="77">
        <v>3</v>
      </c>
    </row>
    <row r="404" spans="1:7">
      <c r="A404" s="10">
        <v>44308</v>
      </c>
      <c r="B404" s="75">
        <v>47.58</v>
      </c>
      <c r="C404" s="11">
        <v>38.299999999999997</v>
      </c>
      <c r="D404" s="76"/>
      <c r="E404" s="76"/>
      <c r="F404" s="26">
        <f t="shared" si="25"/>
        <v>6.2800000000000011</v>
      </c>
      <c r="G404" s="77">
        <v>3</v>
      </c>
    </row>
    <row r="405" spans="1:7">
      <c r="A405" s="10">
        <v>44308</v>
      </c>
      <c r="B405" s="75">
        <v>95.55</v>
      </c>
      <c r="C405" s="11">
        <v>62</v>
      </c>
      <c r="D405" s="76"/>
      <c r="E405" s="76"/>
      <c r="F405" s="26">
        <f t="shared" si="25"/>
        <v>30.549999999999997</v>
      </c>
      <c r="G405" s="77">
        <v>3</v>
      </c>
    </row>
    <row r="406" spans="1:7">
      <c r="A406" s="10">
        <v>44309</v>
      </c>
      <c r="B406" s="75">
        <v>12.58</v>
      </c>
      <c r="C406" s="11">
        <v>5</v>
      </c>
      <c r="D406" s="76"/>
      <c r="E406" s="76"/>
      <c r="F406" s="26">
        <f t="shared" si="25"/>
        <v>4.58</v>
      </c>
      <c r="G406" s="77">
        <v>3</v>
      </c>
    </row>
    <row r="407" spans="1:7">
      <c r="A407" s="10">
        <v>44309</v>
      </c>
      <c r="B407" s="75">
        <v>40.25</v>
      </c>
      <c r="C407" s="11">
        <v>20</v>
      </c>
      <c r="D407" s="76"/>
      <c r="E407" s="76"/>
      <c r="F407" s="26">
        <f t="shared" si="25"/>
        <v>17.25</v>
      </c>
      <c r="G407" s="77">
        <v>3</v>
      </c>
    </row>
    <row r="408" spans="1:7">
      <c r="A408" s="10">
        <v>44309</v>
      </c>
      <c r="B408" s="75">
        <v>13.74</v>
      </c>
      <c r="C408" s="11">
        <v>5</v>
      </c>
      <c r="D408" s="76"/>
      <c r="E408" s="76"/>
      <c r="F408" s="26">
        <f t="shared" ref="F408:F430" si="26">B408-C408-D408+E408-G408-J913</f>
        <v>5.74</v>
      </c>
      <c r="G408" s="77">
        <v>3</v>
      </c>
    </row>
    <row r="409" spans="1:7">
      <c r="A409" s="10">
        <v>44309</v>
      </c>
      <c r="B409" s="75">
        <v>47.58</v>
      </c>
      <c r="C409" s="11">
        <v>38.299999999999997</v>
      </c>
      <c r="D409" s="76"/>
      <c r="E409" s="76"/>
      <c r="F409" s="26">
        <f t="shared" si="26"/>
        <v>6.2800000000000011</v>
      </c>
      <c r="G409" s="77">
        <v>3</v>
      </c>
    </row>
    <row r="410" spans="1:7">
      <c r="A410" s="10">
        <v>44309</v>
      </c>
      <c r="B410" s="75">
        <v>13.74</v>
      </c>
      <c r="C410" s="11">
        <v>5</v>
      </c>
      <c r="D410" s="76"/>
      <c r="E410" s="76"/>
      <c r="F410" s="26">
        <f t="shared" si="26"/>
        <v>5.74</v>
      </c>
      <c r="G410" s="77">
        <v>3</v>
      </c>
    </row>
    <row r="411" spans="1:7">
      <c r="A411" s="10">
        <v>44309</v>
      </c>
      <c r="B411" s="75">
        <v>12.59</v>
      </c>
      <c r="C411" s="11">
        <v>5</v>
      </c>
      <c r="D411" s="76"/>
      <c r="E411" s="76"/>
      <c r="F411" s="26">
        <f t="shared" si="26"/>
        <v>4.59</v>
      </c>
      <c r="G411" s="77">
        <v>3</v>
      </c>
    </row>
    <row r="412" spans="1:7">
      <c r="A412" s="10">
        <v>44309</v>
      </c>
      <c r="B412" s="75">
        <v>109.27</v>
      </c>
      <c r="C412" s="11">
        <v>68</v>
      </c>
      <c r="D412" s="76"/>
      <c r="E412" s="76"/>
      <c r="F412" s="26">
        <f t="shared" si="26"/>
        <v>38.269999999999996</v>
      </c>
      <c r="G412" s="77">
        <v>3</v>
      </c>
    </row>
    <row r="413" spans="1:7">
      <c r="A413" s="10">
        <v>44309</v>
      </c>
      <c r="B413" s="75">
        <v>23.22</v>
      </c>
      <c r="C413" s="11">
        <v>16</v>
      </c>
      <c r="D413" s="76"/>
      <c r="E413" s="76"/>
      <c r="F413" s="26">
        <f t="shared" si="26"/>
        <v>4.2199999999999989</v>
      </c>
      <c r="G413" s="77">
        <v>3</v>
      </c>
    </row>
    <row r="414" spans="1:7">
      <c r="A414" s="10">
        <v>44309</v>
      </c>
      <c r="B414" s="75">
        <v>121.38</v>
      </c>
      <c r="C414" s="11">
        <v>107.5</v>
      </c>
      <c r="D414" s="76"/>
      <c r="E414" s="76"/>
      <c r="F414" s="26">
        <f t="shared" si="26"/>
        <v>10.879999999999995</v>
      </c>
      <c r="G414" s="77">
        <v>3</v>
      </c>
    </row>
    <row r="415" spans="1:7">
      <c r="A415" s="10">
        <v>44309</v>
      </c>
      <c r="B415" s="75">
        <v>98.91</v>
      </c>
      <c r="C415" s="11">
        <v>67.5</v>
      </c>
      <c r="D415" s="76"/>
      <c r="E415" s="76"/>
      <c r="F415" s="26">
        <f t="shared" si="26"/>
        <v>28.409999999999997</v>
      </c>
      <c r="G415" s="77">
        <v>3</v>
      </c>
    </row>
    <row r="416" spans="1:7">
      <c r="A416" s="10">
        <v>44309</v>
      </c>
      <c r="B416" s="75">
        <v>66.84</v>
      </c>
      <c r="C416" s="11">
        <v>48</v>
      </c>
      <c r="D416" s="76"/>
      <c r="E416" s="76"/>
      <c r="F416" s="26">
        <f t="shared" si="26"/>
        <v>15.840000000000003</v>
      </c>
      <c r="G416" s="77">
        <v>3</v>
      </c>
    </row>
    <row r="417" spans="1:7">
      <c r="A417" s="10">
        <v>44309</v>
      </c>
      <c r="B417" s="75">
        <v>11.61</v>
      </c>
      <c r="C417" s="11">
        <v>8</v>
      </c>
      <c r="D417" s="76"/>
      <c r="E417" s="76"/>
      <c r="F417" s="26">
        <f t="shared" si="26"/>
        <v>0.60999999999999943</v>
      </c>
      <c r="G417" s="77">
        <v>3</v>
      </c>
    </row>
    <row r="418" spans="1:7">
      <c r="A418" s="10">
        <v>44309</v>
      </c>
      <c r="B418" s="75">
        <v>11.61</v>
      </c>
      <c r="C418" s="11">
        <v>8</v>
      </c>
      <c r="D418" s="76"/>
      <c r="E418" s="76"/>
      <c r="F418" s="26">
        <f t="shared" si="26"/>
        <v>0.60999999999999943</v>
      </c>
      <c r="G418" s="77">
        <v>3</v>
      </c>
    </row>
    <row r="419" spans="1:7">
      <c r="A419" s="10">
        <v>44309</v>
      </c>
      <c r="B419" s="75">
        <v>33.86</v>
      </c>
      <c r="C419" s="11">
        <v>24</v>
      </c>
      <c r="D419" s="76"/>
      <c r="E419" s="76"/>
      <c r="F419" s="26">
        <f t="shared" si="26"/>
        <v>6.8599999999999994</v>
      </c>
      <c r="G419" s="77">
        <v>3</v>
      </c>
    </row>
    <row r="420" spans="1:7">
      <c r="A420" s="10">
        <v>44309</v>
      </c>
      <c r="B420" s="75">
        <v>68.849999999999994</v>
      </c>
      <c r="C420" s="11">
        <v>48</v>
      </c>
      <c r="D420" s="76"/>
      <c r="E420" s="76"/>
      <c r="F420" s="26">
        <f t="shared" si="26"/>
        <v>17.849999999999994</v>
      </c>
      <c r="G420" s="77">
        <v>3</v>
      </c>
    </row>
    <row r="421" spans="1:7">
      <c r="A421" s="10">
        <v>44309</v>
      </c>
      <c r="B421" s="75">
        <v>120.49</v>
      </c>
      <c r="C421" s="11">
        <v>107.5</v>
      </c>
      <c r="D421" s="76"/>
      <c r="E421" s="76"/>
      <c r="F421" s="26">
        <f t="shared" si="26"/>
        <v>9.9899999999999949</v>
      </c>
      <c r="G421" s="77">
        <v>3</v>
      </c>
    </row>
    <row r="422" spans="1:7">
      <c r="A422" s="10">
        <v>44309</v>
      </c>
      <c r="B422" s="75">
        <v>66.84</v>
      </c>
      <c r="C422" s="11">
        <v>48</v>
      </c>
      <c r="D422" s="76"/>
      <c r="E422" s="76"/>
      <c r="F422" s="26">
        <f t="shared" si="26"/>
        <v>15.840000000000003</v>
      </c>
      <c r="G422" s="77">
        <v>3</v>
      </c>
    </row>
    <row r="423" spans="1:7">
      <c r="A423" s="10">
        <v>44310</v>
      </c>
      <c r="B423" s="75">
        <v>11.61</v>
      </c>
      <c r="C423" s="11">
        <v>8</v>
      </c>
      <c r="D423" s="76"/>
      <c r="E423" s="76"/>
      <c r="F423" s="26">
        <f t="shared" si="26"/>
        <v>0.60999999999999943</v>
      </c>
      <c r="G423" s="77">
        <v>3</v>
      </c>
    </row>
    <row r="424" spans="1:7">
      <c r="A424" s="10">
        <v>44310</v>
      </c>
      <c r="B424" s="75">
        <v>188.56</v>
      </c>
      <c r="C424" s="11">
        <v>147.5</v>
      </c>
      <c r="D424" s="76"/>
      <c r="E424" s="76"/>
      <c r="F424" s="26">
        <f t="shared" si="26"/>
        <v>38.06</v>
      </c>
      <c r="G424" s="77">
        <v>3</v>
      </c>
    </row>
    <row r="425" spans="1:7">
      <c r="A425" s="10">
        <v>44310</v>
      </c>
      <c r="B425" s="75">
        <v>123.85</v>
      </c>
      <c r="C425" s="11">
        <v>107.5</v>
      </c>
      <c r="D425" s="76"/>
      <c r="E425" s="76"/>
      <c r="F425" s="26">
        <f t="shared" si="26"/>
        <v>13.349999999999994</v>
      </c>
      <c r="G425" s="77">
        <v>3</v>
      </c>
    </row>
    <row r="426" spans="1:7">
      <c r="A426" s="10">
        <v>44310</v>
      </c>
      <c r="B426" s="75">
        <v>27.9</v>
      </c>
      <c r="C426" s="11">
        <v>10</v>
      </c>
      <c r="D426" s="76"/>
      <c r="E426" s="76"/>
      <c r="F426" s="26">
        <f t="shared" si="26"/>
        <v>14.899999999999999</v>
      </c>
      <c r="G426" s="77">
        <v>3</v>
      </c>
    </row>
    <row r="427" spans="1:7">
      <c r="A427" s="10">
        <v>44310</v>
      </c>
      <c r="B427" s="75">
        <v>10.83</v>
      </c>
      <c r="C427" s="11">
        <v>3.75</v>
      </c>
      <c r="D427" s="76"/>
      <c r="E427" s="76"/>
      <c r="F427" s="26">
        <f t="shared" si="26"/>
        <v>4.08</v>
      </c>
      <c r="G427" s="77">
        <v>3</v>
      </c>
    </row>
    <row r="428" spans="1:7">
      <c r="A428" s="10">
        <v>44310</v>
      </c>
      <c r="B428" s="75">
        <v>121.08</v>
      </c>
      <c r="C428" s="11">
        <v>107.5</v>
      </c>
      <c r="D428" s="76"/>
      <c r="E428" s="76"/>
      <c r="F428" s="26">
        <f t="shared" si="26"/>
        <v>10.579999999999998</v>
      </c>
      <c r="G428" s="77">
        <v>3</v>
      </c>
    </row>
    <row r="429" spans="1:7">
      <c r="A429" s="10">
        <v>44310</v>
      </c>
      <c r="B429" s="75">
        <v>75.510000000000005</v>
      </c>
      <c r="C429" s="11">
        <v>57.3</v>
      </c>
      <c r="D429" s="76"/>
      <c r="E429" s="76"/>
      <c r="F429" s="26">
        <f t="shared" si="26"/>
        <v>15.210000000000008</v>
      </c>
      <c r="G429" s="77">
        <v>3</v>
      </c>
    </row>
    <row r="430" spans="1:7">
      <c r="A430" s="10">
        <v>44310</v>
      </c>
      <c r="B430" s="75">
        <v>13.51</v>
      </c>
      <c r="C430" s="11">
        <v>5</v>
      </c>
      <c r="D430" s="76"/>
      <c r="E430" s="76"/>
      <c r="F430" s="26">
        <f t="shared" si="26"/>
        <v>5.51</v>
      </c>
      <c r="G430" s="77">
        <v>3</v>
      </c>
    </row>
    <row r="431" spans="1:7">
      <c r="A431" s="10">
        <v>44310</v>
      </c>
      <c r="B431" s="75">
        <v>11.61</v>
      </c>
      <c r="C431" s="11">
        <v>8</v>
      </c>
      <c r="D431" s="76"/>
      <c r="E431" s="76"/>
      <c r="F431" s="26">
        <f t="shared" ref="F431:F444" si="27">B431-C431-D431+E431-G431-J936</f>
        <v>0.60999999999999943</v>
      </c>
      <c r="G431" s="77">
        <v>3</v>
      </c>
    </row>
    <row r="432" spans="1:7">
      <c r="A432" s="10">
        <v>44310</v>
      </c>
      <c r="B432" s="75">
        <v>11.76</v>
      </c>
      <c r="C432" s="11">
        <v>5</v>
      </c>
      <c r="D432" s="76"/>
      <c r="E432" s="76"/>
      <c r="F432" s="26">
        <f t="shared" si="27"/>
        <v>3.76</v>
      </c>
      <c r="G432" s="77">
        <v>3</v>
      </c>
    </row>
    <row r="433" spans="1:7">
      <c r="A433" s="10">
        <v>44310</v>
      </c>
      <c r="B433" s="75">
        <v>13.58</v>
      </c>
      <c r="C433" s="11">
        <v>5</v>
      </c>
      <c r="D433" s="76"/>
      <c r="E433" s="76"/>
      <c r="F433" s="26">
        <f t="shared" si="27"/>
        <v>5.58</v>
      </c>
      <c r="G433" s="77">
        <v>3</v>
      </c>
    </row>
    <row r="434" spans="1:7">
      <c r="A434" s="10">
        <v>44310</v>
      </c>
      <c r="B434" s="75">
        <v>66.84</v>
      </c>
      <c r="C434" s="11">
        <v>48</v>
      </c>
      <c r="D434" s="76"/>
      <c r="E434" s="76"/>
      <c r="F434" s="26">
        <f t="shared" si="27"/>
        <v>15.840000000000003</v>
      </c>
      <c r="G434" s="77">
        <v>3</v>
      </c>
    </row>
    <row r="435" spans="1:7">
      <c r="A435" s="10">
        <v>44310</v>
      </c>
      <c r="B435" s="75">
        <v>13.15</v>
      </c>
      <c r="C435" s="11">
        <v>5</v>
      </c>
      <c r="D435" s="76"/>
      <c r="E435" s="76"/>
      <c r="F435" s="26">
        <f t="shared" si="27"/>
        <v>5.15</v>
      </c>
      <c r="G435" s="77">
        <v>3</v>
      </c>
    </row>
    <row r="436" spans="1:7">
      <c r="A436" s="10">
        <v>44310</v>
      </c>
      <c r="B436" s="75">
        <v>75.739999999999995</v>
      </c>
      <c r="C436" s="11">
        <v>57.3</v>
      </c>
      <c r="D436" s="76"/>
      <c r="E436" s="76"/>
      <c r="F436" s="26">
        <f t="shared" si="27"/>
        <v>15.439999999999998</v>
      </c>
      <c r="G436" s="77">
        <v>3</v>
      </c>
    </row>
    <row r="437" spans="1:7">
      <c r="A437" s="10">
        <v>44310</v>
      </c>
      <c r="B437" s="75">
        <v>12</v>
      </c>
      <c r="C437" s="11">
        <v>8</v>
      </c>
      <c r="D437" s="76"/>
      <c r="E437" s="76"/>
      <c r="F437" s="26">
        <f t="shared" si="27"/>
        <v>1</v>
      </c>
      <c r="G437" s="77">
        <v>3</v>
      </c>
    </row>
    <row r="438" spans="1:7">
      <c r="A438" s="10">
        <v>44310</v>
      </c>
      <c r="B438" s="75">
        <v>13.74</v>
      </c>
      <c r="C438" s="11">
        <v>5</v>
      </c>
      <c r="D438" s="76"/>
      <c r="E438" s="76"/>
      <c r="F438" s="26">
        <f t="shared" si="27"/>
        <v>5.74</v>
      </c>
      <c r="G438" s="77">
        <v>3</v>
      </c>
    </row>
    <row r="439" spans="1:7">
      <c r="A439" s="10">
        <v>44310</v>
      </c>
      <c r="B439" s="75">
        <v>13.15</v>
      </c>
      <c r="C439" s="11">
        <v>5</v>
      </c>
      <c r="D439" s="76"/>
      <c r="E439" s="76"/>
      <c r="F439" s="26">
        <f t="shared" si="27"/>
        <v>5.15</v>
      </c>
      <c r="G439" s="77">
        <v>3</v>
      </c>
    </row>
    <row r="440" spans="1:7">
      <c r="A440" s="10">
        <v>44310</v>
      </c>
      <c r="B440" s="75">
        <v>78</v>
      </c>
      <c r="C440" s="11">
        <v>57.3</v>
      </c>
      <c r="D440" s="76"/>
      <c r="E440" s="76"/>
      <c r="F440" s="26">
        <f t="shared" si="27"/>
        <v>17.700000000000003</v>
      </c>
      <c r="G440" s="77">
        <v>3</v>
      </c>
    </row>
    <row r="441" spans="1:7">
      <c r="A441" s="10">
        <v>44310</v>
      </c>
      <c r="B441" s="75">
        <v>16.23</v>
      </c>
      <c r="C441" s="11">
        <v>8.6</v>
      </c>
      <c r="D441" s="76"/>
      <c r="E441" s="76"/>
      <c r="F441" s="26">
        <f t="shared" si="27"/>
        <v>4.6300000000000008</v>
      </c>
      <c r="G441" s="77">
        <v>3</v>
      </c>
    </row>
    <row r="442" spans="1:7">
      <c r="A442" s="10">
        <v>44310</v>
      </c>
      <c r="B442" s="75">
        <v>13.45</v>
      </c>
      <c r="C442" s="11">
        <v>5</v>
      </c>
      <c r="D442" s="76"/>
      <c r="E442" s="76"/>
      <c r="F442" s="26">
        <f t="shared" si="27"/>
        <v>5.4499999999999993</v>
      </c>
      <c r="G442" s="77">
        <v>3</v>
      </c>
    </row>
    <row r="443" spans="1:7">
      <c r="A443" s="10">
        <v>44310</v>
      </c>
      <c r="B443" s="75">
        <v>132.44999999999999</v>
      </c>
      <c r="C443" s="11">
        <v>110.5</v>
      </c>
      <c r="D443" s="76"/>
      <c r="E443" s="76"/>
      <c r="F443" s="26">
        <f t="shared" si="27"/>
        <v>18.949999999999989</v>
      </c>
      <c r="G443" s="77">
        <v>3</v>
      </c>
    </row>
    <row r="444" spans="1:7">
      <c r="A444" s="10">
        <v>44310</v>
      </c>
      <c r="B444" s="75">
        <v>39</v>
      </c>
      <c r="C444" s="11">
        <v>24</v>
      </c>
      <c r="D444" s="76"/>
      <c r="E444" s="76"/>
      <c r="F444" s="26">
        <f t="shared" si="27"/>
        <v>12</v>
      </c>
      <c r="G444" s="77">
        <v>3</v>
      </c>
    </row>
    <row r="445" spans="1:7">
      <c r="A445" s="10">
        <v>44310</v>
      </c>
      <c r="B445" s="75">
        <v>13.15</v>
      </c>
      <c r="C445" s="11">
        <v>5</v>
      </c>
      <c r="D445" s="76"/>
      <c r="E445" s="76"/>
      <c r="F445" s="26">
        <f t="shared" ref="F445:F450" si="28">B445-C445-D445+E445-G445-J950</f>
        <v>5.15</v>
      </c>
      <c r="G445" s="77">
        <v>3</v>
      </c>
    </row>
    <row r="446" spans="1:7">
      <c r="A446" s="10">
        <v>44310</v>
      </c>
      <c r="B446" s="75">
        <v>14.15</v>
      </c>
      <c r="C446" s="11">
        <v>5</v>
      </c>
      <c r="D446" s="76"/>
      <c r="E446" s="76"/>
      <c r="F446" s="26">
        <f t="shared" si="28"/>
        <v>6.15</v>
      </c>
      <c r="G446" s="77">
        <v>3</v>
      </c>
    </row>
    <row r="447" spans="1:7">
      <c r="A447" s="10">
        <v>44310</v>
      </c>
      <c r="B447" s="75">
        <v>11.61</v>
      </c>
      <c r="C447" s="11">
        <v>8</v>
      </c>
      <c r="D447" s="76"/>
      <c r="E447" s="76"/>
      <c r="F447" s="26">
        <f t="shared" si="28"/>
        <v>0.60999999999999943</v>
      </c>
      <c r="G447" s="77">
        <v>3</v>
      </c>
    </row>
    <row r="448" spans="1:7">
      <c r="A448" s="10">
        <v>44310</v>
      </c>
      <c r="B448" s="75">
        <v>121.34</v>
      </c>
      <c r="C448" s="11">
        <v>107.5</v>
      </c>
      <c r="D448" s="76"/>
      <c r="E448" s="76"/>
      <c r="F448" s="26">
        <f t="shared" si="28"/>
        <v>10.840000000000003</v>
      </c>
      <c r="G448" s="77">
        <v>3</v>
      </c>
    </row>
    <row r="449" spans="1:7">
      <c r="A449" s="10">
        <v>44310</v>
      </c>
      <c r="B449" s="75">
        <v>13.33</v>
      </c>
      <c r="C449" s="11">
        <v>5</v>
      </c>
      <c r="D449" s="76"/>
      <c r="E449" s="76"/>
      <c r="F449" s="26">
        <f t="shared" si="28"/>
        <v>5.33</v>
      </c>
      <c r="G449" s="77">
        <v>3</v>
      </c>
    </row>
    <row r="450" spans="1:7">
      <c r="A450" s="10">
        <v>44310</v>
      </c>
      <c r="B450" s="75">
        <v>47.58</v>
      </c>
      <c r="C450" s="11">
        <v>38.299999999999997</v>
      </c>
      <c r="D450" s="76"/>
      <c r="E450" s="76"/>
      <c r="F450" s="26">
        <f t="shared" si="28"/>
        <v>6.2800000000000011</v>
      </c>
      <c r="G450" s="77">
        <v>3</v>
      </c>
    </row>
    <row r="451" spans="1:7">
      <c r="A451" s="10">
        <v>44310</v>
      </c>
      <c r="B451" s="75">
        <v>12.92</v>
      </c>
      <c r="C451" s="11">
        <v>5</v>
      </c>
      <c r="D451" s="76"/>
      <c r="E451" s="76"/>
      <c r="F451" s="26">
        <f t="shared" ref="F451:F463" si="29">B451-C451-D451+E451-G451-J956</f>
        <v>4.92</v>
      </c>
      <c r="G451" s="77">
        <v>3</v>
      </c>
    </row>
    <row r="452" spans="1:7">
      <c r="A452" s="10">
        <v>44311</v>
      </c>
      <c r="B452" s="75">
        <v>11.61</v>
      </c>
      <c r="C452" s="11">
        <v>8</v>
      </c>
      <c r="D452" s="76"/>
      <c r="E452" s="76"/>
      <c r="F452" s="26">
        <f t="shared" si="29"/>
        <v>0.60999999999999943</v>
      </c>
      <c r="G452" s="77">
        <v>3</v>
      </c>
    </row>
    <row r="453" spans="1:7">
      <c r="A453" s="10">
        <v>44311</v>
      </c>
      <c r="B453" s="75">
        <v>13.15</v>
      </c>
      <c r="C453" s="11">
        <v>5</v>
      </c>
      <c r="D453" s="76"/>
      <c r="E453" s="76"/>
      <c r="F453" s="26">
        <f t="shared" si="29"/>
        <v>5.15</v>
      </c>
      <c r="G453" s="77">
        <v>3</v>
      </c>
    </row>
    <row r="454" spans="1:7">
      <c r="A454" s="10">
        <v>44311</v>
      </c>
      <c r="B454" s="75">
        <v>87.2</v>
      </c>
      <c r="C454" s="11">
        <v>30</v>
      </c>
      <c r="D454" s="76"/>
      <c r="E454" s="76"/>
      <c r="F454" s="26">
        <f t="shared" si="29"/>
        <v>31.200000000000003</v>
      </c>
      <c r="G454" s="77">
        <v>26</v>
      </c>
    </row>
    <row r="455" spans="1:7">
      <c r="A455" s="10">
        <v>44311</v>
      </c>
      <c r="B455" s="75">
        <v>145.68</v>
      </c>
      <c r="C455" s="11">
        <v>114</v>
      </c>
      <c r="D455" s="76"/>
      <c r="E455" s="76"/>
      <c r="F455" s="26">
        <f t="shared" si="29"/>
        <v>28.680000000000007</v>
      </c>
      <c r="G455" s="77">
        <v>3</v>
      </c>
    </row>
    <row r="456" spans="1:7">
      <c r="A456" s="10">
        <v>44311</v>
      </c>
      <c r="B456" s="75">
        <v>13.58</v>
      </c>
      <c r="C456" s="11">
        <v>5</v>
      </c>
      <c r="D456" s="76"/>
      <c r="E456" s="76"/>
      <c r="F456" s="26">
        <f t="shared" si="29"/>
        <v>5.58</v>
      </c>
      <c r="G456" s="77">
        <v>3</v>
      </c>
    </row>
    <row r="457" spans="1:7">
      <c r="A457" s="10">
        <v>44311</v>
      </c>
      <c r="B457" s="75">
        <v>208.58</v>
      </c>
      <c r="C457" s="11">
        <v>146</v>
      </c>
      <c r="D457" s="76"/>
      <c r="E457" s="76"/>
      <c r="F457" s="26">
        <f t="shared" si="29"/>
        <v>59.580000000000013</v>
      </c>
      <c r="G457" s="77">
        <v>3</v>
      </c>
    </row>
    <row r="458" spans="1:7">
      <c r="A458" s="10">
        <v>44311</v>
      </c>
      <c r="B458" s="75">
        <v>67.72</v>
      </c>
      <c r="C458" s="11">
        <v>50</v>
      </c>
      <c r="D458" s="76"/>
      <c r="E458" s="76"/>
      <c r="F458" s="26">
        <f t="shared" si="29"/>
        <v>14.719999999999999</v>
      </c>
      <c r="G458" s="77">
        <v>3</v>
      </c>
    </row>
    <row r="459" spans="1:7">
      <c r="A459" s="10">
        <v>44311</v>
      </c>
      <c r="B459" s="75">
        <v>18.600000000000001</v>
      </c>
      <c r="C459" s="11">
        <v>9</v>
      </c>
      <c r="D459" s="76"/>
      <c r="E459" s="76"/>
      <c r="F459" s="26">
        <f t="shared" si="29"/>
        <v>6.6000000000000014</v>
      </c>
      <c r="G459" s="77">
        <v>3</v>
      </c>
    </row>
    <row r="460" spans="1:7">
      <c r="A460" s="10">
        <v>44311</v>
      </c>
      <c r="B460" s="75">
        <v>66.989999999999995</v>
      </c>
      <c r="C460" s="11">
        <v>48</v>
      </c>
      <c r="D460" s="76"/>
      <c r="E460" s="76"/>
      <c r="F460" s="26">
        <f t="shared" si="29"/>
        <v>15.989999999999995</v>
      </c>
      <c r="G460" s="77">
        <v>3</v>
      </c>
    </row>
    <row r="461" spans="1:7">
      <c r="A461" s="10">
        <v>44311</v>
      </c>
      <c r="B461" s="75">
        <v>30.53</v>
      </c>
      <c r="C461" s="11">
        <v>17</v>
      </c>
      <c r="D461" s="76"/>
      <c r="E461" s="76"/>
      <c r="F461" s="26">
        <f t="shared" si="29"/>
        <v>10.530000000000001</v>
      </c>
      <c r="G461" s="77">
        <v>3</v>
      </c>
    </row>
    <row r="462" spans="1:7">
      <c r="A462" s="10">
        <v>44311</v>
      </c>
      <c r="B462" s="75">
        <v>36</v>
      </c>
      <c r="C462" s="11">
        <v>24</v>
      </c>
      <c r="D462" s="76"/>
      <c r="E462" s="76"/>
      <c r="F462" s="26">
        <f t="shared" si="29"/>
        <v>9</v>
      </c>
      <c r="G462" s="77">
        <v>3</v>
      </c>
    </row>
    <row r="463" spans="1:7">
      <c r="A463" s="10">
        <v>44311</v>
      </c>
      <c r="B463" s="75">
        <v>11.61</v>
      </c>
      <c r="C463" s="11">
        <v>8</v>
      </c>
      <c r="D463" s="76"/>
      <c r="E463" s="76"/>
      <c r="F463" s="26">
        <f t="shared" si="29"/>
        <v>0.60999999999999943</v>
      </c>
      <c r="G463" s="77">
        <v>3</v>
      </c>
    </row>
    <row r="464" spans="1:7">
      <c r="A464" s="10">
        <v>44311</v>
      </c>
      <c r="B464" s="75">
        <v>25.22</v>
      </c>
      <c r="C464" s="11">
        <v>16</v>
      </c>
      <c r="D464" s="76"/>
      <c r="E464" s="76"/>
      <c r="F464" s="26">
        <f t="shared" ref="F464:F469" si="30">B464-C464-D464+E464-G464-J969</f>
        <v>6.2199999999999989</v>
      </c>
      <c r="G464" s="77">
        <v>3</v>
      </c>
    </row>
    <row r="465" spans="1:7">
      <c r="A465" s="10">
        <v>44311</v>
      </c>
      <c r="B465" s="75">
        <v>11.61</v>
      </c>
      <c r="C465" s="11">
        <v>8</v>
      </c>
      <c r="D465" s="76"/>
      <c r="E465" s="76"/>
      <c r="F465" s="26">
        <f t="shared" si="30"/>
        <v>0.60999999999999943</v>
      </c>
      <c r="G465" s="77">
        <v>3</v>
      </c>
    </row>
    <row r="466" spans="1:7">
      <c r="A466" s="10">
        <v>44311</v>
      </c>
      <c r="B466" s="75">
        <v>11.61</v>
      </c>
      <c r="C466" s="11">
        <v>8</v>
      </c>
      <c r="D466" s="76"/>
      <c r="E466" s="76"/>
      <c r="F466" s="26">
        <f t="shared" si="30"/>
        <v>0.60999999999999943</v>
      </c>
      <c r="G466" s="77">
        <v>3</v>
      </c>
    </row>
    <row r="467" spans="1:7">
      <c r="A467" s="10">
        <v>44311</v>
      </c>
      <c r="B467" s="75">
        <v>69</v>
      </c>
      <c r="C467" s="11">
        <v>48</v>
      </c>
      <c r="D467" s="76"/>
      <c r="E467" s="76"/>
      <c r="F467" s="26">
        <f t="shared" si="30"/>
        <v>18</v>
      </c>
      <c r="G467" s="77">
        <v>3</v>
      </c>
    </row>
    <row r="468" spans="1:7">
      <c r="A468" s="10">
        <v>44311</v>
      </c>
      <c r="B468" s="75">
        <v>137.29</v>
      </c>
      <c r="C468" s="11">
        <v>107.5</v>
      </c>
      <c r="D468" s="76"/>
      <c r="E468" s="76"/>
      <c r="F468" s="26">
        <f t="shared" si="30"/>
        <v>26.789999999999992</v>
      </c>
      <c r="G468" s="77">
        <v>3</v>
      </c>
    </row>
    <row r="469" spans="1:7">
      <c r="A469" s="10">
        <v>44311</v>
      </c>
      <c r="B469" s="75">
        <v>23.22</v>
      </c>
      <c r="C469" s="11">
        <v>16</v>
      </c>
      <c r="D469" s="76"/>
      <c r="E469" s="76"/>
      <c r="F469" s="26">
        <f t="shared" si="30"/>
        <v>3.7199999999999989</v>
      </c>
      <c r="G469" s="77">
        <v>3.5</v>
      </c>
    </row>
    <row r="470" spans="1:7">
      <c r="A470" s="10">
        <v>44311</v>
      </c>
      <c r="B470" s="75">
        <v>110.72</v>
      </c>
      <c r="C470" s="11">
        <v>62</v>
      </c>
      <c r="D470" s="76"/>
      <c r="E470" s="76"/>
      <c r="F470" s="26">
        <f t="shared" ref="F470:F476" si="31">B470-C470-D470+E470-G470-J975</f>
        <v>45.72</v>
      </c>
      <c r="G470" s="77">
        <v>3</v>
      </c>
    </row>
    <row r="471" spans="1:7">
      <c r="A471" s="10">
        <v>44311</v>
      </c>
      <c r="B471" s="75">
        <v>134.68</v>
      </c>
      <c r="C471" s="11">
        <v>107.5</v>
      </c>
      <c r="D471" s="76"/>
      <c r="E471" s="76"/>
      <c r="F471" s="26">
        <f t="shared" si="31"/>
        <v>24.180000000000007</v>
      </c>
      <c r="G471" s="77">
        <v>3</v>
      </c>
    </row>
    <row r="472" spans="1:7">
      <c r="A472" s="10">
        <v>44311</v>
      </c>
      <c r="B472" s="75">
        <v>66.84</v>
      </c>
      <c r="C472" s="11">
        <v>48</v>
      </c>
      <c r="D472" s="76"/>
      <c r="E472" s="76"/>
      <c r="F472" s="26">
        <f t="shared" si="31"/>
        <v>15.840000000000003</v>
      </c>
      <c r="G472" s="77">
        <v>3</v>
      </c>
    </row>
    <row r="473" spans="1:7">
      <c r="A473" s="10">
        <v>44311</v>
      </c>
      <c r="B473" s="75">
        <v>66.84</v>
      </c>
      <c r="C473" s="11">
        <v>48</v>
      </c>
      <c r="D473" s="76"/>
      <c r="E473" s="76"/>
      <c r="F473" s="26">
        <f t="shared" si="31"/>
        <v>15.840000000000003</v>
      </c>
      <c r="G473" s="77">
        <v>3</v>
      </c>
    </row>
    <row r="474" spans="1:7">
      <c r="A474" s="10">
        <v>44311</v>
      </c>
      <c r="B474" s="75">
        <v>65.37</v>
      </c>
      <c r="C474" s="11">
        <v>48</v>
      </c>
      <c r="D474" s="76"/>
      <c r="E474" s="76"/>
      <c r="F474" s="26">
        <f t="shared" si="31"/>
        <v>14.370000000000005</v>
      </c>
      <c r="G474" s="77">
        <v>3</v>
      </c>
    </row>
    <row r="475" spans="1:7">
      <c r="A475" s="10">
        <v>44311</v>
      </c>
      <c r="B475" s="75">
        <v>66.84</v>
      </c>
      <c r="C475" s="11">
        <v>48</v>
      </c>
      <c r="D475" s="76"/>
      <c r="E475" s="76"/>
      <c r="F475" s="26">
        <f t="shared" si="31"/>
        <v>15.840000000000003</v>
      </c>
      <c r="G475" s="77">
        <v>3</v>
      </c>
    </row>
    <row r="476" spans="1:7">
      <c r="A476" s="10">
        <v>44312</v>
      </c>
      <c r="B476" s="75">
        <v>11.61</v>
      </c>
      <c r="C476" s="11">
        <v>8</v>
      </c>
      <c r="D476" s="76"/>
      <c r="E476" s="76"/>
      <c r="F476" s="26">
        <f t="shared" si="31"/>
        <v>0.60999999999999943</v>
      </c>
      <c r="G476" s="77">
        <v>3</v>
      </c>
    </row>
    <row r="477" spans="1:7">
      <c r="A477" s="10">
        <v>44312</v>
      </c>
      <c r="B477" s="75">
        <v>272.39</v>
      </c>
      <c r="C477" s="11">
        <v>213</v>
      </c>
      <c r="D477" s="76"/>
      <c r="E477" s="76"/>
      <c r="F477" s="26">
        <f t="shared" ref="F477:F482" si="32">B477-C477-D477+E477-G477-J982</f>
        <v>56.389999999999986</v>
      </c>
      <c r="G477" s="77">
        <v>3</v>
      </c>
    </row>
    <row r="478" spans="1:7">
      <c r="A478" s="10">
        <v>44312</v>
      </c>
      <c r="B478" s="75">
        <v>240</v>
      </c>
      <c r="C478" s="11">
        <v>172</v>
      </c>
      <c r="D478" s="76"/>
      <c r="E478" s="76"/>
      <c r="F478" s="26">
        <f t="shared" si="32"/>
        <v>65</v>
      </c>
      <c r="G478" s="77">
        <v>3</v>
      </c>
    </row>
    <row r="479" spans="1:7">
      <c r="A479" s="10">
        <v>44312</v>
      </c>
      <c r="B479" s="75">
        <v>47.58</v>
      </c>
      <c r="C479" s="11">
        <v>38.299999999999997</v>
      </c>
      <c r="D479" s="76"/>
      <c r="E479" s="76"/>
      <c r="F479" s="26">
        <f t="shared" si="32"/>
        <v>6.2800000000000011</v>
      </c>
      <c r="G479" s="77">
        <v>3</v>
      </c>
    </row>
    <row r="480" spans="1:7">
      <c r="A480" s="10">
        <v>44312</v>
      </c>
      <c r="B480" s="75">
        <v>76.16</v>
      </c>
      <c r="C480" s="11">
        <v>52</v>
      </c>
      <c r="D480" s="76"/>
      <c r="E480" s="76"/>
      <c r="F480" s="26">
        <f t="shared" si="32"/>
        <v>21.159999999999997</v>
      </c>
      <c r="G480" s="77">
        <v>3</v>
      </c>
    </row>
    <row r="481" spans="1:7">
      <c r="A481" s="10">
        <v>44312</v>
      </c>
      <c r="B481" s="75">
        <v>34.840000000000003</v>
      </c>
      <c r="C481" s="11">
        <v>24</v>
      </c>
      <c r="D481" s="76"/>
      <c r="E481" s="76"/>
      <c r="F481" s="26">
        <f t="shared" si="32"/>
        <v>7.8400000000000034</v>
      </c>
      <c r="G481" s="77">
        <v>3</v>
      </c>
    </row>
    <row r="482" spans="1:7">
      <c r="A482" s="10">
        <v>44312</v>
      </c>
      <c r="B482" s="75">
        <v>139</v>
      </c>
      <c r="C482" s="11">
        <v>107.5</v>
      </c>
      <c r="D482" s="76"/>
      <c r="E482" s="76"/>
      <c r="F482" s="26">
        <f t="shared" si="32"/>
        <v>28.5</v>
      </c>
      <c r="G482" s="77">
        <v>3</v>
      </c>
    </row>
    <row r="483" spans="1:7">
      <c r="A483" s="10">
        <v>44312</v>
      </c>
      <c r="B483" s="75">
        <v>13.15</v>
      </c>
      <c r="C483" s="11">
        <v>5</v>
      </c>
      <c r="D483" s="76"/>
      <c r="E483" s="76"/>
      <c r="F483" s="26">
        <f t="shared" ref="F483:F500" si="33">B483-C483-D483+E483-G483-J988</f>
        <v>5.15</v>
      </c>
      <c r="G483" s="77">
        <v>3</v>
      </c>
    </row>
    <row r="484" spans="1:7">
      <c r="A484" s="10">
        <v>44312</v>
      </c>
      <c r="B484" s="75">
        <v>16.059999999999999</v>
      </c>
      <c r="C484" s="11">
        <v>10</v>
      </c>
      <c r="D484" s="76"/>
      <c r="E484" s="76"/>
      <c r="F484" s="26">
        <f t="shared" si="33"/>
        <v>3.0599999999999987</v>
      </c>
      <c r="G484" s="77">
        <v>3</v>
      </c>
    </row>
    <row r="485" spans="1:7">
      <c r="A485" s="10">
        <v>44312</v>
      </c>
      <c r="B485" s="75">
        <v>17.600000000000001</v>
      </c>
      <c r="C485" s="11">
        <v>7</v>
      </c>
      <c r="D485" s="76"/>
      <c r="E485" s="76"/>
      <c r="F485" s="26">
        <f t="shared" si="33"/>
        <v>7.6000000000000014</v>
      </c>
      <c r="G485" s="77">
        <v>3</v>
      </c>
    </row>
    <row r="486" spans="1:7">
      <c r="A486" s="10">
        <v>44312</v>
      </c>
      <c r="B486" s="75">
        <v>13.42</v>
      </c>
      <c r="C486" s="11">
        <v>5</v>
      </c>
      <c r="D486" s="76"/>
      <c r="E486" s="76"/>
      <c r="F486" s="26">
        <f t="shared" si="33"/>
        <v>5.42</v>
      </c>
      <c r="G486" s="77">
        <v>3</v>
      </c>
    </row>
    <row r="487" spans="1:7">
      <c r="A487" s="10">
        <v>44312</v>
      </c>
      <c r="B487" s="75">
        <v>60.05</v>
      </c>
      <c r="C487" s="11">
        <v>40</v>
      </c>
      <c r="D487" s="76"/>
      <c r="E487" s="76"/>
      <c r="F487" s="26">
        <f t="shared" si="33"/>
        <v>17.049999999999997</v>
      </c>
      <c r="G487" s="77">
        <v>3</v>
      </c>
    </row>
    <row r="488" spans="1:7">
      <c r="A488" s="10">
        <v>44312</v>
      </c>
      <c r="B488" s="75">
        <v>14.08</v>
      </c>
      <c r="C488" s="11">
        <v>5</v>
      </c>
      <c r="D488" s="76"/>
      <c r="E488" s="76"/>
      <c r="F488" s="26">
        <f t="shared" si="33"/>
        <v>6.08</v>
      </c>
      <c r="G488" s="77">
        <v>3</v>
      </c>
    </row>
    <row r="489" spans="1:7">
      <c r="A489" s="10">
        <v>44312</v>
      </c>
      <c r="B489" s="75">
        <v>47.44</v>
      </c>
      <c r="C489" s="11">
        <v>32</v>
      </c>
      <c r="D489" s="76"/>
      <c r="E489" s="76"/>
      <c r="F489" s="26">
        <f t="shared" si="33"/>
        <v>12.439999999999998</v>
      </c>
      <c r="G489" s="77">
        <v>3</v>
      </c>
    </row>
    <row r="490" spans="1:7">
      <c r="A490" s="10">
        <v>44312</v>
      </c>
      <c r="B490" s="75">
        <v>47.58</v>
      </c>
      <c r="C490" s="11">
        <v>38.299999999999997</v>
      </c>
      <c r="D490" s="76"/>
      <c r="E490" s="76"/>
      <c r="F490" s="26">
        <f t="shared" si="33"/>
        <v>6.2800000000000011</v>
      </c>
      <c r="G490" s="77">
        <v>3</v>
      </c>
    </row>
    <row r="491" spans="1:7">
      <c r="A491" s="10">
        <v>44312</v>
      </c>
      <c r="B491" s="75">
        <v>13.56</v>
      </c>
      <c r="C491" s="11">
        <v>5</v>
      </c>
      <c r="D491" s="76"/>
      <c r="E491" s="76"/>
      <c r="F491" s="26">
        <f t="shared" si="33"/>
        <v>5.5600000000000005</v>
      </c>
      <c r="G491" s="77">
        <v>3</v>
      </c>
    </row>
    <row r="492" spans="1:7">
      <c r="A492" s="10">
        <v>44312</v>
      </c>
      <c r="B492" s="75">
        <v>80</v>
      </c>
      <c r="C492" s="11">
        <v>58</v>
      </c>
      <c r="D492" s="76"/>
      <c r="E492" s="76"/>
      <c r="F492" s="26">
        <f t="shared" si="33"/>
        <v>19</v>
      </c>
      <c r="G492" s="77">
        <v>3</v>
      </c>
    </row>
    <row r="493" spans="1:7">
      <c r="A493" s="10">
        <v>44312</v>
      </c>
      <c r="B493" s="75">
        <v>11.61</v>
      </c>
      <c r="C493" s="11">
        <v>8</v>
      </c>
      <c r="D493" s="76"/>
      <c r="E493" s="76"/>
      <c r="F493" s="26">
        <f t="shared" si="33"/>
        <v>0.60999999999999943</v>
      </c>
      <c r="G493" s="77">
        <v>3</v>
      </c>
    </row>
    <row r="494" spans="1:7">
      <c r="A494" s="10">
        <v>44312</v>
      </c>
      <c r="B494" s="75">
        <v>13.49</v>
      </c>
      <c r="C494" s="11">
        <v>5</v>
      </c>
      <c r="D494" s="76"/>
      <c r="E494" s="76"/>
      <c r="F494" s="26">
        <f t="shared" si="33"/>
        <v>5.49</v>
      </c>
      <c r="G494" s="77">
        <v>3</v>
      </c>
    </row>
    <row r="495" spans="1:7">
      <c r="A495" s="10">
        <v>44312</v>
      </c>
      <c r="B495" s="75">
        <v>17.2</v>
      </c>
      <c r="C495" s="11">
        <v>9</v>
      </c>
      <c r="D495" s="76"/>
      <c r="E495" s="76"/>
      <c r="F495" s="26">
        <f t="shared" si="33"/>
        <v>5.1999999999999993</v>
      </c>
      <c r="G495" s="77">
        <v>3</v>
      </c>
    </row>
    <row r="496" spans="1:7">
      <c r="A496" s="10">
        <v>44312</v>
      </c>
      <c r="B496" s="75">
        <v>26</v>
      </c>
      <c r="C496" s="11">
        <v>10</v>
      </c>
      <c r="D496" s="76"/>
      <c r="E496" s="76"/>
      <c r="F496" s="26">
        <f t="shared" si="33"/>
        <v>13</v>
      </c>
      <c r="G496" s="77">
        <v>3</v>
      </c>
    </row>
    <row r="497" spans="1:7">
      <c r="A497" s="10">
        <v>44312</v>
      </c>
      <c r="B497" s="75">
        <v>140.86000000000001</v>
      </c>
      <c r="C497" s="11">
        <v>88</v>
      </c>
      <c r="D497" s="76"/>
      <c r="E497" s="76"/>
      <c r="F497" s="26">
        <f t="shared" si="33"/>
        <v>49.860000000000014</v>
      </c>
      <c r="G497" s="77">
        <v>3</v>
      </c>
    </row>
    <row r="498" spans="1:7">
      <c r="A498" s="10">
        <v>44312</v>
      </c>
      <c r="B498" s="75">
        <v>39.83</v>
      </c>
      <c r="C498" s="11">
        <v>25</v>
      </c>
      <c r="D498" s="76"/>
      <c r="E498" s="76"/>
      <c r="F498" s="26">
        <f t="shared" si="33"/>
        <v>11.829999999999998</v>
      </c>
      <c r="G498" s="77">
        <v>3</v>
      </c>
    </row>
    <row r="499" spans="1:7">
      <c r="A499" s="10">
        <v>44312</v>
      </c>
      <c r="B499" s="75">
        <v>7.04</v>
      </c>
      <c r="C499" s="11">
        <v>2</v>
      </c>
      <c r="D499" s="76"/>
      <c r="E499" s="76"/>
      <c r="F499" s="26">
        <f t="shared" si="33"/>
        <v>2.04</v>
      </c>
      <c r="G499" s="77">
        <v>3</v>
      </c>
    </row>
    <row r="500" spans="1:7">
      <c r="A500" s="10">
        <v>44312</v>
      </c>
      <c r="B500" s="75">
        <v>13.74</v>
      </c>
      <c r="C500" s="11">
        <v>5</v>
      </c>
      <c r="D500" s="76"/>
      <c r="E500" s="76"/>
      <c r="F500" s="26">
        <f t="shared" si="33"/>
        <v>5.74</v>
      </c>
      <c r="G500" s="77">
        <v>3</v>
      </c>
    </row>
    <row r="501" spans="1:7">
      <c r="A501" s="10">
        <v>44313</v>
      </c>
      <c r="B501" s="75">
        <v>18.57</v>
      </c>
      <c r="C501" s="11">
        <v>8.75</v>
      </c>
      <c r="D501" s="76"/>
      <c r="E501" s="76"/>
      <c r="F501" s="26">
        <f t="shared" ref="F501:F508" si="34">B501-C501-D501+E501-G501-J1006</f>
        <v>6.82</v>
      </c>
      <c r="G501" s="77">
        <v>3</v>
      </c>
    </row>
    <row r="502" spans="1:7">
      <c r="A502" s="10">
        <v>44313</v>
      </c>
      <c r="B502" s="75">
        <v>13.15</v>
      </c>
      <c r="C502" s="11">
        <v>5</v>
      </c>
      <c r="D502" s="76"/>
      <c r="E502" s="76"/>
      <c r="F502" s="26">
        <f t="shared" si="34"/>
        <v>5.15</v>
      </c>
      <c r="G502" s="77">
        <v>3</v>
      </c>
    </row>
    <row r="503" spans="1:7">
      <c r="A503" s="10">
        <v>44313</v>
      </c>
      <c r="B503" s="75">
        <v>13.45</v>
      </c>
      <c r="C503" s="11">
        <v>5</v>
      </c>
      <c r="D503" s="76"/>
      <c r="E503" s="76"/>
      <c r="F503" s="26">
        <f t="shared" si="34"/>
        <v>5.4499999999999993</v>
      </c>
      <c r="G503" s="77">
        <v>3</v>
      </c>
    </row>
    <row r="504" spans="1:7">
      <c r="A504" s="10">
        <v>44313</v>
      </c>
      <c r="B504" s="75">
        <v>207.8</v>
      </c>
      <c r="C504" s="11">
        <v>144</v>
      </c>
      <c r="D504" s="76"/>
      <c r="E504" s="76"/>
      <c r="F504" s="26">
        <f t="shared" si="34"/>
        <v>60.800000000000011</v>
      </c>
      <c r="G504" s="77">
        <v>3</v>
      </c>
    </row>
    <row r="505" spans="1:7">
      <c r="A505" s="10">
        <v>44313</v>
      </c>
      <c r="B505" s="75">
        <v>13.15</v>
      </c>
      <c r="C505" s="11">
        <v>5</v>
      </c>
      <c r="D505" s="76"/>
      <c r="E505" s="76"/>
      <c r="F505" s="26">
        <f t="shared" si="34"/>
        <v>5.15</v>
      </c>
      <c r="G505" s="77">
        <v>3</v>
      </c>
    </row>
    <row r="506" spans="1:7">
      <c r="A506" s="10">
        <v>44313</v>
      </c>
      <c r="B506" s="75">
        <v>42.75</v>
      </c>
      <c r="C506" s="11">
        <v>27.5</v>
      </c>
      <c r="D506" s="76"/>
      <c r="E506" s="76"/>
      <c r="F506" s="26">
        <f t="shared" si="34"/>
        <v>12.25</v>
      </c>
      <c r="G506" s="77">
        <v>3</v>
      </c>
    </row>
    <row r="507" spans="1:7">
      <c r="A507" s="10">
        <v>44313</v>
      </c>
      <c r="B507" s="75">
        <v>11.61</v>
      </c>
      <c r="C507" s="11">
        <v>8</v>
      </c>
      <c r="D507" s="76"/>
      <c r="E507" s="76"/>
      <c r="F507" s="26">
        <f t="shared" si="34"/>
        <v>0.60999999999999943</v>
      </c>
      <c r="G507" s="77">
        <v>3</v>
      </c>
    </row>
    <row r="508" spans="1:7">
      <c r="A508" s="10">
        <v>44313</v>
      </c>
      <c r="B508" s="75">
        <v>36</v>
      </c>
      <c r="C508" s="11">
        <v>24</v>
      </c>
      <c r="D508" s="76"/>
      <c r="E508" s="76"/>
      <c r="F508" s="26">
        <f t="shared" si="34"/>
        <v>9</v>
      </c>
      <c r="G508" s="77">
        <v>3</v>
      </c>
    </row>
    <row r="509" spans="1:7">
      <c r="A509" s="10">
        <v>44313</v>
      </c>
      <c r="B509" s="75">
        <v>47.58</v>
      </c>
      <c r="C509" s="11">
        <v>38.299999999999997</v>
      </c>
      <c r="D509" s="76"/>
      <c r="E509" s="76"/>
      <c r="F509" s="26">
        <f t="shared" ref="F509:F518" si="35">B509-C509-D509+E509-G509-J1014</f>
        <v>6.2800000000000011</v>
      </c>
      <c r="G509" s="77">
        <v>3</v>
      </c>
    </row>
    <row r="510" spans="1:7">
      <c r="A510" s="10">
        <v>44313</v>
      </c>
      <c r="B510" s="75">
        <v>134.68</v>
      </c>
      <c r="C510" s="11">
        <v>107.5</v>
      </c>
      <c r="D510" s="76"/>
      <c r="E510" s="76"/>
      <c r="F510" s="26">
        <f t="shared" si="35"/>
        <v>24.180000000000007</v>
      </c>
      <c r="G510" s="77">
        <v>3</v>
      </c>
    </row>
    <row r="511" spans="1:7">
      <c r="A511" s="10">
        <v>44313</v>
      </c>
      <c r="B511" s="75">
        <v>69</v>
      </c>
      <c r="C511" s="11">
        <v>56</v>
      </c>
      <c r="D511" s="76"/>
      <c r="E511" s="76"/>
      <c r="F511" s="26">
        <f t="shared" si="35"/>
        <v>10</v>
      </c>
      <c r="G511" s="77">
        <v>3</v>
      </c>
    </row>
    <row r="512" spans="1:7">
      <c r="A512" s="10">
        <v>44313</v>
      </c>
      <c r="B512" s="75">
        <v>88.83</v>
      </c>
      <c r="C512" s="11">
        <v>58.3</v>
      </c>
      <c r="D512" s="76"/>
      <c r="E512" s="76"/>
      <c r="F512" s="26">
        <f t="shared" si="35"/>
        <v>27.53</v>
      </c>
      <c r="G512" s="77">
        <v>3</v>
      </c>
    </row>
    <row r="513" spans="1:7">
      <c r="A513" s="10">
        <v>44313</v>
      </c>
      <c r="B513" s="75">
        <v>10.83</v>
      </c>
      <c r="C513" s="11">
        <v>3.75</v>
      </c>
      <c r="D513" s="76"/>
      <c r="E513" s="76"/>
      <c r="F513" s="26">
        <f t="shared" si="35"/>
        <v>4.08</v>
      </c>
      <c r="G513" s="77">
        <v>3</v>
      </c>
    </row>
    <row r="514" spans="1:7">
      <c r="A514" s="10">
        <v>44313</v>
      </c>
      <c r="B514" s="75">
        <v>13.15</v>
      </c>
      <c r="C514" s="11">
        <v>5</v>
      </c>
      <c r="D514" s="76"/>
      <c r="E514" s="76"/>
      <c r="F514" s="26">
        <f t="shared" si="35"/>
        <v>5.15</v>
      </c>
      <c r="G514" s="77">
        <v>3</v>
      </c>
    </row>
    <row r="515" spans="1:7">
      <c r="A515" s="10">
        <v>44313</v>
      </c>
      <c r="B515" s="75">
        <v>11.61</v>
      </c>
      <c r="C515" s="11">
        <v>8</v>
      </c>
      <c r="D515" s="76"/>
      <c r="E515" s="76"/>
      <c r="F515" s="26">
        <f t="shared" si="35"/>
        <v>0.60999999999999943</v>
      </c>
      <c r="G515" s="77">
        <v>3</v>
      </c>
    </row>
    <row r="516" spans="1:7">
      <c r="A516" s="10">
        <v>44313</v>
      </c>
      <c r="B516" s="75">
        <v>26</v>
      </c>
      <c r="C516" s="11">
        <v>16</v>
      </c>
      <c r="D516" s="76"/>
      <c r="E516" s="76"/>
      <c r="F516" s="26">
        <f t="shared" si="35"/>
        <v>7</v>
      </c>
      <c r="G516" s="77">
        <v>3</v>
      </c>
    </row>
    <row r="517" spans="1:7">
      <c r="A517" s="10">
        <v>44313</v>
      </c>
      <c r="B517" s="75">
        <v>134.68</v>
      </c>
      <c r="C517" s="11">
        <v>107.5</v>
      </c>
      <c r="D517" s="76"/>
      <c r="E517" s="76"/>
      <c r="F517" s="26">
        <f t="shared" si="35"/>
        <v>24.180000000000007</v>
      </c>
      <c r="G517" s="77">
        <v>3</v>
      </c>
    </row>
    <row r="518" spans="1:7">
      <c r="A518" s="10">
        <v>44313</v>
      </c>
      <c r="B518" s="75">
        <v>33.86</v>
      </c>
      <c r="C518" s="11">
        <v>24</v>
      </c>
      <c r="D518" s="76"/>
      <c r="E518" s="76"/>
      <c r="F518" s="26">
        <f t="shared" si="35"/>
        <v>6.8599999999999994</v>
      </c>
      <c r="G518" s="77">
        <v>3</v>
      </c>
    </row>
    <row r="519" spans="1:7">
      <c r="A519" s="10">
        <v>44313</v>
      </c>
      <c r="B519" s="75">
        <v>13.74</v>
      </c>
      <c r="C519" s="11">
        <v>5</v>
      </c>
      <c r="D519" s="76"/>
      <c r="E519" s="76"/>
      <c r="F519" s="26">
        <f t="shared" ref="F519:F563" si="36">B519-C519-D519+E519-G519-J1024</f>
        <v>5.74</v>
      </c>
      <c r="G519" s="77">
        <v>3</v>
      </c>
    </row>
    <row r="520" spans="1:7">
      <c r="A520" s="10">
        <v>44313</v>
      </c>
      <c r="B520" s="75">
        <v>75.510000000000005</v>
      </c>
      <c r="C520" s="11">
        <v>57.3</v>
      </c>
      <c r="D520" s="76"/>
      <c r="E520" s="76"/>
      <c r="F520" s="26">
        <f t="shared" si="36"/>
        <v>15.210000000000008</v>
      </c>
      <c r="G520" s="77">
        <v>3</v>
      </c>
    </row>
    <row r="521" spans="1:7">
      <c r="A521" s="10">
        <v>44313</v>
      </c>
      <c r="B521" s="75">
        <v>23.22</v>
      </c>
      <c r="C521" s="11">
        <v>16</v>
      </c>
      <c r="D521" s="76"/>
      <c r="E521" s="76"/>
      <c r="F521" s="26">
        <f t="shared" si="36"/>
        <v>4.2199999999999989</v>
      </c>
      <c r="G521" s="77">
        <v>3</v>
      </c>
    </row>
    <row r="522" spans="1:7">
      <c r="A522" s="10">
        <v>44314</v>
      </c>
      <c r="B522" s="75">
        <v>47.58</v>
      </c>
      <c r="C522" s="11">
        <v>38.299999999999997</v>
      </c>
      <c r="D522" s="76"/>
      <c r="E522" s="76"/>
      <c r="F522" s="26">
        <f t="shared" si="36"/>
        <v>6.2800000000000011</v>
      </c>
      <c r="G522" s="77">
        <v>3</v>
      </c>
    </row>
    <row r="523" spans="1:7">
      <c r="A523" s="10">
        <v>44314</v>
      </c>
      <c r="B523" s="75">
        <v>66.88</v>
      </c>
      <c r="C523" s="11">
        <v>48</v>
      </c>
      <c r="D523" s="76"/>
      <c r="E523" s="76"/>
      <c r="F523" s="26">
        <f t="shared" si="36"/>
        <v>15.879999999999995</v>
      </c>
      <c r="G523" s="77">
        <v>3</v>
      </c>
    </row>
    <row r="524" spans="1:7">
      <c r="A524" s="10">
        <v>44314</v>
      </c>
      <c r="B524" s="75">
        <v>12</v>
      </c>
      <c r="C524" s="11">
        <v>8</v>
      </c>
      <c r="D524" s="76"/>
      <c r="E524" s="76"/>
      <c r="F524" s="26">
        <f t="shared" si="36"/>
        <v>1</v>
      </c>
      <c r="G524" s="77">
        <v>3</v>
      </c>
    </row>
    <row r="525" spans="1:7">
      <c r="A525" s="10">
        <v>44314</v>
      </c>
      <c r="B525" s="75">
        <v>11.61</v>
      </c>
      <c r="C525" s="11">
        <v>8</v>
      </c>
      <c r="D525" s="76"/>
      <c r="E525" s="76"/>
      <c r="F525" s="26">
        <f t="shared" si="36"/>
        <v>0.60999999999999943</v>
      </c>
      <c r="G525" s="77">
        <v>3</v>
      </c>
    </row>
    <row r="526" spans="1:7">
      <c r="A526" s="10">
        <v>44314</v>
      </c>
      <c r="B526" s="75">
        <v>33.86</v>
      </c>
      <c r="C526" s="11">
        <v>24</v>
      </c>
      <c r="D526" s="76"/>
      <c r="E526" s="76"/>
      <c r="F526" s="26">
        <f t="shared" si="36"/>
        <v>6.8599999999999994</v>
      </c>
      <c r="G526" s="77">
        <v>3</v>
      </c>
    </row>
    <row r="527" spans="1:7">
      <c r="A527" s="10">
        <v>44314</v>
      </c>
      <c r="B527" s="75">
        <v>24.66</v>
      </c>
      <c r="C527" s="11">
        <v>13</v>
      </c>
      <c r="D527" s="76"/>
      <c r="E527" s="76"/>
      <c r="F527" s="26">
        <f t="shared" si="36"/>
        <v>8.66</v>
      </c>
      <c r="G527" s="77">
        <v>3</v>
      </c>
    </row>
    <row r="528" spans="1:7">
      <c r="A528" s="10">
        <v>44314</v>
      </c>
      <c r="B528" s="75">
        <v>138.72</v>
      </c>
      <c r="C528" s="11">
        <v>107.5</v>
      </c>
      <c r="D528" s="76"/>
      <c r="E528" s="76"/>
      <c r="F528" s="26">
        <f t="shared" si="36"/>
        <v>28.22</v>
      </c>
      <c r="G528" s="77">
        <v>3</v>
      </c>
    </row>
    <row r="529" spans="1:7">
      <c r="A529" s="10">
        <v>44314</v>
      </c>
      <c r="B529" s="75">
        <v>102.38</v>
      </c>
      <c r="C529" s="11">
        <v>62.8</v>
      </c>
      <c r="D529" s="76"/>
      <c r="E529" s="76"/>
      <c r="F529" s="26">
        <f t="shared" si="36"/>
        <v>36.58</v>
      </c>
      <c r="G529" s="77">
        <v>3</v>
      </c>
    </row>
    <row r="530" spans="1:7">
      <c r="A530" s="10">
        <v>44314</v>
      </c>
      <c r="B530" s="75">
        <v>31.17</v>
      </c>
      <c r="C530" s="11">
        <v>18</v>
      </c>
      <c r="D530" s="76"/>
      <c r="E530" s="76"/>
      <c r="F530" s="26">
        <f t="shared" si="36"/>
        <v>10.170000000000002</v>
      </c>
      <c r="G530" s="77">
        <v>3</v>
      </c>
    </row>
    <row r="531" spans="1:7">
      <c r="A531" s="10">
        <v>44314</v>
      </c>
      <c r="B531" s="75">
        <v>24.74</v>
      </c>
      <c r="C531" s="11">
        <v>14</v>
      </c>
      <c r="D531" s="76"/>
      <c r="E531" s="76"/>
      <c r="F531" s="26">
        <f t="shared" si="36"/>
        <v>7.7399999999999984</v>
      </c>
      <c r="G531" s="77">
        <v>3</v>
      </c>
    </row>
    <row r="532" spans="1:7">
      <c r="A532" s="10">
        <v>44314</v>
      </c>
      <c r="B532" s="75">
        <v>24.87</v>
      </c>
      <c r="C532" s="11">
        <v>16</v>
      </c>
      <c r="D532" s="76"/>
      <c r="E532" s="76"/>
      <c r="F532" s="26">
        <f t="shared" si="36"/>
        <v>5.870000000000001</v>
      </c>
      <c r="G532" s="77">
        <v>3</v>
      </c>
    </row>
    <row r="533" spans="1:7">
      <c r="A533" s="10">
        <v>44314</v>
      </c>
      <c r="B533" s="75">
        <v>13.15</v>
      </c>
      <c r="C533" s="11">
        <v>5</v>
      </c>
      <c r="D533" s="76"/>
      <c r="E533" s="76"/>
      <c r="F533" s="26">
        <f t="shared" si="36"/>
        <v>5.15</v>
      </c>
      <c r="G533" s="77">
        <v>3</v>
      </c>
    </row>
    <row r="534" spans="1:7">
      <c r="A534" s="10">
        <v>44314</v>
      </c>
      <c r="B534" s="75">
        <v>74.900000000000006</v>
      </c>
      <c r="C534" s="11">
        <v>40</v>
      </c>
      <c r="D534" s="76"/>
      <c r="E534" s="76"/>
      <c r="F534" s="26">
        <f t="shared" si="36"/>
        <v>31.900000000000006</v>
      </c>
      <c r="G534" s="77">
        <v>3</v>
      </c>
    </row>
    <row r="535" spans="1:7">
      <c r="A535" s="10">
        <v>44314</v>
      </c>
      <c r="B535" s="75">
        <v>72.17</v>
      </c>
      <c r="C535" s="11">
        <v>52</v>
      </c>
      <c r="D535" s="76"/>
      <c r="E535" s="76"/>
      <c r="F535" s="26">
        <f t="shared" si="36"/>
        <v>17.170000000000002</v>
      </c>
      <c r="G535" s="77">
        <v>3</v>
      </c>
    </row>
    <row r="536" spans="1:7">
      <c r="A536" s="10">
        <v>44314</v>
      </c>
      <c r="B536" s="75">
        <v>78.58</v>
      </c>
      <c r="C536" s="11">
        <v>62.5</v>
      </c>
      <c r="D536" s="76"/>
      <c r="E536" s="76"/>
      <c r="F536" s="26">
        <f t="shared" si="36"/>
        <v>13.079999999999998</v>
      </c>
      <c r="G536" s="77">
        <v>3</v>
      </c>
    </row>
    <row r="537" spans="1:7">
      <c r="A537" s="10">
        <v>44314</v>
      </c>
      <c r="B537" s="75">
        <v>75.510000000000005</v>
      </c>
      <c r="C537" s="11">
        <v>57.5</v>
      </c>
      <c r="D537" s="76"/>
      <c r="E537" s="76"/>
      <c r="F537" s="26">
        <f t="shared" si="36"/>
        <v>15.010000000000005</v>
      </c>
      <c r="G537" s="77">
        <v>3</v>
      </c>
    </row>
    <row r="538" spans="1:7">
      <c r="A538" s="10">
        <v>44314</v>
      </c>
      <c r="B538" s="75">
        <v>16.78</v>
      </c>
      <c r="C538" s="11">
        <v>8</v>
      </c>
      <c r="D538" s="76"/>
      <c r="E538" s="76"/>
      <c r="F538" s="26">
        <f t="shared" si="36"/>
        <v>5.7800000000000011</v>
      </c>
      <c r="G538" s="77">
        <v>3</v>
      </c>
    </row>
    <row r="539" spans="1:7">
      <c r="A539" s="10">
        <v>44314</v>
      </c>
      <c r="B539" s="75">
        <v>12</v>
      </c>
      <c r="C539" s="11">
        <v>8</v>
      </c>
      <c r="D539" s="76"/>
      <c r="E539" s="76"/>
      <c r="F539" s="26">
        <f t="shared" si="36"/>
        <v>1</v>
      </c>
      <c r="G539" s="77">
        <v>3</v>
      </c>
    </row>
    <row r="540" spans="1:7">
      <c r="A540" s="10">
        <v>44314</v>
      </c>
      <c r="B540" s="75">
        <v>200</v>
      </c>
      <c r="C540" s="11">
        <v>144</v>
      </c>
      <c r="D540" s="76"/>
      <c r="E540" s="76"/>
      <c r="F540" s="26">
        <f t="shared" si="36"/>
        <v>53</v>
      </c>
      <c r="G540" s="77">
        <v>3</v>
      </c>
    </row>
    <row r="541" spans="1:7">
      <c r="A541" s="10">
        <v>44314</v>
      </c>
      <c r="B541" s="75">
        <v>178.58</v>
      </c>
      <c r="C541" s="11">
        <v>147.5</v>
      </c>
      <c r="D541" s="76"/>
      <c r="E541" s="76"/>
      <c r="F541" s="26">
        <f t="shared" si="36"/>
        <v>28.080000000000013</v>
      </c>
      <c r="G541" s="77">
        <v>3</v>
      </c>
    </row>
    <row r="542" spans="1:7">
      <c r="A542" s="10">
        <v>44314</v>
      </c>
      <c r="B542" s="75">
        <v>13.44</v>
      </c>
      <c r="C542" s="11">
        <v>5</v>
      </c>
      <c r="D542" s="76"/>
      <c r="E542" s="76"/>
      <c r="F542" s="26">
        <f t="shared" si="36"/>
        <v>5.4399999999999995</v>
      </c>
      <c r="G542" s="77">
        <v>3</v>
      </c>
    </row>
    <row r="543" spans="1:7">
      <c r="A543" s="10">
        <v>44314</v>
      </c>
      <c r="B543" s="75">
        <v>12</v>
      </c>
      <c r="C543" s="11">
        <v>8</v>
      </c>
      <c r="D543" s="76"/>
      <c r="E543" s="76"/>
      <c r="F543" s="26">
        <f t="shared" si="36"/>
        <v>1</v>
      </c>
      <c r="G543" s="77">
        <v>3</v>
      </c>
    </row>
    <row r="544" spans="1:7">
      <c r="A544" s="10">
        <v>44315</v>
      </c>
      <c r="B544" s="75">
        <v>11.61</v>
      </c>
      <c r="C544" s="11">
        <v>8</v>
      </c>
      <c r="D544" s="76"/>
      <c r="E544" s="76"/>
      <c r="F544" s="26">
        <f t="shared" si="36"/>
        <v>0.60999999999999943</v>
      </c>
      <c r="G544" s="77">
        <v>3</v>
      </c>
    </row>
    <row r="545" spans="1:7">
      <c r="A545" s="10">
        <v>44315</v>
      </c>
      <c r="B545" s="75">
        <v>16.52</v>
      </c>
      <c r="C545" s="11">
        <v>9.1</v>
      </c>
      <c r="D545" s="76"/>
      <c r="E545" s="76"/>
      <c r="F545" s="26">
        <f t="shared" si="36"/>
        <v>4.42</v>
      </c>
      <c r="G545" s="77">
        <v>3</v>
      </c>
    </row>
    <row r="546" spans="1:7">
      <c r="A546" s="10">
        <v>44315</v>
      </c>
      <c r="B546" s="75">
        <v>13.58</v>
      </c>
      <c r="C546" s="11">
        <v>5</v>
      </c>
      <c r="D546" s="76"/>
      <c r="E546" s="76"/>
      <c r="F546" s="26">
        <f t="shared" si="36"/>
        <v>5.58</v>
      </c>
      <c r="G546" s="77">
        <v>3</v>
      </c>
    </row>
    <row r="547" spans="1:7">
      <c r="A547" s="10">
        <v>44315</v>
      </c>
      <c r="B547" s="75">
        <v>76.73</v>
      </c>
      <c r="C547" s="11">
        <v>43</v>
      </c>
      <c r="D547" s="76"/>
      <c r="E547" s="76"/>
      <c r="F547" s="26">
        <f t="shared" si="36"/>
        <v>30.730000000000004</v>
      </c>
      <c r="G547" s="77">
        <v>3</v>
      </c>
    </row>
    <row r="548" spans="1:7">
      <c r="A548" s="10">
        <v>44315</v>
      </c>
      <c r="B548" s="75">
        <v>12.12</v>
      </c>
      <c r="C548" s="11">
        <v>6.5</v>
      </c>
      <c r="D548" s="76"/>
      <c r="E548" s="76"/>
      <c r="F548" s="26">
        <f t="shared" si="36"/>
        <v>2.6199999999999992</v>
      </c>
      <c r="G548" s="77">
        <v>3</v>
      </c>
    </row>
    <row r="549" spans="1:7">
      <c r="A549" s="10">
        <v>44315</v>
      </c>
      <c r="B549" s="75">
        <v>134.68</v>
      </c>
      <c r="C549" s="11">
        <v>107.5</v>
      </c>
      <c r="D549" s="76"/>
      <c r="E549" s="76"/>
      <c r="F549" s="26">
        <f t="shared" si="36"/>
        <v>24.180000000000007</v>
      </c>
      <c r="G549" s="77">
        <v>3</v>
      </c>
    </row>
    <row r="550" spans="1:7">
      <c r="A550" s="10">
        <v>44315</v>
      </c>
      <c r="B550" s="75">
        <v>34.409999999999997</v>
      </c>
      <c r="C550" s="11">
        <v>24</v>
      </c>
      <c r="D550" s="76"/>
      <c r="E550" s="76"/>
      <c r="F550" s="26">
        <f t="shared" si="36"/>
        <v>7.4099999999999966</v>
      </c>
      <c r="G550" s="77">
        <v>3</v>
      </c>
    </row>
    <row r="551" spans="1:7">
      <c r="A551" s="10">
        <v>44315</v>
      </c>
      <c r="B551" s="75">
        <v>66.84</v>
      </c>
      <c r="C551" s="11">
        <v>48</v>
      </c>
      <c r="D551" s="76"/>
      <c r="E551" s="76"/>
      <c r="F551" s="26">
        <f t="shared" si="36"/>
        <v>15.840000000000003</v>
      </c>
      <c r="G551" s="77">
        <v>3</v>
      </c>
    </row>
    <row r="552" spans="1:7">
      <c r="A552" s="10">
        <v>44315</v>
      </c>
      <c r="B552" s="75">
        <v>35.61</v>
      </c>
      <c r="C552" s="11">
        <v>20</v>
      </c>
      <c r="D552" s="76"/>
      <c r="E552" s="76"/>
      <c r="F552" s="26">
        <f t="shared" si="36"/>
        <v>12.61</v>
      </c>
      <c r="G552" s="77">
        <v>3</v>
      </c>
    </row>
    <row r="553" spans="1:7">
      <c r="A553" s="10">
        <v>44315</v>
      </c>
      <c r="B553" s="75">
        <v>10.83</v>
      </c>
      <c r="C553" s="11">
        <v>3.75</v>
      </c>
      <c r="D553" s="76"/>
      <c r="E553" s="76"/>
      <c r="F553" s="26">
        <f t="shared" si="36"/>
        <v>4.08</v>
      </c>
      <c r="G553" s="77">
        <v>3</v>
      </c>
    </row>
    <row r="554" spans="1:7">
      <c r="A554" s="10">
        <v>44315</v>
      </c>
      <c r="B554" s="75">
        <v>68.88</v>
      </c>
      <c r="C554" s="11">
        <v>48</v>
      </c>
      <c r="D554" s="76"/>
      <c r="E554" s="76"/>
      <c r="F554" s="26">
        <f t="shared" si="36"/>
        <v>17.879999999999995</v>
      </c>
      <c r="G554" s="77">
        <v>3</v>
      </c>
    </row>
    <row r="555" spans="1:7">
      <c r="A555" s="10">
        <v>44315</v>
      </c>
      <c r="B555" s="75">
        <v>14.08</v>
      </c>
      <c r="C555" s="11">
        <v>5</v>
      </c>
      <c r="D555" s="76"/>
      <c r="E555" s="76"/>
      <c r="F555" s="26">
        <f t="shared" si="36"/>
        <v>6.08</v>
      </c>
      <c r="G555" s="77">
        <v>3</v>
      </c>
    </row>
    <row r="556" spans="1:7">
      <c r="A556" s="10">
        <v>44315</v>
      </c>
      <c r="B556" s="75">
        <v>139.13</v>
      </c>
      <c r="C556" s="11">
        <v>88</v>
      </c>
      <c r="D556" s="76"/>
      <c r="E556" s="76"/>
      <c r="F556" s="26">
        <f t="shared" si="36"/>
        <v>48.129999999999995</v>
      </c>
      <c r="G556" s="77">
        <v>3</v>
      </c>
    </row>
    <row r="557" spans="1:7">
      <c r="A557" s="10">
        <v>44315</v>
      </c>
      <c r="B557" s="75">
        <v>75.510000000000005</v>
      </c>
      <c r="C557" s="11">
        <v>57.5</v>
      </c>
      <c r="D557" s="76"/>
      <c r="E557" s="76"/>
      <c r="F557" s="26">
        <f t="shared" si="36"/>
        <v>15.010000000000005</v>
      </c>
      <c r="G557" s="77">
        <v>3</v>
      </c>
    </row>
    <row r="558" spans="1:7">
      <c r="A558" s="10">
        <v>44315</v>
      </c>
      <c r="B558" s="75">
        <v>73.58</v>
      </c>
      <c r="C558" s="11">
        <v>50</v>
      </c>
      <c r="D558" s="76"/>
      <c r="E558" s="76"/>
      <c r="F558" s="26">
        <f t="shared" si="36"/>
        <v>20.58</v>
      </c>
      <c r="G558" s="77">
        <v>3</v>
      </c>
    </row>
    <row r="559" spans="1:7">
      <c r="A559" s="10">
        <v>44315</v>
      </c>
      <c r="B559" s="75">
        <v>134.68</v>
      </c>
      <c r="C559" s="11">
        <v>107.5</v>
      </c>
      <c r="D559" s="76"/>
      <c r="E559" s="76"/>
      <c r="F559" s="26">
        <f t="shared" si="36"/>
        <v>24.180000000000007</v>
      </c>
      <c r="G559" s="77">
        <v>3</v>
      </c>
    </row>
    <row r="560" spans="1:7">
      <c r="A560" s="10">
        <v>44315</v>
      </c>
      <c r="B560" s="75">
        <v>13.46</v>
      </c>
      <c r="C560" s="11">
        <v>5</v>
      </c>
      <c r="D560" s="76"/>
      <c r="E560" s="76"/>
      <c r="F560" s="26">
        <f t="shared" si="36"/>
        <v>5.4600000000000009</v>
      </c>
      <c r="G560" s="77">
        <v>3</v>
      </c>
    </row>
    <row r="561" spans="1:7">
      <c r="A561" s="10">
        <v>44315</v>
      </c>
      <c r="B561" s="75">
        <v>139</v>
      </c>
      <c r="C561" s="11">
        <v>107.5</v>
      </c>
      <c r="D561" s="76"/>
      <c r="E561" s="76"/>
      <c r="F561" s="26">
        <f t="shared" si="36"/>
        <v>28.5</v>
      </c>
      <c r="G561" s="77">
        <v>3</v>
      </c>
    </row>
    <row r="562" spans="1:7">
      <c r="A562" s="10">
        <v>44315</v>
      </c>
      <c r="B562" s="75">
        <v>78</v>
      </c>
      <c r="C562" s="11">
        <v>57.5</v>
      </c>
      <c r="D562" s="76"/>
      <c r="E562" s="76"/>
      <c r="F562" s="26">
        <f t="shared" si="36"/>
        <v>17.5</v>
      </c>
      <c r="G562" s="77">
        <v>3</v>
      </c>
    </row>
    <row r="563" spans="1:7">
      <c r="A563" s="10">
        <v>44315</v>
      </c>
      <c r="B563" s="75">
        <v>14.08</v>
      </c>
      <c r="C563" s="11">
        <v>5</v>
      </c>
      <c r="D563" s="76"/>
      <c r="E563" s="76"/>
      <c r="F563" s="26">
        <f t="shared" si="36"/>
        <v>6.08</v>
      </c>
      <c r="G563" s="77">
        <v>3</v>
      </c>
    </row>
    <row r="564" spans="1:7">
      <c r="A564" s="10">
        <v>44315</v>
      </c>
      <c r="B564" s="75">
        <v>23.54</v>
      </c>
      <c r="C564" s="11">
        <v>16</v>
      </c>
      <c r="D564" s="76"/>
      <c r="E564" s="76"/>
      <c r="F564" s="26">
        <f t="shared" ref="F564:F575" si="37">B564-C564-D564+E564-G564-J1069</f>
        <v>4.5399999999999991</v>
      </c>
      <c r="G564" s="77">
        <v>3</v>
      </c>
    </row>
    <row r="565" spans="1:7">
      <c r="A565" s="10">
        <v>44316</v>
      </c>
      <c r="B565" s="75">
        <v>11.61</v>
      </c>
      <c r="C565" s="11">
        <v>8</v>
      </c>
      <c r="D565" s="76"/>
      <c r="E565" s="76"/>
      <c r="F565" s="26">
        <f t="shared" si="37"/>
        <v>0.60999999999999943</v>
      </c>
      <c r="G565" s="77">
        <v>3</v>
      </c>
    </row>
    <row r="566" spans="1:7">
      <c r="A566" s="10">
        <v>44316</v>
      </c>
      <c r="B566" s="75">
        <v>11.61</v>
      </c>
      <c r="C566" s="11">
        <v>8</v>
      </c>
      <c r="D566" s="76"/>
      <c r="E566" s="76"/>
      <c r="F566" s="26">
        <f t="shared" si="37"/>
        <v>0.60999999999999943</v>
      </c>
      <c r="G566" s="77">
        <v>3</v>
      </c>
    </row>
    <row r="567" spans="1:7">
      <c r="A567" s="10">
        <v>44316</v>
      </c>
      <c r="B567" s="75">
        <v>11.61</v>
      </c>
      <c r="C567" s="11">
        <v>8</v>
      </c>
      <c r="D567" s="76"/>
      <c r="E567" s="76"/>
      <c r="F567" s="26">
        <f t="shared" si="37"/>
        <v>0.60999999999999943</v>
      </c>
      <c r="G567" s="77">
        <v>3</v>
      </c>
    </row>
    <row r="568" spans="1:7">
      <c r="A568" s="10">
        <v>44316</v>
      </c>
      <c r="B568" s="75">
        <v>11.99</v>
      </c>
      <c r="C568" s="11">
        <v>8</v>
      </c>
      <c r="D568" s="76"/>
      <c r="E568" s="76"/>
      <c r="F568" s="26">
        <f t="shared" si="37"/>
        <v>0.99000000000000021</v>
      </c>
      <c r="G568" s="77">
        <v>3</v>
      </c>
    </row>
    <row r="569" spans="1:7">
      <c r="A569" s="10">
        <v>44316</v>
      </c>
      <c r="B569" s="75">
        <v>11.61</v>
      </c>
      <c r="C569" s="11">
        <v>8</v>
      </c>
      <c r="D569" s="76"/>
      <c r="E569" s="76"/>
      <c r="F569" s="26">
        <f t="shared" si="37"/>
        <v>0.60999999999999943</v>
      </c>
      <c r="G569" s="77">
        <v>3</v>
      </c>
    </row>
    <row r="570" spans="1:7">
      <c r="A570" s="10">
        <v>44316</v>
      </c>
      <c r="B570" s="75">
        <v>11.61</v>
      </c>
      <c r="C570" s="11">
        <v>8</v>
      </c>
      <c r="D570" s="76"/>
      <c r="E570" s="76"/>
      <c r="F570" s="26">
        <f t="shared" si="37"/>
        <v>0.60999999999999943</v>
      </c>
      <c r="G570" s="77">
        <v>3</v>
      </c>
    </row>
    <row r="571" spans="1:7">
      <c r="A571" s="10">
        <v>44316</v>
      </c>
      <c r="B571" s="75">
        <v>41.53</v>
      </c>
      <c r="C571" s="11">
        <v>20</v>
      </c>
      <c r="D571" s="76"/>
      <c r="E571" s="76"/>
      <c r="F571" s="26">
        <f t="shared" si="37"/>
        <v>18.53</v>
      </c>
      <c r="G571" s="77">
        <v>3</v>
      </c>
    </row>
    <row r="572" spans="1:7">
      <c r="A572" s="10">
        <v>44316</v>
      </c>
      <c r="B572" s="75">
        <v>76.97</v>
      </c>
      <c r="C572" s="11">
        <v>52.5</v>
      </c>
      <c r="D572" s="76"/>
      <c r="E572" s="76"/>
      <c r="F572" s="26">
        <f t="shared" si="37"/>
        <v>21.47</v>
      </c>
      <c r="G572" s="77">
        <v>3</v>
      </c>
    </row>
    <row r="573" spans="1:7">
      <c r="A573" s="10">
        <v>44316</v>
      </c>
      <c r="B573" s="75">
        <v>13.39</v>
      </c>
      <c r="C573" s="11">
        <v>5</v>
      </c>
      <c r="D573" s="76"/>
      <c r="E573" s="76"/>
      <c r="F573" s="26">
        <f t="shared" si="37"/>
        <v>5.3900000000000006</v>
      </c>
      <c r="G573" s="77">
        <v>3</v>
      </c>
    </row>
    <row r="574" spans="1:7">
      <c r="A574" s="10">
        <v>44316</v>
      </c>
      <c r="B574" s="75">
        <v>237.46</v>
      </c>
      <c r="C574" s="11">
        <v>160</v>
      </c>
      <c r="D574" s="76"/>
      <c r="E574" s="76"/>
      <c r="F574" s="26">
        <f t="shared" si="37"/>
        <v>74.460000000000008</v>
      </c>
      <c r="G574" s="77">
        <v>3</v>
      </c>
    </row>
    <row r="575" spans="1:7">
      <c r="A575" s="10">
        <v>44316</v>
      </c>
      <c r="B575" s="75">
        <v>12.35</v>
      </c>
      <c r="C575" s="11">
        <v>6</v>
      </c>
      <c r="D575" s="76"/>
      <c r="E575" s="76"/>
      <c r="F575" s="26">
        <f t="shared" si="37"/>
        <v>3.3499999999999996</v>
      </c>
      <c r="G575" s="77">
        <v>3</v>
      </c>
    </row>
    <row r="576" spans="1:7">
      <c r="A576" s="10">
        <v>44316</v>
      </c>
      <c r="B576" s="75">
        <v>12</v>
      </c>
      <c r="C576" s="11">
        <v>8</v>
      </c>
      <c r="D576" s="76"/>
      <c r="E576" s="76"/>
      <c r="F576" s="26">
        <f t="shared" ref="F576:F581" si="38">B576-C576-D576+E576-G576-J1081</f>
        <v>1</v>
      </c>
      <c r="G576" s="77">
        <v>3</v>
      </c>
    </row>
    <row r="577" spans="1:7">
      <c r="B577" s="75"/>
      <c r="C577" s="11"/>
      <c r="D577" s="76"/>
      <c r="E577" s="76"/>
      <c r="F577" s="26">
        <f t="shared" si="38"/>
        <v>0</v>
      </c>
      <c r="G577" s="77"/>
    </row>
    <row r="578" spans="1:7">
      <c r="B578" s="75"/>
      <c r="C578" s="11"/>
      <c r="D578" s="76"/>
      <c r="E578" s="76"/>
      <c r="F578" s="26">
        <f t="shared" si="38"/>
        <v>0</v>
      </c>
      <c r="G578" s="77"/>
    </row>
    <row r="579" spans="1:7">
      <c r="B579" s="75"/>
      <c r="C579" s="11"/>
      <c r="D579" s="76"/>
      <c r="E579" s="76"/>
      <c r="F579" s="26">
        <f t="shared" si="38"/>
        <v>0</v>
      </c>
      <c r="G579" s="77"/>
    </row>
    <row r="580" spans="1:7">
      <c r="B580" s="75"/>
      <c r="C580" s="11"/>
      <c r="D580" s="76"/>
      <c r="E580" s="76"/>
      <c r="F580" s="26">
        <f t="shared" si="38"/>
        <v>0</v>
      </c>
      <c r="G580" s="77"/>
    </row>
    <row r="581" spans="1:7">
      <c r="B581" s="75"/>
      <c r="C581" s="11"/>
      <c r="D581" s="76"/>
      <c r="E581" s="76"/>
      <c r="F581" s="26">
        <f t="shared" si="38"/>
        <v>0</v>
      </c>
      <c r="G581" s="77"/>
    </row>
    <row r="582" spans="1:7">
      <c r="B582" s="75"/>
      <c r="C582" s="11"/>
      <c r="D582" s="76"/>
      <c r="E582" s="76"/>
      <c r="F582" s="76"/>
      <c r="G582" s="77"/>
    </row>
    <row r="583" spans="1:7">
      <c r="B583" s="75"/>
      <c r="C583" s="11"/>
      <c r="D583" s="76"/>
      <c r="E583" s="76"/>
      <c r="F583" s="76"/>
      <c r="G583" s="77"/>
    </row>
    <row r="584" spans="1:7">
      <c r="A584" s="89"/>
      <c r="G584" s="59"/>
    </row>
    <row r="585" spans="1:7">
      <c r="G585" s="77"/>
    </row>
    <row r="586" spans="1:7">
      <c r="G586" s="77"/>
    </row>
    <row r="587" spans="1:7">
      <c r="G587" s="77"/>
    </row>
    <row r="588" spans="1:7">
      <c r="G588" s="77"/>
    </row>
    <row r="589" spans="1:7">
      <c r="G589" s="77"/>
    </row>
    <row r="590" spans="1:7">
      <c r="G590" s="59"/>
    </row>
    <row r="591" spans="1:7">
      <c r="G591" s="77"/>
    </row>
    <row r="592" spans="1:7">
      <c r="G592" s="77"/>
    </row>
    <row r="593" spans="7:7">
      <c r="G593" s="77"/>
    </row>
    <row r="594" spans="7:7">
      <c r="G594" s="77"/>
    </row>
    <row r="595" spans="7:7">
      <c r="G595" s="77"/>
    </row>
    <row r="596" spans="7:7">
      <c r="G596" s="59"/>
    </row>
    <row r="597" spans="7:7">
      <c r="G597" s="77"/>
    </row>
    <row r="598" spans="7:7">
      <c r="G598" s="77"/>
    </row>
    <row r="599" spans="7:7">
      <c r="G599" s="77"/>
    </row>
    <row r="600" spans="7:7">
      <c r="G600" s="77"/>
    </row>
    <row r="601" spans="7:7">
      <c r="G601" s="77"/>
    </row>
    <row r="602" spans="7:7">
      <c r="G602" s="59"/>
    </row>
    <row r="603" spans="7:7">
      <c r="G603" s="77"/>
    </row>
    <row r="604" spans="7:7">
      <c r="G604" s="77"/>
    </row>
    <row r="605" spans="7:7">
      <c r="G605" s="77"/>
    </row>
    <row r="606" spans="7:7">
      <c r="G606" s="77"/>
    </row>
    <row r="607" spans="7:7">
      <c r="G607" s="77"/>
    </row>
    <row r="608" spans="7:7">
      <c r="G608" s="59"/>
    </row>
    <row r="609" spans="7:7">
      <c r="G609" s="77"/>
    </row>
    <row r="610" spans="7:7">
      <c r="G610" s="77"/>
    </row>
    <row r="611" spans="7:7">
      <c r="G611" s="77"/>
    </row>
    <row r="612" spans="7:7">
      <c r="G612" s="77"/>
    </row>
    <row r="613" spans="7:7">
      <c r="G613" s="77"/>
    </row>
    <row r="614" spans="7:7">
      <c r="G614" s="77"/>
    </row>
    <row r="615" spans="7:7">
      <c r="G615" s="77"/>
    </row>
    <row r="616" spans="7:7">
      <c r="G616" s="77"/>
    </row>
    <row r="617" spans="7:7">
      <c r="G617" s="77"/>
    </row>
    <row r="618" spans="7:7">
      <c r="G618" s="77"/>
    </row>
    <row r="619" spans="7:7">
      <c r="G619" s="77"/>
    </row>
    <row r="620" spans="7:7">
      <c r="G620" s="77"/>
    </row>
    <row r="621" spans="7:7">
      <c r="G621" s="77"/>
    </row>
    <row r="622" spans="7:7">
      <c r="G622" s="77"/>
    </row>
    <row r="623" spans="7:7">
      <c r="G623" s="77"/>
    </row>
    <row r="624" spans="7:7">
      <c r="G624" s="77"/>
    </row>
    <row r="625" spans="7:7">
      <c r="G625" s="77"/>
    </row>
    <row r="626" spans="7:7">
      <c r="G626" s="77"/>
    </row>
    <row r="627" spans="7:7">
      <c r="G627" s="77"/>
    </row>
    <row r="628" spans="7:7">
      <c r="G628" s="77"/>
    </row>
    <row r="629" spans="7:7">
      <c r="G629" s="77"/>
    </row>
    <row r="630" spans="7:7">
      <c r="G630" s="77"/>
    </row>
    <row r="631" spans="7:7">
      <c r="G631" s="77"/>
    </row>
    <row r="632" spans="7:7">
      <c r="G632" s="77"/>
    </row>
    <row r="633" spans="7:7">
      <c r="G633" s="77"/>
    </row>
    <row r="634" spans="7:7">
      <c r="G634" s="77"/>
    </row>
    <row r="635" spans="7:7">
      <c r="G635" s="77"/>
    </row>
    <row r="636" spans="7:7">
      <c r="G636" s="77"/>
    </row>
    <row r="637" spans="7:7">
      <c r="G637" s="77"/>
    </row>
    <row r="638" spans="7:7">
      <c r="G638" s="77"/>
    </row>
    <row r="639" spans="7:7">
      <c r="G639" s="77"/>
    </row>
    <row r="640" spans="7:7">
      <c r="G640" s="77"/>
    </row>
    <row r="641" spans="7:7">
      <c r="G641" s="77"/>
    </row>
    <row r="642" spans="7:7">
      <c r="G642" s="77"/>
    </row>
    <row r="643" spans="7:7">
      <c r="G643" s="77"/>
    </row>
    <row r="644" spans="7:7">
      <c r="G644" s="77"/>
    </row>
    <row r="645" spans="7:7">
      <c r="G645" s="59"/>
    </row>
    <row r="646" spans="7:7">
      <c r="G646" s="77"/>
    </row>
    <row r="647" spans="7:7">
      <c r="G647" s="77"/>
    </row>
    <row r="648" spans="7:7">
      <c r="G648" s="77"/>
    </row>
    <row r="649" spans="7:7">
      <c r="G649" s="77"/>
    </row>
    <row r="650" spans="7:7">
      <c r="G650" s="77"/>
    </row>
    <row r="651" spans="7:7">
      <c r="G651" s="59"/>
    </row>
    <row r="652" spans="7:7">
      <c r="G652" s="77"/>
    </row>
    <row r="653" spans="7:7">
      <c r="G653" s="77"/>
    </row>
    <row r="654" spans="7:7">
      <c r="G654" s="77"/>
    </row>
    <row r="655" spans="7:7">
      <c r="G655" s="77"/>
    </row>
    <row r="656" spans="7:7">
      <c r="G656" s="77"/>
    </row>
    <row r="657" spans="7:7">
      <c r="G657" s="59"/>
    </row>
    <row r="658" spans="7:7">
      <c r="G658" s="77"/>
    </row>
    <row r="659" spans="7:7">
      <c r="G659" s="77"/>
    </row>
    <row r="660" spans="7:7">
      <c r="G660" s="77"/>
    </row>
    <row r="661" spans="7:7">
      <c r="G661" s="77"/>
    </row>
    <row r="662" spans="7:7">
      <c r="G662" s="77"/>
    </row>
    <row r="663" spans="7:7">
      <c r="G663" s="59"/>
    </row>
    <row r="664" spans="7:7">
      <c r="G664" s="77"/>
    </row>
    <row r="665" spans="7:7">
      <c r="G665" s="77"/>
    </row>
    <row r="666" spans="7:7">
      <c r="G666" s="77"/>
    </row>
    <row r="667" spans="7:7">
      <c r="G667" s="77"/>
    </row>
    <row r="668" spans="7:7">
      <c r="G668" s="77"/>
    </row>
    <row r="669" spans="7:7">
      <c r="G669" s="59"/>
    </row>
    <row r="670" spans="7:7">
      <c r="G670" s="77"/>
    </row>
    <row r="671" spans="7:7">
      <c r="G671" s="77"/>
    </row>
    <row r="672" spans="7:7">
      <c r="G672" s="77"/>
    </row>
    <row r="673" spans="7:7">
      <c r="G673" s="77"/>
    </row>
    <row r="674" spans="7:7">
      <c r="G674" s="77"/>
    </row>
    <row r="675" spans="7:7">
      <c r="G675" s="77"/>
    </row>
    <row r="676" spans="7:7">
      <c r="G676" s="77"/>
    </row>
    <row r="677" spans="7:7">
      <c r="G677" s="59"/>
    </row>
    <row r="678" spans="7:7">
      <c r="G678" s="77"/>
    </row>
    <row r="679" spans="7:7">
      <c r="G679" s="77"/>
    </row>
    <row r="680" spans="7:7">
      <c r="G680" s="77"/>
    </row>
    <row r="681" spans="7:7">
      <c r="G681" s="77"/>
    </row>
    <row r="682" spans="7:7">
      <c r="G682" s="77"/>
    </row>
    <row r="683" spans="7:7">
      <c r="G683" s="77"/>
    </row>
    <row r="684" spans="7:7">
      <c r="G684" s="59"/>
    </row>
    <row r="685" spans="7:7">
      <c r="G685" s="77"/>
    </row>
    <row r="686" spans="7:7">
      <c r="G686" s="77"/>
    </row>
    <row r="687" spans="7:7">
      <c r="G687" s="77"/>
    </row>
    <row r="688" spans="7:7">
      <c r="G688" s="77"/>
    </row>
    <row r="689" spans="7:7">
      <c r="G689" s="77"/>
    </row>
    <row r="690" spans="7:7">
      <c r="G690" s="77"/>
    </row>
    <row r="691" spans="7:7">
      <c r="G691" s="77"/>
    </row>
    <row r="692" spans="7:7">
      <c r="G692" s="59"/>
    </row>
    <row r="693" spans="7:7">
      <c r="G693" s="77"/>
    </row>
    <row r="694" spans="7:7">
      <c r="G694" s="77"/>
    </row>
    <row r="695" spans="7:7">
      <c r="G695" s="77"/>
    </row>
    <row r="696" spans="7:7">
      <c r="G696" s="77"/>
    </row>
    <row r="697" spans="7:7">
      <c r="G697" s="77"/>
    </row>
    <row r="698" spans="7:7">
      <c r="G698" s="77"/>
    </row>
    <row r="699" spans="7:7">
      <c r="G699" s="77"/>
    </row>
    <row r="700" spans="7:7">
      <c r="G700" s="59"/>
    </row>
    <row r="701" spans="7:7">
      <c r="G701" s="77"/>
    </row>
    <row r="702" spans="7:7">
      <c r="G702" s="77"/>
    </row>
    <row r="703" spans="7:7">
      <c r="G703" s="77"/>
    </row>
    <row r="704" spans="7:7">
      <c r="G704" s="77"/>
    </row>
    <row r="705" spans="7:7">
      <c r="G705" s="59"/>
    </row>
    <row r="706" spans="7:7">
      <c r="G706" s="77"/>
    </row>
    <row r="707" spans="7:7">
      <c r="G707" s="77"/>
    </row>
    <row r="708" spans="7:7">
      <c r="G708" s="77"/>
    </row>
    <row r="709" spans="7:7">
      <c r="G709" s="77"/>
    </row>
    <row r="710" spans="7:7">
      <c r="G710" s="77"/>
    </row>
    <row r="711" spans="7:7">
      <c r="G711" s="77"/>
    </row>
    <row r="712" spans="7:7">
      <c r="G712" s="77"/>
    </row>
    <row r="713" spans="7:7">
      <c r="G713" s="59"/>
    </row>
    <row r="714" spans="7:7">
      <c r="G714" s="59"/>
    </row>
    <row r="715" spans="7:7">
      <c r="G715" s="59"/>
    </row>
    <row r="716" spans="7:7">
      <c r="G716" s="77"/>
    </row>
    <row r="717" spans="7:7">
      <c r="G717" s="77"/>
    </row>
    <row r="718" spans="7:7">
      <c r="G718" s="77"/>
    </row>
    <row r="719" spans="7:7">
      <c r="G719" s="77"/>
    </row>
    <row r="720" spans="7:7">
      <c r="G720" s="77"/>
    </row>
    <row r="721" spans="7:7">
      <c r="G721" s="59"/>
    </row>
    <row r="722" spans="7:7">
      <c r="G722" s="59"/>
    </row>
    <row r="723" spans="7:7">
      <c r="G723" s="59"/>
    </row>
    <row r="724" spans="7:7">
      <c r="G724" s="77"/>
    </row>
    <row r="725" spans="7:7">
      <c r="G725" s="77"/>
    </row>
    <row r="726" spans="7:7">
      <c r="G726" s="77"/>
    </row>
    <row r="727" spans="7:7">
      <c r="G727" s="77"/>
    </row>
    <row r="728" spans="7:7">
      <c r="G728" s="77"/>
    </row>
    <row r="729" spans="7:7">
      <c r="G729" s="77"/>
    </row>
    <row r="730" spans="7:7">
      <c r="G730" s="77"/>
    </row>
    <row r="731" spans="7:7">
      <c r="G731" s="77"/>
    </row>
    <row r="732" spans="7:7">
      <c r="G732" s="77"/>
    </row>
    <row r="733" spans="7:7">
      <c r="G733" s="77"/>
    </row>
    <row r="734" spans="7:7">
      <c r="G734" s="77"/>
    </row>
    <row r="735" spans="7:7">
      <c r="G735" s="77"/>
    </row>
    <row r="736" spans="7:7">
      <c r="G736" s="77"/>
    </row>
    <row r="737" spans="7:7">
      <c r="G737" s="77"/>
    </row>
    <row r="738" spans="7:7">
      <c r="G738" s="77"/>
    </row>
    <row r="739" spans="7:7">
      <c r="G739" s="77"/>
    </row>
    <row r="740" spans="7:7">
      <c r="G740" s="77"/>
    </row>
    <row r="741" spans="7:7">
      <c r="G741" s="77"/>
    </row>
    <row r="742" spans="7:7">
      <c r="G742" s="77"/>
    </row>
    <row r="743" spans="7:7">
      <c r="G743" s="77"/>
    </row>
    <row r="744" spans="7:7">
      <c r="G744" s="77"/>
    </row>
    <row r="745" spans="7:7">
      <c r="G745" s="77"/>
    </row>
    <row r="746" spans="7:7">
      <c r="G746" s="77"/>
    </row>
    <row r="747" spans="7:7">
      <c r="G747" s="77"/>
    </row>
    <row r="748" spans="7:7">
      <c r="G748" s="77"/>
    </row>
    <row r="749" spans="7:7">
      <c r="G749" s="77"/>
    </row>
    <row r="750" spans="7:7">
      <c r="G750" s="77"/>
    </row>
    <row r="751" spans="7:7">
      <c r="G751" s="77"/>
    </row>
    <row r="752" spans="7:7">
      <c r="G752" s="77"/>
    </row>
    <row r="753" spans="7:7">
      <c r="G753" s="77"/>
    </row>
    <row r="754" spans="7:7">
      <c r="G754" s="77"/>
    </row>
  </sheetData>
  <mergeCells count="3">
    <mergeCell ref="A1:F1"/>
    <mergeCell ref="H1:I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522"/>
  <sheetViews>
    <sheetView workbookViewId="0">
      <pane ySplit="4" topLeftCell="A5" activePane="bottomLeft" state="frozen"/>
      <selection pane="bottomLeft" activeCell="I8" sqref="I8"/>
    </sheetView>
  </sheetViews>
  <sheetFormatPr defaultColWidth="9" defaultRowHeight="20.25"/>
  <cols>
    <col min="1" max="1" width="15.5" style="14" customWidth="1"/>
    <col min="2" max="2" width="14.375" style="48" customWidth="1"/>
    <col min="3" max="3" width="14.625" style="49" customWidth="1"/>
    <col min="4" max="4" width="10.25" style="2" customWidth="1"/>
    <col min="5" max="5" width="8.375" style="2" customWidth="1"/>
    <col min="6" max="6" width="13" style="2" customWidth="1"/>
    <col min="7" max="7" width="14.625" style="49" customWidth="1"/>
    <col min="8" max="8" width="15.25" customWidth="1"/>
    <col min="9" max="9" width="11.375" customWidth="1"/>
    <col min="10" max="10" width="11.375" style="16" customWidth="1"/>
    <col min="11" max="11" width="15.375" style="16" customWidth="1"/>
    <col min="12" max="12" width="12.625" customWidth="1"/>
    <col min="13" max="14" width="13.875" customWidth="1"/>
    <col min="15" max="15" width="14.5"/>
  </cols>
  <sheetData>
    <row r="1" spans="1:14" ht="39.950000000000003" customHeight="1">
      <c r="A1" s="177" t="s">
        <v>32</v>
      </c>
      <c r="B1" s="178"/>
      <c r="C1" s="184"/>
      <c r="D1" s="179"/>
      <c r="E1" s="179"/>
      <c r="F1" s="179"/>
      <c r="G1" s="50"/>
      <c r="H1" s="181" t="s">
        <v>21</v>
      </c>
      <c r="I1" s="180"/>
      <c r="J1" s="51"/>
      <c r="K1" s="51"/>
      <c r="M1" s="175"/>
      <c r="N1" s="175"/>
    </row>
    <row r="2" spans="1:14" ht="45" customHeight="1">
      <c r="A2" s="3" t="s">
        <v>19</v>
      </c>
      <c r="B2" s="52">
        <f t="shared" ref="B2:E2" si="0">SUM(B4:B1000)</f>
        <v>34347.180000000139</v>
      </c>
      <c r="C2" s="52">
        <f t="shared" si="0"/>
        <v>24573.119999999992</v>
      </c>
      <c r="D2" s="52">
        <f t="shared" si="0"/>
        <v>0</v>
      </c>
      <c r="E2" s="52">
        <f t="shared" si="0"/>
        <v>0</v>
      </c>
      <c r="F2" s="52">
        <f>B2-C2-D2+E2-G2-J2</f>
        <v>7800.4600000001465</v>
      </c>
      <c r="G2" s="53">
        <f>SUM(G4:G1000)+I4</f>
        <v>1973.6000000000001</v>
      </c>
      <c r="H2" s="67" t="s">
        <v>9</v>
      </c>
      <c r="I2" s="20">
        <f>F2/C2</f>
        <v>0.31743872979907106</v>
      </c>
      <c r="J2" s="54">
        <f>SUM(J4:J1000)</f>
        <v>0</v>
      </c>
      <c r="K2" s="54"/>
      <c r="M2" s="21"/>
      <c r="N2" s="21"/>
    </row>
    <row r="3" spans="1:14" ht="39.950000000000003" customHeight="1">
      <c r="A3" s="6" t="s">
        <v>0</v>
      </c>
      <c r="B3" s="55" t="s">
        <v>5</v>
      </c>
      <c r="C3" s="7" t="s">
        <v>1</v>
      </c>
      <c r="D3" s="8" t="s">
        <v>6</v>
      </c>
      <c r="E3" s="9" t="s">
        <v>7</v>
      </c>
      <c r="F3" s="7" t="s">
        <v>8</v>
      </c>
      <c r="G3" s="56" t="s">
        <v>11</v>
      </c>
      <c r="H3" s="67" t="s">
        <v>10</v>
      </c>
      <c r="I3" s="22">
        <f>COUNT(A:A)</f>
        <v>504</v>
      </c>
      <c r="J3" s="57" t="s">
        <v>22</v>
      </c>
      <c r="K3" s="57" t="s">
        <v>23</v>
      </c>
      <c r="M3" s="23"/>
      <c r="N3" s="1"/>
    </row>
    <row r="4" spans="1:14">
      <c r="A4" s="10">
        <v>44256</v>
      </c>
      <c r="B4" s="58">
        <v>14.83</v>
      </c>
      <c r="C4" s="26">
        <v>4.9000000000000004</v>
      </c>
      <c r="D4" s="26"/>
      <c r="E4" s="26"/>
      <c r="F4" s="26">
        <f t="shared" ref="F4:F67" si="1">B4-C4-D4+E4-G4-J4</f>
        <v>6.43</v>
      </c>
      <c r="G4" s="59">
        <v>3.5</v>
      </c>
      <c r="H4" s="68" t="s">
        <v>24</v>
      </c>
      <c r="I4" s="39">
        <v>231.2</v>
      </c>
      <c r="J4" s="30"/>
      <c r="K4" s="30"/>
      <c r="M4" s="1"/>
      <c r="N4" s="1"/>
    </row>
    <row r="5" spans="1:14">
      <c r="A5" s="10">
        <v>44256</v>
      </c>
      <c r="B5" s="58">
        <v>48.58</v>
      </c>
      <c r="C5" s="11">
        <v>38.299999999999997</v>
      </c>
      <c r="D5" s="27"/>
      <c r="E5" s="27"/>
      <c r="F5" s="26">
        <f t="shared" si="1"/>
        <v>6.7800000000000011</v>
      </c>
      <c r="G5" s="59">
        <v>3.5</v>
      </c>
      <c r="H5" s="69" t="s">
        <v>25</v>
      </c>
      <c r="I5" s="10"/>
      <c r="J5" s="30"/>
      <c r="K5" s="30"/>
      <c r="M5" s="1"/>
      <c r="N5" s="1"/>
    </row>
    <row r="6" spans="1:14">
      <c r="A6" s="10">
        <v>44256</v>
      </c>
      <c r="B6" s="58">
        <v>147.58000000000001</v>
      </c>
      <c r="C6" s="11">
        <v>112</v>
      </c>
      <c r="D6" s="11"/>
      <c r="E6" s="11"/>
      <c r="F6" s="26">
        <f t="shared" si="1"/>
        <v>32.080000000000013</v>
      </c>
      <c r="G6" s="59">
        <v>3.5</v>
      </c>
      <c r="H6" s="69" t="s">
        <v>26</v>
      </c>
      <c r="I6" s="18"/>
      <c r="J6" s="30"/>
      <c r="K6" s="30"/>
      <c r="M6" s="1"/>
      <c r="N6" s="1"/>
    </row>
    <row r="7" spans="1:14">
      <c r="A7" s="10">
        <v>44256</v>
      </c>
      <c r="B7" s="58">
        <v>138.85</v>
      </c>
      <c r="C7" s="11">
        <v>104</v>
      </c>
      <c r="D7" s="11"/>
      <c r="E7" s="11"/>
      <c r="F7" s="26">
        <f t="shared" si="1"/>
        <v>31.349999999999994</v>
      </c>
      <c r="G7" s="59">
        <v>3.5</v>
      </c>
      <c r="H7" s="70"/>
      <c r="I7" s="18"/>
      <c r="J7" s="30"/>
      <c r="K7" s="30"/>
      <c r="M7" s="1"/>
      <c r="N7" s="1"/>
    </row>
    <row r="8" spans="1:14">
      <c r="A8" s="10">
        <v>44256</v>
      </c>
      <c r="B8" s="58">
        <v>13.11</v>
      </c>
      <c r="C8" s="26">
        <v>8</v>
      </c>
      <c r="D8" s="26"/>
      <c r="E8" s="26"/>
      <c r="F8" s="26">
        <f t="shared" si="1"/>
        <v>1.6099999999999994</v>
      </c>
      <c r="G8" s="59">
        <v>3.5</v>
      </c>
      <c r="H8" s="70"/>
      <c r="I8" s="18"/>
      <c r="J8" s="30"/>
      <c r="K8" s="30"/>
      <c r="M8" s="1"/>
      <c r="N8" s="1"/>
    </row>
    <row r="9" spans="1:14">
      <c r="A9" s="10">
        <v>44256</v>
      </c>
      <c r="B9" s="58">
        <v>13.11</v>
      </c>
      <c r="C9" s="11">
        <v>8</v>
      </c>
      <c r="D9" s="11"/>
      <c r="E9" s="11"/>
      <c r="F9" s="26">
        <f t="shared" si="1"/>
        <v>1.6099999999999994</v>
      </c>
      <c r="G9" s="59">
        <v>3.5</v>
      </c>
      <c r="H9" s="70"/>
      <c r="I9" s="18"/>
      <c r="J9" s="30"/>
      <c r="K9" s="30"/>
      <c r="M9" s="1" t="s">
        <v>27</v>
      </c>
      <c r="N9" s="1"/>
    </row>
    <row r="10" spans="1:14">
      <c r="A10" s="10">
        <v>44256</v>
      </c>
      <c r="B10" s="60">
        <v>13.11</v>
      </c>
      <c r="C10" s="26">
        <v>8</v>
      </c>
      <c r="D10" s="33"/>
      <c r="E10" s="33"/>
      <c r="F10" s="26">
        <f t="shared" si="1"/>
        <v>1.6099999999999994</v>
      </c>
      <c r="G10" s="59">
        <v>3.5</v>
      </c>
      <c r="H10" s="70"/>
      <c r="I10" s="18"/>
      <c r="J10" s="30"/>
      <c r="K10" s="30"/>
      <c r="M10" s="1"/>
      <c r="N10" s="1"/>
    </row>
    <row r="11" spans="1:14">
      <c r="A11" s="10">
        <v>44256</v>
      </c>
      <c r="B11" s="58">
        <v>48.58</v>
      </c>
      <c r="C11" s="11">
        <v>38.299999999999997</v>
      </c>
      <c r="D11" s="33"/>
      <c r="E11" s="26"/>
      <c r="F11" s="26">
        <f t="shared" si="1"/>
        <v>6.7800000000000011</v>
      </c>
      <c r="G11" s="59">
        <v>3.5</v>
      </c>
      <c r="H11" s="70" t="s">
        <v>28</v>
      </c>
      <c r="I11" s="13"/>
      <c r="J11" s="30"/>
      <c r="K11" s="30"/>
      <c r="M11" s="1"/>
      <c r="N11" s="1"/>
    </row>
    <row r="12" spans="1:14">
      <c r="A12" s="10">
        <v>44256</v>
      </c>
      <c r="B12" s="58">
        <v>154.16</v>
      </c>
      <c r="C12" s="11">
        <v>112</v>
      </c>
      <c r="D12" s="11"/>
      <c r="E12" s="11"/>
      <c r="F12" s="26">
        <f t="shared" si="1"/>
        <v>38.659999999999997</v>
      </c>
      <c r="G12" s="59">
        <v>3.5</v>
      </c>
      <c r="H12" s="71"/>
      <c r="I12" s="13"/>
      <c r="J12" s="30"/>
      <c r="K12" s="30"/>
      <c r="M12" s="1"/>
      <c r="N12" s="1"/>
    </row>
    <row r="13" spans="1:14">
      <c r="A13" s="10">
        <v>44256</v>
      </c>
      <c r="B13" s="58">
        <v>67.41</v>
      </c>
      <c r="C13" s="11">
        <v>48</v>
      </c>
      <c r="D13" s="11"/>
      <c r="E13" s="11"/>
      <c r="F13" s="26">
        <f t="shared" si="1"/>
        <v>15.909999999999997</v>
      </c>
      <c r="G13" s="59">
        <v>3.5</v>
      </c>
      <c r="H13" s="71"/>
      <c r="I13" s="13"/>
      <c r="J13" s="30"/>
      <c r="K13" s="30"/>
      <c r="M13" s="1"/>
      <c r="N13" s="1"/>
    </row>
    <row r="14" spans="1:14">
      <c r="A14" s="10">
        <v>44257</v>
      </c>
      <c r="B14" s="58">
        <v>39.380000000000003</v>
      </c>
      <c r="C14" s="26">
        <v>22</v>
      </c>
      <c r="D14" s="11"/>
      <c r="E14" s="11"/>
      <c r="F14" s="26">
        <f t="shared" si="1"/>
        <v>13.880000000000003</v>
      </c>
      <c r="G14" s="59">
        <v>3.5</v>
      </c>
      <c r="H14" s="71"/>
      <c r="I14" s="13"/>
      <c r="J14" s="30"/>
      <c r="K14" s="30"/>
      <c r="M14" s="1"/>
      <c r="N14" s="1"/>
    </row>
    <row r="15" spans="1:14">
      <c r="A15" s="10">
        <v>44257</v>
      </c>
      <c r="B15" s="60">
        <v>134.54</v>
      </c>
      <c r="C15" s="11">
        <v>104</v>
      </c>
      <c r="D15" s="11"/>
      <c r="E15" s="11"/>
      <c r="F15" s="26">
        <f t="shared" si="1"/>
        <v>27.039999999999992</v>
      </c>
      <c r="G15" s="59">
        <v>3.5</v>
      </c>
      <c r="H15" s="71"/>
      <c r="I15" s="13"/>
      <c r="J15" s="30"/>
      <c r="K15" s="30"/>
    </row>
    <row r="16" spans="1:14">
      <c r="A16" s="10">
        <v>44257</v>
      </c>
      <c r="B16" s="58">
        <v>24.22</v>
      </c>
      <c r="C16" s="11">
        <v>16</v>
      </c>
      <c r="D16" s="11"/>
      <c r="E16" s="11"/>
      <c r="F16" s="26">
        <f t="shared" si="1"/>
        <v>4.7199999999999989</v>
      </c>
      <c r="G16" s="59">
        <v>3.5</v>
      </c>
      <c r="H16" s="71"/>
      <c r="I16" s="13"/>
      <c r="J16" s="30"/>
      <c r="K16" s="30"/>
    </row>
    <row r="17" spans="1:11">
      <c r="A17" s="10">
        <v>44257</v>
      </c>
      <c r="B17" s="58">
        <v>70.41</v>
      </c>
      <c r="C17" s="11">
        <v>48</v>
      </c>
      <c r="D17" s="11"/>
      <c r="E17" s="11"/>
      <c r="F17" s="26">
        <f t="shared" si="1"/>
        <v>18.909999999999997</v>
      </c>
      <c r="G17" s="59">
        <v>3.5</v>
      </c>
      <c r="H17" s="71"/>
      <c r="I17" s="13"/>
      <c r="J17" s="30"/>
      <c r="K17" s="30"/>
    </row>
    <row r="18" spans="1:11">
      <c r="A18" s="10">
        <v>44257</v>
      </c>
      <c r="B18" s="58">
        <v>50.58</v>
      </c>
      <c r="C18" s="11">
        <v>38.299999999999997</v>
      </c>
      <c r="D18" s="11"/>
      <c r="E18" s="11"/>
      <c r="F18" s="26">
        <f t="shared" si="1"/>
        <v>8.7800000000000011</v>
      </c>
      <c r="G18" s="59">
        <v>3.5</v>
      </c>
      <c r="H18" s="71"/>
      <c r="I18" s="13"/>
      <c r="J18" s="30"/>
      <c r="K18" s="30"/>
    </row>
    <row r="19" spans="1:11">
      <c r="A19" s="10">
        <v>44257</v>
      </c>
      <c r="B19" s="58">
        <v>50</v>
      </c>
      <c r="C19" s="26">
        <v>32</v>
      </c>
      <c r="D19" s="26"/>
      <c r="E19" s="33"/>
      <c r="F19" s="26">
        <f t="shared" si="1"/>
        <v>14.5</v>
      </c>
      <c r="G19" s="59">
        <v>3.5</v>
      </c>
      <c r="H19" s="71"/>
      <c r="I19" s="13"/>
      <c r="J19" s="30"/>
      <c r="K19" s="30"/>
    </row>
    <row r="20" spans="1:11">
      <c r="A20" s="10">
        <v>44257</v>
      </c>
      <c r="B20" s="58">
        <v>138.35</v>
      </c>
      <c r="C20" s="26">
        <v>104</v>
      </c>
      <c r="D20" s="33"/>
      <c r="E20" s="33"/>
      <c r="F20" s="26">
        <f t="shared" si="1"/>
        <v>30.849999999999994</v>
      </c>
      <c r="G20" s="59">
        <v>3.5</v>
      </c>
      <c r="H20" s="71"/>
      <c r="I20" s="13"/>
      <c r="J20" s="30"/>
      <c r="K20" s="30"/>
    </row>
    <row r="21" spans="1:11">
      <c r="A21" s="10">
        <v>44257</v>
      </c>
      <c r="B21" s="58">
        <v>48.58</v>
      </c>
      <c r="C21" s="11">
        <v>38.299999999999997</v>
      </c>
      <c r="D21" s="33"/>
      <c r="E21" s="33"/>
      <c r="F21" s="26">
        <f t="shared" si="1"/>
        <v>6.7800000000000011</v>
      </c>
      <c r="G21" s="59">
        <v>3.5</v>
      </c>
      <c r="H21" s="72"/>
      <c r="I21" s="14"/>
      <c r="J21" s="30"/>
      <c r="K21" s="30"/>
    </row>
    <row r="22" spans="1:11">
      <c r="A22" s="10">
        <v>44257</v>
      </c>
      <c r="B22" s="60">
        <v>48.58</v>
      </c>
      <c r="C22" s="11">
        <v>38.299999999999997</v>
      </c>
      <c r="D22" s="27"/>
      <c r="E22" s="27"/>
      <c r="F22" s="26">
        <f t="shared" si="1"/>
        <v>6.7800000000000011</v>
      </c>
      <c r="G22" s="59">
        <v>3.5</v>
      </c>
      <c r="H22" s="72"/>
      <c r="I22" s="14"/>
      <c r="J22" s="30"/>
      <c r="K22" s="30"/>
    </row>
    <row r="23" spans="1:11">
      <c r="A23" s="10">
        <v>44257</v>
      </c>
      <c r="B23" s="58">
        <v>134.54</v>
      </c>
      <c r="C23" s="26">
        <v>104</v>
      </c>
      <c r="D23" s="27"/>
      <c r="E23" s="27"/>
      <c r="F23" s="26">
        <f t="shared" si="1"/>
        <v>27.039999999999992</v>
      </c>
      <c r="G23" s="59">
        <v>3.5</v>
      </c>
      <c r="H23" s="72"/>
      <c r="I23" s="14"/>
      <c r="J23" s="30"/>
      <c r="K23" s="30"/>
    </row>
    <row r="24" spans="1:11">
      <c r="A24" s="10">
        <v>44257</v>
      </c>
      <c r="B24" s="60">
        <v>48.58</v>
      </c>
      <c r="C24" s="11">
        <v>38.299999999999997</v>
      </c>
      <c r="D24" s="33"/>
      <c r="E24" s="33"/>
      <c r="F24" s="26">
        <f t="shared" si="1"/>
        <v>6.7800000000000011</v>
      </c>
      <c r="G24" s="59">
        <v>3.5</v>
      </c>
      <c r="H24" s="72"/>
      <c r="I24" s="14"/>
      <c r="J24" s="30"/>
      <c r="K24" s="30"/>
    </row>
    <row r="25" spans="1:11">
      <c r="A25" s="10">
        <v>44257</v>
      </c>
      <c r="B25" s="60">
        <v>138.85</v>
      </c>
      <c r="C25" s="11">
        <v>104</v>
      </c>
      <c r="D25" s="11"/>
      <c r="E25" s="27"/>
      <c r="F25" s="26">
        <f t="shared" si="1"/>
        <v>31.349999999999994</v>
      </c>
      <c r="G25" s="59">
        <v>3.5</v>
      </c>
      <c r="H25" s="72"/>
      <c r="I25" s="14"/>
      <c r="J25" s="30"/>
      <c r="K25" s="30"/>
    </row>
    <row r="26" spans="1:11">
      <c r="A26" s="10">
        <v>44257</v>
      </c>
      <c r="B26" s="58">
        <v>13.11</v>
      </c>
      <c r="C26" s="11">
        <v>8</v>
      </c>
      <c r="D26" s="11"/>
      <c r="E26" s="27"/>
      <c r="F26" s="26">
        <f t="shared" si="1"/>
        <v>1.6099999999999994</v>
      </c>
      <c r="G26" s="59">
        <v>3.5</v>
      </c>
      <c r="H26" s="72"/>
      <c r="I26" s="14"/>
      <c r="J26" s="30"/>
      <c r="K26" s="30"/>
    </row>
    <row r="27" spans="1:11">
      <c r="A27" s="10">
        <v>44257</v>
      </c>
      <c r="B27" s="58">
        <v>14.88</v>
      </c>
      <c r="C27" s="11">
        <v>6.37</v>
      </c>
      <c r="D27" s="11"/>
      <c r="E27" s="27"/>
      <c r="F27" s="26">
        <f t="shared" si="1"/>
        <v>5.0100000000000016</v>
      </c>
      <c r="G27" s="59">
        <v>3.5</v>
      </c>
      <c r="H27" s="72"/>
      <c r="I27" s="14"/>
      <c r="J27" s="30"/>
      <c r="K27" s="30"/>
    </row>
    <row r="28" spans="1:11">
      <c r="A28" s="10">
        <v>44258</v>
      </c>
      <c r="B28" s="58">
        <v>48.58</v>
      </c>
      <c r="C28" s="11">
        <v>38.299999999999997</v>
      </c>
      <c r="D28" s="11"/>
      <c r="E28" s="27"/>
      <c r="F28" s="26">
        <f t="shared" si="1"/>
        <v>6.7800000000000011</v>
      </c>
      <c r="G28" s="59">
        <v>3.5</v>
      </c>
      <c r="H28" s="72"/>
      <c r="I28" s="14"/>
      <c r="J28" s="30"/>
      <c r="K28" s="30"/>
    </row>
    <row r="29" spans="1:11">
      <c r="A29" s="10">
        <v>44258</v>
      </c>
      <c r="B29" s="60">
        <v>147.93</v>
      </c>
      <c r="C29" s="11">
        <v>107.5</v>
      </c>
      <c r="D29" s="11"/>
      <c r="E29" s="27"/>
      <c r="F29" s="26">
        <f t="shared" si="1"/>
        <v>36.930000000000007</v>
      </c>
      <c r="G29" s="59">
        <v>3.5</v>
      </c>
      <c r="H29" s="72"/>
      <c r="I29" s="14"/>
      <c r="J29" s="30"/>
      <c r="K29" s="30"/>
    </row>
    <row r="30" spans="1:11">
      <c r="A30" s="10">
        <v>44258</v>
      </c>
      <c r="B30" s="58">
        <v>35.83</v>
      </c>
      <c r="C30" s="11">
        <v>24</v>
      </c>
      <c r="D30" s="11"/>
      <c r="E30" s="27"/>
      <c r="F30" s="26">
        <f t="shared" si="1"/>
        <v>8.3299999999999983</v>
      </c>
      <c r="G30" s="59">
        <v>3.5</v>
      </c>
      <c r="H30" s="72"/>
      <c r="I30" s="14"/>
      <c r="J30" s="30"/>
      <c r="K30" s="30"/>
    </row>
    <row r="31" spans="1:11">
      <c r="A31" s="10">
        <v>44258</v>
      </c>
      <c r="B31" s="58">
        <v>67.41</v>
      </c>
      <c r="C31" s="11">
        <v>48</v>
      </c>
      <c r="D31" s="11"/>
      <c r="E31" s="27"/>
      <c r="F31" s="26">
        <f t="shared" si="1"/>
        <v>15.909999999999997</v>
      </c>
      <c r="G31" s="59">
        <v>3.5</v>
      </c>
      <c r="H31" s="72"/>
      <c r="I31" s="14"/>
      <c r="J31" s="30"/>
      <c r="K31" s="30"/>
    </row>
    <row r="32" spans="1:11">
      <c r="A32" s="10">
        <v>44258</v>
      </c>
      <c r="B32" s="58">
        <v>158.01</v>
      </c>
      <c r="C32" s="11">
        <v>109.1</v>
      </c>
      <c r="D32" s="11"/>
      <c r="E32" s="27"/>
      <c r="F32" s="26">
        <f t="shared" si="1"/>
        <v>36.909999999999997</v>
      </c>
      <c r="G32" s="59">
        <v>12</v>
      </c>
      <c r="H32" s="72"/>
      <c r="I32" s="14"/>
      <c r="J32" s="30"/>
      <c r="K32" s="30"/>
    </row>
    <row r="33" spans="1:11">
      <c r="A33" s="10">
        <v>44258</v>
      </c>
      <c r="B33" s="58">
        <v>106.85</v>
      </c>
      <c r="C33" s="11">
        <v>74</v>
      </c>
      <c r="D33" s="11"/>
      <c r="E33" s="27"/>
      <c r="F33" s="26">
        <f t="shared" si="1"/>
        <v>29.349999999999994</v>
      </c>
      <c r="G33" s="59">
        <v>3.5</v>
      </c>
      <c r="H33" s="72"/>
      <c r="I33" s="14"/>
      <c r="J33" s="30"/>
      <c r="K33" s="30"/>
    </row>
    <row r="34" spans="1:11">
      <c r="A34" s="10">
        <v>44258</v>
      </c>
      <c r="B34" s="58">
        <v>146.85</v>
      </c>
      <c r="C34" s="11">
        <v>104</v>
      </c>
      <c r="D34" s="11"/>
      <c r="E34" s="27"/>
      <c r="F34" s="26">
        <f t="shared" si="1"/>
        <v>27.349999999999994</v>
      </c>
      <c r="G34" s="59">
        <v>15.5</v>
      </c>
      <c r="H34" s="72"/>
      <c r="I34" s="14"/>
      <c r="J34" s="30"/>
      <c r="K34" s="30"/>
    </row>
    <row r="35" spans="1:11">
      <c r="A35" s="10">
        <v>44258</v>
      </c>
      <c r="B35" s="58">
        <v>146.80000000000001</v>
      </c>
      <c r="C35" s="11">
        <v>104</v>
      </c>
      <c r="D35" s="11"/>
      <c r="E35" s="27"/>
      <c r="F35" s="26">
        <f t="shared" si="1"/>
        <v>27.300000000000011</v>
      </c>
      <c r="G35" s="59">
        <v>15.5</v>
      </c>
      <c r="H35" s="72"/>
      <c r="I35" s="14"/>
      <c r="J35" s="30"/>
      <c r="K35" s="30"/>
    </row>
    <row r="36" spans="1:11">
      <c r="A36" s="10">
        <v>44258</v>
      </c>
      <c r="B36" s="58">
        <v>146.85</v>
      </c>
      <c r="C36" s="11">
        <v>104</v>
      </c>
      <c r="D36" s="11"/>
      <c r="E36" s="27"/>
      <c r="F36" s="26">
        <f t="shared" si="1"/>
        <v>27.349999999999994</v>
      </c>
      <c r="G36" s="59">
        <v>15.5</v>
      </c>
      <c r="H36" s="72"/>
      <c r="I36" s="14"/>
      <c r="J36" s="30"/>
      <c r="K36" s="30"/>
    </row>
    <row r="37" spans="1:11">
      <c r="A37" s="10">
        <v>44258</v>
      </c>
      <c r="B37" s="58">
        <v>158.01</v>
      </c>
      <c r="C37" s="11">
        <v>109.1</v>
      </c>
      <c r="D37" s="26"/>
      <c r="E37" s="33"/>
      <c r="F37" s="26">
        <f t="shared" si="1"/>
        <v>33.409999999999997</v>
      </c>
      <c r="G37" s="59">
        <v>15.5</v>
      </c>
      <c r="H37" s="72"/>
      <c r="I37" s="14"/>
      <c r="J37" s="30"/>
      <c r="K37" s="30"/>
    </row>
    <row r="38" spans="1:11">
      <c r="A38" s="10">
        <v>44258</v>
      </c>
      <c r="B38" s="61">
        <v>328.08</v>
      </c>
      <c r="C38" s="62">
        <v>240</v>
      </c>
      <c r="D38" s="62"/>
      <c r="E38" s="63"/>
      <c r="F38" s="26">
        <f t="shared" si="1"/>
        <v>84.579999999999984</v>
      </c>
      <c r="G38" s="64">
        <v>3.5</v>
      </c>
      <c r="H38" s="72"/>
      <c r="I38" s="14"/>
      <c r="J38" s="65"/>
      <c r="K38" s="65"/>
    </row>
    <row r="39" spans="1:11">
      <c r="A39" s="10">
        <v>44258</v>
      </c>
      <c r="B39" s="58">
        <v>34.799999999999997</v>
      </c>
      <c r="C39" s="11">
        <v>20</v>
      </c>
      <c r="D39" s="11"/>
      <c r="E39" s="27"/>
      <c r="F39" s="26">
        <f t="shared" si="1"/>
        <v>11.299999999999997</v>
      </c>
      <c r="G39" s="59">
        <v>3.5</v>
      </c>
      <c r="H39" s="72"/>
      <c r="I39" s="14"/>
      <c r="J39" s="30"/>
      <c r="K39" s="30"/>
    </row>
    <row r="40" spans="1:11">
      <c r="A40" s="10">
        <v>44258</v>
      </c>
      <c r="B40" s="58">
        <v>13.74</v>
      </c>
      <c r="C40" s="11">
        <v>5.8</v>
      </c>
      <c r="D40" s="11"/>
      <c r="E40" s="27"/>
      <c r="F40" s="26">
        <f t="shared" si="1"/>
        <v>4.4400000000000004</v>
      </c>
      <c r="G40" s="59">
        <v>3.5</v>
      </c>
      <c r="H40" s="72"/>
      <c r="I40" s="14"/>
      <c r="J40" s="30"/>
      <c r="K40" s="30"/>
    </row>
    <row r="41" spans="1:11">
      <c r="A41" s="10">
        <v>44258</v>
      </c>
      <c r="B41" s="58">
        <v>32.299999999999997</v>
      </c>
      <c r="C41" s="11">
        <v>18</v>
      </c>
      <c r="D41" s="11"/>
      <c r="E41" s="27"/>
      <c r="F41" s="26">
        <f t="shared" si="1"/>
        <v>10.799999999999997</v>
      </c>
      <c r="G41" s="59">
        <v>3.5</v>
      </c>
      <c r="H41" s="72"/>
      <c r="I41" s="14"/>
      <c r="J41" s="30"/>
      <c r="K41" s="30"/>
    </row>
    <row r="42" spans="1:11">
      <c r="A42" s="10">
        <v>44258</v>
      </c>
      <c r="B42" s="58">
        <v>35.299999999999997</v>
      </c>
      <c r="C42" s="11">
        <v>17.260000000000002</v>
      </c>
      <c r="D42" s="11"/>
      <c r="E42" s="27"/>
      <c r="F42" s="26">
        <f t="shared" si="1"/>
        <v>11.039999999999996</v>
      </c>
      <c r="G42" s="59">
        <v>7</v>
      </c>
      <c r="H42" s="72"/>
      <c r="I42" s="14"/>
      <c r="J42" s="30"/>
      <c r="K42" s="30"/>
    </row>
    <row r="43" spans="1:11">
      <c r="A43" s="10">
        <v>44258</v>
      </c>
      <c r="B43" s="58">
        <v>16.899999999999999</v>
      </c>
      <c r="C43" s="11">
        <v>10</v>
      </c>
      <c r="D43" s="11"/>
      <c r="E43" s="27"/>
      <c r="F43" s="26">
        <f t="shared" si="1"/>
        <v>3.3999999999999986</v>
      </c>
      <c r="G43" s="59">
        <v>3.5</v>
      </c>
      <c r="H43" s="72"/>
      <c r="I43" s="14"/>
      <c r="J43" s="30"/>
      <c r="K43" s="30"/>
    </row>
    <row r="44" spans="1:11">
      <c r="A44" s="10">
        <v>44258</v>
      </c>
      <c r="B44" s="60">
        <v>17.399999999999999</v>
      </c>
      <c r="C44" s="27">
        <v>8.8000000000000007</v>
      </c>
      <c r="D44" s="11"/>
      <c r="E44" s="27"/>
      <c r="F44" s="26">
        <f t="shared" si="1"/>
        <v>5.0999999999999979</v>
      </c>
      <c r="G44" s="59">
        <v>3.5</v>
      </c>
      <c r="H44" s="72"/>
      <c r="I44" s="14"/>
      <c r="J44" s="30"/>
      <c r="K44" s="30"/>
    </row>
    <row r="45" spans="1:11">
      <c r="A45" s="10">
        <v>44259</v>
      </c>
      <c r="B45" s="60">
        <v>13.5</v>
      </c>
      <c r="C45" s="26">
        <v>8</v>
      </c>
      <c r="D45" s="11"/>
      <c r="E45" s="27"/>
      <c r="F45" s="26">
        <f t="shared" si="1"/>
        <v>2</v>
      </c>
      <c r="G45" s="59">
        <v>3.5</v>
      </c>
      <c r="H45" s="72"/>
      <c r="I45" s="14"/>
      <c r="J45" s="30"/>
      <c r="K45" s="30"/>
    </row>
    <row r="46" spans="1:11">
      <c r="A46" s="10">
        <v>44259</v>
      </c>
      <c r="B46" s="60">
        <v>36.35</v>
      </c>
      <c r="C46" s="26">
        <v>24</v>
      </c>
      <c r="D46" s="11"/>
      <c r="E46" s="27"/>
      <c r="F46" s="26">
        <f t="shared" si="1"/>
        <v>8.8500000000000014</v>
      </c>
      <c r="G46" s="59">
        <v>3.5</v>
      </c>
      <c r="H46" s="72"/>
      <c r="I46" s="14"/>
      <c r="J46" s="30"/>
      <c r="K46" s="30"/>
    </row>
    <row r="47" spans="1:11">
      <c r="A47" s="10">
        <v>44259</v>
      </c>
      <c r="B47" s="60">
        <v>67.41</v>
      </c>
      <c r="C47" s="26">
        <v>48</v>
      </c>
      <c r="D47" s="11"/>
      <c r="E47" s="27"/>
      <c r="F47" s="26">
        <f t="shared" si="1"/>
        <v>15.909999999999997</v>
      </c>
      <c r="G47" s="59">
        <v>3.5</v>
      </c>
      <c r="H47" s="72"/>
      <c r="I47" s="14"/>
      <c r="J47" s="30"/>
      <c r="K47" s="30"/>
    </row>
    <row r="48" spans="1:11">
      <c r="A48" s="10">
        <v>44259</v>
      </c>
      <c r="B48" s="60">
        <v>138.85</v>
      </c>
      <c r="C48" s="26">
        <v>104</v>
      </c>
      <c r="D48" s="11"/>
      <c r="E48" s="27"/>
      <c r="F48" s="26">
        <f t="shared" si="1"/>
        <v>31.349999999999994</v>
      </c>
      <c r="G48" s="59">
        <v>3.5</v>
      </c>
      <c r="H48" s="72"/>
      <c r="I48" s="14"/>
      <c r="J48" s="30"/>
      <c r="K48" s="30"/>
    </row>
    <row r="49" spans="1:11">
      <c r="A49" s="10">
        <v>44259</v>
      </c>
      <c r="B49" s="60">
        <v>17.899999999999999</v>
      </c>
      <c r="C49" s="26">
        <v>10</v>
      </c>
      <c r="D49" s="11"/>
      <c r="E49" s="27"/>
      <c r="F49" s="26">
        <f t="shared" si="1"/>
        <v>4.3999999999999986</v>
      </c>
      <c r="G49" s="59">
        <v>3.5</v>
      </c>
      <c r="H49" s="72"/>
      <c r="I49" s="14"/>
      <c r="J49" s="30"/>
      <c r="K49" s="30"/>
    </row>
    <row r="50" spans="1:11">
      <c r="A50" s="10">
        <v>44259</v>
      </c>
      <c r="B50" s="60">
        <v>48.58</v>
      </c>
      <c r="C50" s="11">
        <v>38.299999999999997</v>
      </c>
      <c r="D50" s="11"/>
      <c r="E50" s="27"/>
      <c r="F50" s="26">
        <f t="shared" si="1"/>
        <v>6.7800000000000011</v>
      </c>
      <c r="G50" s="59">
        <v>3.5</v>
      </c>
      <c r="H50" s="72"/>
      <c r="I50" s="14"/>
      <c r="J50" s="30"/>
      <c r="K50" s="30"/>
    </row>
    <row r="51" spans="1:11">
      <c r="A51" s="10">
        <v>44259</v>
      </c>
      <c r="B51" s="60">
        <v>48.58</v>
      </c>
      <c r="C51" s="11">
        <v>38.299999999999997</v>
      </c>
      <c r="D51" s="11"/>
      <c r="E51" s="27"/>
      <c r="F51" s="26">
        <f t="shared" si="1"/>
        <v>6.7800000000000011</v>
      </c>
      <c r="G51" s="59">
        <v>3.5</v>
      </c>
      <c r="H51" s="72"/>
      <c r="I51" s="14"/>
      <c r="J51" s="30"/>
      <c r="K51" s="30"/>
    </row>
    <row r="52" spans="1:11">
      <c r="A52" s="10">
        <v>44259</v>
      </c>
      <c r="B52" s="60">
        <v>13.11</v>
      </c>
      <c r="C52" s="33">
        <v>8</v>
      </c>
      <c r="D52" s="11"/>
      <c r="E52" s="27"/>
      <c r="F52" s="26">
        <f t="shared" si="1"/>
        <v>1.6099999999999994</v>
      </c>
      <c r="G52" s="59">
        <v>3.5</v>
      </c>
      <c r="H52" s="72"/>
      <c r="I52" s="14"/>
      <c r="J52" s="30"/>
      <c r="K52" s="30"/>
    </row>
    <row r="53" spans="1:11">
      <c r="A53" s="10">
        <v>44259</v>
      </c>
      <c r="B53" s="60">
        <v>13.41</v>
      </c>
      <c r="C53" s="26">
        <v>8</v>
      </c>
      <c r="D53" s="11"/>
      <c r="E53" s="27"/>
      <c r="F53" s="26">
        <f t="shared" si="1"/>
        <v>1.9100000000000001</v>
      </c>
      <c r="G53" s="59">
        <v>3.5</v>
      </c>
      <c r="H53" s="72"/>
      <c r="I53" s="14"/>
      <c r="J53" s="30"/>
      <c r="K53" s="30"/>
    </row>
    <row r="54" spans="1:11">
      <c r="A54" s="10">
        <v>44259</v>
      </c>
      <c r="B54" s="66">
        <v>134.54</v>
      </c>
      <c r="C54" s="26">
        <v>104</v>
      </c>
      <c r="D54" s="11"/>
      <c r="E54" s="27"/>
      <c r="F54" s="26">
        <f t="shared" si="1"/>
        <v>24.539999999999992</v>
      </c>
      <c r="G54" s="59">
        <v>6</v>
      </c>
      <c r="H54" s="72"/>
      <c r="I54" s="14"/>
      <c r="J54" s="30"/>
      <c r="K54" s="30"/>
    </row>
    <row r="55" spans="1:11">
      <c r="A55" s="10">
        <v>44259</v>
      </c>
      <c r="B55" s="66">
        <v>134.54</v>
      </c>
      <c r="C55" s="26">
        <v>104</v>
      </c>
      <c r="D55" s="16"/>
      <c r="E55" s="16"/>
      <c r="F55" s="26">
        <f t="shared" si="1"/>
        <v>24.539999999999992</v>
      </c>
      <c r="G55" s="59">
        <v>6</v>
      </c>
      <c r="H55" s="72"/>
      <c r="I55" s="14"/>
      <c r="J55" s="30"/>
      <c r="K55" s="30"/>
    </row>
    <row r="56" spans="1:11">
      <c r="A56" s="10">
        <v>44259</v>
      </c>
      <c r="B56" s="66">
        <v>13.11</v>
      </c>
      <c r="C56" s="33">
        <v>8</v>
      </c>
      <c r="D56" s="27"/>
      <c r="E56" s="27"/>
      <c r="F56" s="26">
        <f t="shared" si="1"/>
        <v>1.6099999999999994</v>
      </c>
      <c r="G56" s="59">
        <v>3.5</v>
      </c>
      <c r="H56" s="72"/>
      <c r="I56" s="14"/>
      <c r="J56" s="30"/>
      <c r="K56" s="30"/>
    </row>
    <row r="57" spans="1:11">
      <c r="A57" s="10">
        <v>44260</v>
      </c>
      <c r="B57" s="66">
        <v>32.33</v>
      </c>
      <c r="C57" s="30">
        <v>20</v>
      </c>
      <c r="D57" s="11"/>
      <c r="E57" s="27"/>
      <c r="F57" s="26">
        <f t="shared" si="1"/>
        <v>8.8299999999999983</v>
      </c>
      <c r="G57" s="59">
        <v>3.5</v>
      </c>
      <c r="H57" s="72"/>
      <c r="I57" s="14"/>
      <c r="J57" s="30"/>
      <c r="K57" s="30"/>
    </row>
    <row r="58" spans="1:11">
      <c r="A58" s="10">
        <v>44260</v>
      </c>
      <c r="B58" s="66">
        <v>134.54</v>
      </c>
      <c r="C58" s="26">
        <v>104</v>
      </c>
      <c r="D58" s="11"/>
      <c r="E58" s="27"/>
      <c r="F58" s="26">
        <f t="shared" si="1"/>
        <v>24.539999999999992</v>
      </c>
      <c r="G58" s="59">
        <v>6</v>
      </c>
      <c r="H58" s="72"/>
      <c r="I58" s="14"/>
      <c r="J58" s="30"/>
      <c r="K58" s="30"/>
    </row>
    <row r="59" spans="1:11">
      <c r="A59" s="10">
        <v>44260</v>
      </c>
      <c r="B59" s="66">
        <v>127.76</v>
      </c>
      <c r="C59" s="26">
        <v>104</v>
      </c>
      <c r="D59" s="16"/>
      <c r="E59" s="16"/>
      <c r="F59" s="26">
        <f t="shared" si="1"/>
        <v>20.260000000000005</v>
      </c>
      <c r="G59" s="59">
        <v>3.5</v>
      </c>
      <c r="H59" s="72"/>
      <c r="I59" s="14"/>
      <c r="J59" s="30"/>
      <c r="K59" s="30"/>
    </row>
    <row r="60" spans="1:11">
      <c r="A60" s="10">
        <v>44260</v>
      </c>
      <c r="B60" s="66">
        <v>132.11000000000001</v>
      </c>
      <c r="C60" s="26">
        <v>107.5</v>
      </c>
      <c r="D60" s="11"/>
      <c r="E60" s="27"/>
      <c r="F60" s="26">
        <f t="shared" si="1"/>
        <v>21.110000000000014</v>
      </c>
      <c r="G60" s="59">
        <v>3.5</v>
      </c>
      <c r="H60" s="72"/>
      <c r="I60" s="14"/>
      <c r="J60" s="30"/>
      <c r="K60" s="30"/>
    </row>
    <row r="61" spans="1:11">
      <c r="A61" s="10">
        <v>44260</v>
      </c>
      <c r="B61" s="66">
        <v>145.93</v>
      </c>
      <c r="C61" s="26">
        <v>114.7</v>
      </c>
      <c r="D61" s="11"/>
      <c r="E61" s="27"/>
      <c r="F61" s="26">
        <f t="shared" si="1"/>
        <v>27.730000000000004</v>
      </c>
      <c r="G61" s="59">
        <v>3.5</v>
      </c>
      <c r="H61" s="72"/>
      <c r="I61" s="14"/>
      <c r="J61" s="30"/>
      <c r="K61" s="30"/>
    </row>
    <row r="62" spans="1:11">
      <c r="A62" s="10">
        <v>44260</v>
      </c>
      <c r="B62" s="66">
        <v>12.34</v>
      </c>
      <c r="C62" s="26">
        <v>8</v>
      </c>
      <c r="D62" s="11"/>
      <c r="E62" s="27"/>
      <c r="F62" s="26">
        <f t="shared" si="1"/>
        <v>0.83999999999999986</v>
      </c>
      <c r="G62" s="59">
        <v>3.5</v>
      </c>
      <c r="H62" s="72"/>
      <c r="I62" s="14"/>
      <c r="J62" s="30"/>
      <c r="K62" s="30"/>
    </row>
    <row r="63" spans="1:11">
      <c r="A63" s="10">
        <v>44260</v>
      </c>
      <c r="B63" s="66">
        <v>123.79</v>
      </c>
      <c r="C63" s="26">
        <v>104</v>
      </c>
      <c r="D63" s="11"/>
      <c r="E63" s="27"/>
      <c r="F63" s="26">
        <f t="shared" si="1"/>
        <v>16.290000000000006</v>
      </c>
      <c r="G63" s="59">
        <v>3.5</v>
      </c>
      <c r="H63" s="72"/>
      <c r="I63" s="14"/>
      <c r="J63" s="30"/>
      <c r="K63" s="30"/>
    </row>
    <row r="64" spans="1:11">
      <c r="A64" s="10">
        <v>44260</v>
      </c>
      <c r="B64" s="66">
        <v>23.01</v>
      </c>
      <c r="C64" s="26">
        <v>16</v>
      </c>
      <c r="D64" s="11"/>
      <c r="E64" s="27"/>
      <c r="F64" s="26">
        <f t="shared" si="1"/>
        <v>3.5100000000000016</v>
      </c>
      <c r="G64" s="59">
        <v>3.5</v>
      </c>
      <c r="H64" s="72"/>
      <c r="I64" s="14"/>
      <c r="J64" s="30"/>
      <c r="K64" s="30"/>
    </row>
    <row r="65" spans="1:11">
      <c r="A65" s="10">
        <v>44260</v>
      </c>
      <c r="B65" s="66">
        <v>69.459999999999994</v>
      </c>
      <c r="C65" s="26">
        <v>48</v>
      </c>
      <c r="D65" s="11"/>
      <c r="E65" s="27"/>
      <c r="F65" s="26">
        <f t="shared" si="1"/>
        <v>17.959999999999994</v>
      </c>
      <c r="G65" s="59">
        <v>3.5</v>
      </c>
      <c r="H65" s="72"/>
      <c r="I65" s="14"/>
      <c r="J65" s="30"/>
      <c r="K65" s="30"/>
    </row>
    <row r="66" spans="1:11">
      <c r="A66" s="10">
        <v>44260</v>
      </c>
      <c r="B66" s="66">
        <v>64.86</v>
      </c>
      <c r="C66" s="26">
        <v>48</v>
      </c>
      <c r="D66" s="11"/>
      <c r="E66" s="27"/>
      <c r="F66" s="26">
        <f t="shared" si="1"/>
        <v>13.36</v>
      </c>
      <c r="G66" s="59">
        <v>3.5</v>
      </c>
      <c r="H66" s="72"/>
      <c r="I66" s="14"/>
      <c r="J66" s="30"/>
      <c r="K66" s="30"/>
    </row>
    <row r="67" spans="1:11">
      <c r="A67" s="10">
        <v>44260</v>
      </c>
      <c r="B67" s="66">
        <v>22.28</v>
      </c>
      <c r="C67" s="26">
        <v>16</v>
      </c>
      <c r="D67" s="11"/>
      <c r="E67" s="27"/>
      <c r="F67" s="26">
        <f t="shared" si="1"/>
        <v>2.7800000000000011</v>
      </c>
      <c r="G67" s="59">
        <v>3.5</v>
      </c>
      <c r="H67" s="72"/>
      <c r="I67" s="14"/>
      <c r="J67" s="30"/>
      <c r="K67" s="30"/>
    </row>
    <row r="68" spans="1:11">
      <c r="A68" s="10">
        <v>44260</v>
      </c>
      <c r="B68" s="66">
        <v>69.58</v>
      </c>
      <c r="C68" s="26">
        <v>48</v>
      </c>
      <c r="D68" s="11"/>
      <c r="E68" s="27"/>
      <c r="F68" s="26">
        <f t="shared" ref="F68:F131" si="2">B68-C68-D68+E68-G68-J68</f>
        <v>18.079999999999998</v>
      </c>
      <c r="G68" s="59">
        <v>3.5</v>
      </c>
      <c r="H68" s="72"/>
      <c r="I68" s="14"/>
      <c r="J68" s="30"/>
      <c r="K68" s="30"/>
    </row>
    <row r="69" spans="1:11">
      <c r="A69" s="10">
        <v>44260</v>
      </c>
      <c r="B69" s="66">
        <v>62.01</v>
      </c>
      <c r="C69" s="26">
        <v>48</v>
      </c>
      <c r="D69" s="11"/>
      <c r="E69" s="27"/>
      <c r="F69" s="26">
        <f t="shared" si="2"/>
        <v>10.509999999999998</v>
      </c>
      <c r="G69" s="59">
        <v>3.5</v>
      </c>
      <c r="H69" s="72"/>
      <c r="I69" s="14"/>
      <c r="J69" s="30"/>
      <c r="K69" s="30"/>
    </row>
    <row r="70" spans="1:11">
      <c r="A70" s="10">
        <v>44260</v>
      </c>
      <c r="B70" s="66">
        <v>32.729999999999997</v>
      </c>
      <c r="C70" s="26">
        <v>24</v>
      </c>
      <c r="D70" s="11"/>
      <c r="E70" s="27"/>
      <c r="F70" s="26">
        <f t="shared" si="2"/>
        <v>5.2299999999999969</v>
      </c>
      <c r="G70" s="59">
        <v>3.5</v>
      </c>
      <c r="H70" s="72"/>
      <c r="I70" s="14"/>
      <c r="J70" s="30"/>
      <c r="K70" s="30"/>
    </row>
    <row r="71" spans="1:11">
      <c r="A71" s="10">
        <v>44260</v>
      </c>
      <c r="B71" s="66">
        <v>68.680000000000007</v>
      </c>
      <c r="C71" s="26">
        <v>48</v>
      </c>
      <c r="D71" s="11"/>
      <c r="E71" s="27"/>
      <c r="F71" s="26">
        <f t="shared" si="2"/>
        <v>17.180000000000007</v>
      </c>
      <c r="G71" s="59">
        <v>3.5</v>
      </c>
      <c r="H71" s="72"/>
      <c r="I71" s="14"/>
      <c r="J71" s="30"/>
      <c r="K71" s="30"/>
    </row>
    <row r="72" spans="1:11">
      <c r="A72" s="10">
        <v>44260</v>
      </c>
      <c r="B72" s="66">
        <v>167.37</v>
      </c>
      <c r="C72" s="26">
        <v>125</v>
      </c>
      <c r="D72" s="11"/>
      <c r="E72" s="27"/>
      <c r="F72" s="26">
        <f t="shared" si="2"/>
        <v>38.870000000000005</v>
      </c>
      <c r="G72" s="59">
        <v>3.5</v>
      </c>
      <c r="H72" s="72"/>
      <c r="I72" s="14"/>
      <c r="J72" s="30"/>
      <c r="K72" s="30"/>
    </row>
    <row r="73" spans="1:11">
      <c r="A73" s="10">
        <v>44260</v>
      </c>
      <c r="B73" s="66">
        <v>44.82</v>
      </c>
      <c r="C73" s="26">
        <v>38.299999999999997</v>
      </c>
      <c r="D73" s="11"/>
      <c r="E73" s="27"/>
      <c r="F73" s="26">
        <f t="shared" si="2"/>
        <v>3.0200000000000031</v>
      </c>
      <c r="G73" s="59">
        <v>3.5</v>
      </c>
      <c r="H73" s="72"/>
      <c r="I73" s="14"/>
      <c r="J73" s="30"/>
      <c r="K73" s="30"/>
    </row>
    <row r="74" spans="1:11">
      <c r="A74" s="10">
        <v>44260</v>
      </c>
      <c r="B74" s="66">
        <v>145.68</v>
      </c>
      <c r="C74" s="26">
        <v>114</v>
      </c>
      <c r="D74" s="11"/>
      <c r="E74" s="27"/>
      <c r="F74" s="26">
        <f t="shared" si="2"/>
        <v>28.180000000000007</v>
      </c>
      <c r="G74" s="59">
        <v>3.5</v>
      </c>
      <c r="H74" s="72"/>
      <c r="I74" s="14"/>
      <c r="J74" s="30"/>
      <c r="K74" s="30"/>
    </row>
    <row r="75" spans="1:11">
      <c r="A75" s="10">
        <v>44260</v>
      </c>
      <c r="B75" s="66">
        <v>10.83</v>
      </c>
      <c r="C75" s="26">
        <v>3.7</v>
      </c>
      <c r="D75" s="11"/>
      <c r="E75" s="27"/>
      <c r="F75" s="26">
        <f t="shared" si="2"/>
        <v>3.63</v>
      </c>
      <c r="G75" s="59">
        <v>3.5</v>
      </c>
      <c r="H75" s="72"/>
      <c r="I75" s="14"/>
      <c r="J75" s="30"/>
      <c r="K75" s="30"/>
    </row>
    <row r="76" spans="1:11">
      <c r="A76" s="10">
        <v>44260</v>
      </c>
      <c r="B76" s="66">
        <v>10.83</v>
      </c>
      <c r="C76" s="26">
        <v>3.7</v>
      </c>
      <c r="D76" s="11"/>
      <c r="E76" s="27"/>
      <c r="F76" s="26">
        <f t="shared" si="2"/>
        <v>3.63</v>
      </c>
      <c r="G76" s="59">
        <v>3.5</v>
      </c>
      <c r="H76" s="72"/>
      <c r="I76" s="14"/>
      <c r="J76" s="30"/>
      <c r="K76" s="30"/>
    </row>
    <row r="77" spans="1:11">
      <c r="A77" s="10">
        <v>44260</v>
      </c>
      <c r="B77" s="66">
        <v>38.28</v>
      </c>
      <c r="C77" s="26">
        <v>24</v>
      </c>
      <c r="D77" s="11"/>
      <c r="E77" s="27"/>
      <c r="F77" s="26">
        <f t="shared" si="2"/>
        <v>10.780000000000001</v>
      </c>
      <c r="G77" s="59">
        <v>3.5</v>
      </c>
      <c r="H77" s="72"/>
      <c r="I77" s="14"/>
      <c r="J77" s="30"/>
      <c r="K77" s="30"/>
    </row>
    <row r="78" spans="1:11">
      <c r="A78" s="10">
        <v>44260</v>
      </c>
      <c r="B78" s="66">
        <v>124.14</v>
      </c>
      <c r="C78" s="26">
        <v>104</v>
      </c>
      <c r="D78" s="11"/>
      <c r="E78" s="27"/>
      <c r="F78" s="26">
        <f t="shared" si="2"/>
        <v>16.64</v>
      </c>
      <c r="G78" s="59">
        <v>3.5</v>
      </c>
      <c r="H78" s="72"/>
      <c r="I78" s="14"/>
      <c r="J78" s="30"/>
      <c r="K78" s="30"/>
    </row>
    <row r="79" spans="1:11">
      <c r="A79" s="10">
        <v>44260</v>
      </c>
      <c r="B79" s="66">
        <v>34.799999999999997</v>
      </c>
      <c r="C79" s="26">
        <v>20</v>
      </c>
      <c r="D79" s="11"/>
      <c r="E79" s="27"/>
      <c r="F79" s="26">
        <f t="shared" si="2"/>
        <v>11.299999999999997</v>
      </c>
      <c r="G79" s="59">
        <v>3.5</v>
      </c>
      <c r="H79" s="72"/>
      <c r="I79" s="14"/>
      <c r="J79" s="30"/>
      <c r="K79" s="30"/>
    </row>
    <row r="80" spans="1:11">
      <c r="A80" s="10">
        <v>44260</v>
      </c>
      <c r="B80" s="66">
        <v>44.78</v>
      </c>
      <c r="C80" s="26">
        <v>38.299999999999997</v>
      </c>
      <c r="D80" s="11"/>
      <c r="E80" s="27"/>
      <c r="F80" s="26">
        <f t="shared" si="2"/>
        <v>2.980000000000004</v>
      </c>
      <c r="G80" s="59">
        <v>3.5</v>
      </c>
      <c r="H80" s="72"/>
      <c r="I80" s="14"/>
      <c r="J80" s="30"/>
      <c r="K80" s="30"/>
    </row>
    <row r="81" spans="1:11">
      <c r="A81" s="10">
        <v>44260</v>
      </c>
      <c r="B81" s="66">
        <v>34.799999999999997</v>
      </c>
      <c r="C81" s="26">
        <v>20</v>
      </c>
      <c r="D81" s="11"/>
      <c r="E81" s="27"/>
      <c r="F81" s="26">
        <f t="shared" si="2"/>
        <v>11.299999999999997</v>
      </c>
      <c r="G81" s="59">
        <v>3.5</v>
      </c>
      <c r="H81" s="72"/>
      <c r="I81" s="14"/>
      <c r="J81" s="30"/>
      <c r="K81" s="30"/>
    </row>
    <row r="82" spans="1:11">
      <c r="A82" s="10">
        <v>44260</v>
      </c>
      <c r="B82" s="66">
        <v>45.06</v>
      </c>
      <c r="C82" s="26">
        <v>38.299999999999997</v>
      </c>
      <c r="D82" s="11"/>
      <c r="E82" s="27"/>
      <c r="F82" s="26">
        <f t="shared" si="2"/>
        <v>3.2600000000000051</v>
      </c>
      <c r="G82" s="59">
        <v>3.5</v>
      </c>
      <c r="H82" s="72"/>
      <c r="I82" s="14"/>
      <c r="J82" s="30"/>
      <c r="K82" s="30"/>
    </row>
    <row r="83" spans="1:11">
      <c r="A83" s="10">
        <v>44260</v>
      </c>
      <c r="B83" s="66">
        <v>36.979999999999997</v>
      </c>
      <c r="C83" s="26">
        <v>24</v>
      </c>
      <c r="D83" s="11"/>
      <c r="E83" s="27"/>
      <c r="F83" s="26">
        <f t="shared" si="2"/>
        <v>9.4799999999999969</v>
      </c>
      <c r="G83" s="59">
        <v>3.5</v>
      </c>
      <c r="H83" s="72"/>
      <c r="I83" s="14"/>
      <c r="J83" s="30"/>
      <c r="K83" s="30"/>
    </row>
    <row r="84" spans="1:11">
      <c r="A84" s="10">
        <v>44260</v>
      </c>
      <c r="B84" s="66">
        <v>53.74</v>
      </c>
      <c r="C84" s="26">
        <v>27</v>
      </c>
      <c r="D84" s="11"/>
      <c r="E84" s="27"/>
      <c r="F84" s="26">
        <f t="shared" si="2"/>
        <v>23.240000000000002</v>
      </c>
      <c r="G84" s="59">
        <v>3.5</v>
      </c>
      <c r="H84" s="72"/>
      <c r="I84" s="14"/>
      <c r="J84" s="30"/>
      <c r="K84" s="30"/>
    </row>
    <row r="85" spans="1:11">
      <c r="A85" s="10">
        <v>44260</v>
      </c>
      <c r="B85" s="66">
        <v>19.899999999999999</v>
      </c>
      <c r="C85" s="26">
        <v>11.8</v>
      </c>
      <c r="D85" s="26"/>
      <c r="E85" s="11"/>
      <c r="F85" s="26">
        <f t="shared" si="2"/>
        <v>4.5999999999999979</v>
      </c>
      <c r="G85" s="59">
        <v>3.5</v>
      </c>
      <c r="H85" s="72"/>
      <c r="I85" s="14"/>
      <c r="J85" s="30"/>
      <c r="K85" s="30"/>
    </row>
    <row r="86" spans="1:11">
      <c r="A86" s="10">
        <v>44260</v>
      </c>
      <c r="B86" s="66">
        <v>16.899999999999999</v>
      </c>
      <c r="C86" s="26">
        <v>10</v>
      </c>
      <c r="D86" s="11"/>
      <c r="E86" s="27"/>
      <c r="F86" s="26">
        <f t="shared" si="2"/>
        <v>3.3999999999999986</v>
      </c>
      <c r="G86" s="59">
        <v>3.5</v>
      </c>
      <c r="H86" s="72"/>
      <c r="I86" s="14"/>
      <c r="J86" s="30"/>
      <c r="K86" s="30"/>
    </row>
    <row r="87" spans="1:11">
      <c r="A87" s="10">
        <v>44260</v>
      </c>
      <c r="B87" s="66">
        <v>138.44</v>
      </c>
      <c r="C87" s="26">
        <v>104</v>
      </c>
      <c r="D87" s="11"/>
      <c r="E87" s="27"/>
      <c r="F87" s="26">
        <f t="shared" si="2"/>
        <v>30.939999999999998</v>
      </c>
      <c r="G87" s="59">
        <v>3.5</v>
      </c>
      <c r="H87" s="72"/>
      <c r="I87" s="14"/>
      <c r="J87" s="30"/>
      <c r="K87" s="30"/>
    </row>
    <row r="88" spans="1:11">
      <c r="A88" s="10">
        <v>44261</v>
      </c>
      <c r="B88" s="66">
        <v>58.15</v>
      </c>
      <c r="C88" s="26">
        <v>40</v>
      </c>
      <c r="D88" s="11"/>
      <c r="E88" s="27"/>
      <c r="F88" s="26">
        <f t="shared" si="2"/>
        <v>14.649999999999999</v>
      </c>
      <c r="G88" s="59">
        <v>3.5</v>
      </c>
      <c r="H88" s="72"/>
      <c r="I88" s="14"/>
      <c r="J88" s="30"/>
      <c r="K88" s="30"/>
    </row>
    <row r="89" spans="1:11">
      <c r="A89" s="10">
        <v>44261</v>
      </c>
      <c r="B89" s="66">
        <v>70.430000000000007</v>
      </c>
      <c r="C89" s="26">
        <v>45</v>
      </c>
      <c r="D89" s="11"/>
      <c r="E89" s="27"/>
      <c r="F89" s="26">
        <f t="shared" si="2"/>
        <v>21.930000000000007</v>
      </c>
      <c r="G89" s="59">
        <v>3.5</v>
      </c>
      <c r="H89" s="72"/>
      <c r="I89" s="14"/>
      <c r="J89" s="30"/>
      <c r="K89" s="30"/>
    </row>
    <row r="90" spans="1:11">
      <c r="A90" s="10">
        <v>44261</v>
      </c>
      <c r="B90" s="66">
        <v>35.83</v>
      </c>
      <c r="C90" s="26">
        <v>24</v>
      </c>
      <c r="D90" s="11"/>
      <c r="E90" s="27"/>
      <c r="F90" s="26">
        <f t="shared" si="2"/>
        <v>8.3299999999999983</v>
      </c>
      <c r="G90" s="59">
        <v>3.5</v>
      </c>
      <c r="H90" s="72"/>
      <c r="I90" s="14"/>
      <c r="J90" s="30"/>
      <c r="K90" s="30"/>
    </row>
    <row r="91" spans="1:11">
      <c r="A91" s="10">
        <v>44261</v>
      </c>
      <c r="B91" s="66">
        <v>48.58</v>
      </c>
      <c r="C91" s="26">
        <v>38.299999999999997</v>
      </c>
      <c r="D91" s="11"/>
      <c r="E91" s="27"/>
      <c r="F91" s="26">
        <f t="shared" si="2"/>
        <v>6.7800000000000011</v>
      </c>
      <c r="G91" s="59">
        <v>3.5</v>
      </c>
      <c r="H91" s="72"/>
      <c r="I91" s="14"/>
      <c r="J91" s="30"/>
      <c r="K91" s="30"/>
    </row>
    <row r="92" spans="1:11">
      <c r="A92" s="10">
        <v>44261</v>
      </c>
      <c r="B92" s="66">
        <v>78.069999999999993</v>
      </c>
      <c r="C92" s="26">
        <v>62.4</v>
      </c>
      <c r="D92" s="11"/>
      <c r="E92" s="27"/>
      <c r="F92" s="26">
        <f t="shared" si="2"/>
        <v>12.169999999999995</v>
      </c>
      <c r="G92" s="59">
        <v>3.5</v>
      </c>
      <c r="H92" s="72"/>
      <c r="I92" s="14"/>
      <c r="J92" s="30"/>
      <c r="K92" s="30"/>
    </row>
    <row r="93" spans="1:11">
      <c r="A93" s="10">
        <v>44261</v>
      </c>
      <c r="B93" s="66">
        <v>248.79</v>
      </c>
      <c r="C93" s="26">
        <v>208</v>
      </c>
      <c r="D93" s="11"/>
      <c r="E93" s="27"/>
      <c r="F93" s="26">
        <f t="shared" si="2"/>
        <v>37.289999999999992</v>
      </c>
      <c r="G93" s="59">
        <v>3.5</v>
      </c>
      <c r="H93" s="72"/>
      <c r="I93" s="14"/>
      <c r="J93" s="30"/>
      <c r="K93" s="30"/>
    </row>
    <row r="94" spans="1:11">
      <c r="A94" s="10">
        <v>44261</v>
      </c>
      <c r="B94" s="66">
        <v>72.66</v>
      </c>
      <c r="C94" s="26">
        <v>48</v>
      </c>
      <c r="D94" s="11"/>
      <c r="E94" s="27"/>
      <c r="F94" s="26">
        <f t="shared" si="2"/>
        <v>21.159999999999997</v>
      </c>
      <c r="G94" s="59">
        <v>3.5</v>
      </c>
      <c r="H94" s="72"/>
      <c r="I94" s="14"/>
      <c r="J94" s="30"/>
      <c r="K94" s="30"/>
    </row>
    <row r="95" spans="1:11">
      <c r="A95" s="10">
        <v>44261</v>
      </c>
      <c r="B95" s="66">
        <v>34.799999999999997</v>
      </c>
      <c r="C95" s="26">
        <v>20</v>
      </c>
      <c r="D95" s="11"/>
      <c r="E95" s="27"/>
      <c r="F95" s="26">
        <f t="shared" si="2"/>
        <v>11.299999999999997</v>
      </c>
      <c r="G95" s="59">
        <v>3.5</v>
      </c>
      <c r="H95" s="72"/>
      <c r="I95" s="14"/>
      <c r="J95" s="30"/>
      <c r="K95" s="30"/>
    </row>
    <row r="96" spans="1:11">
      <c r="A96" s="10">
        <v>44261</v>
      </c>
      <c r="B96" s="66">
        <v>67.41</v>
      </c>
      <c r="C96" s="30">
        <v>48</v>
      </c>
      <c r="D96" s="16"/>
      <c r="E96" s="16"/>
      <c r="F96" s="26">
        <f t="shared" si="2"/>
        <v>15.909999999999997</v>
      </c>
      <c r="G96" s="59">
        <v>3.5</v>
      </c>
      <c r="H96" s="72"/>
      <c r="I96" s="14"/>
      <c r="J96" s="30"/>
      <c r="K96" s="30"/>
    </row>
    <row r="97" spans="1:11">
      <c r="A97" s="10">
        <v>44261</v>
      </c>
      <c r="B97" s="66">
        <v>36.36</v>
      </c>
      <c r="C97" s="30">
        <v>24</v>
      </c>
      <c r="D97" s="16"/>
      <c r="E97" s="16"/>
      <c r="F97" s="26">
        <f t="shared" si="2"/>
        <v>8.86</v>
      </c>
      <c r="G97" s="59">
        <v>3.5</v>
      </c>
      <c r="H97" s="72"/>
      <c r="I97" s="14"/>
      <c r="J97" s="30"/>
      <c r="K97" s="30"/>
    </row>
    <row r="98" spans="1:11">
      <c r="A98" s="10">
        <v>44261</v>
      </c>
      <c r="B98" s="66">
        <v>50</v>
      </c>
      <c r="C98" s="26">
        <v>32</v>
      </c>
      <c r="D98" s="11"/>
      <c r="E98" s="27"/>
      <c r="F98" s="26">
        <f t="shared" si="2"/>
        <v>14.5</v>
      </c>
      <c r="G98" s="59">
        <v>3.5</v>
      </c>
      <c r="H98" s="72"/>
      <c r="I98" s="14"/>
      <c r="J98" s="30"/>
      <c r="K98" s="30"/>
    </row>
    <row r="99" spans="1:11">
      <c r="A99" s="10">
        <v>44261</v>
      </c>
      <c r="B99" s="66">
        <v>44.82</v>
      </c>
      <c r="C99" s="26">
        <v>38.299999999999997</v>
      </c>
      <c r="D99" s="30"/>
      <c r="E99" s="30"/>
      <c r="F99" s="26">
        <f t="shared" si="2"/>
        <v>3.0200000000000031</v>
      </c>
      <c r="G99" s="59">
        <v>3.5</v>
      </c>
      <c r="H99" s="69"/>
      <c r="I99" s="14"/>
      <c r="J99" s="30"/>
      <c r="K99" s="30"/>
    </row>
    <row r="100" spans="1:11">
      <c r="A100" s="10">
        <v>44261</v>
      </c>
      <c r="B100" s="66">
        <v>13.5</v>
      </c>
      <c r="C100" s="26">
        <v>8</v>
      </c>
      <c r="D100" s="11"/>
      <c r="E100" s="27"/>
      <c r="F100" s="26">
        <f t="shared" si="2"/>
        <v>2</v>
      </c>
      <c r="G100" s="59">
        <v>3.5</v>
      </c>
      <c r="H100" s="72"/>
      <c r="I100" s="14"/>
      <c r="J100" s="30"/>
      <c r="K100" s="30"/>
    </row>
    <row r="101" spans="1:11">
      <c r="A101" s="10">
        <v>44261</v>
      </c>
      <c r="B101" s="66">
        <v>134.77000000000001</v>
      </c>
      <c r="C101" s="26">
        <v>107.5</v>
      </c>
      <c r="D101" s="11"/>
      <c r="E101" s="27"/>
      <c r="F101" s="26">
        <f t="shared" si="2"/>
        <v>23.77000000000001</v>
      </c>
      <c r="G101" s="59">
        <v>3.5</v>
      </c>
      <c r="H101" s="72"/>
      <c r="I101" s="14"/>
      <c r="J101" s="30"/>
      <c r="K101" s="30"/>
    </row>
    <row r="102" spans="1:11">
      <c r="A102" s="10">
        <v>44262</v>
      </c>
      <c r="B102" s="66">
        <v>26.9</v>
      </c>
      <c r="C102" s="26">
        <v>13.7</v>
      </c>
      <c r="D102" s="11"/>
      <c r="E102" s="27"/>
      <c r="F102" s="26">
        <f t="shared" si="2"/>
        <v>9.6999999999999993</v>
      </c>
      <c r="G102" s="59">
        <v>3.5</v>
      </c>
      <c r="H102" s="72"/>
      <c r="I102" s="14"/>
      <c r="J102" s="30"/>
      <c r="K102" s="30"/>
    </row>
    <row r="103" spans="1:11">
      <c r="A103" s="10">
        <v>44262</v>
      </c>
      <c r="B103" s="66">
        <v>65.260000000000005</v>
      </c>
      <c r="C103" s="26">
        <v>50</v>
      </c>
      <c r="D103" s="11"/>
      <c r="E103" s="27"/>
      <c r="F103" s="26">
        <f t="shared" si="2"/>
        <v>11.760000000000005</v>
      </c>
      <c r="G103" s="59">
        <v>3.5</v>
      </c>
      <c r="H103" s="72"/>
      <c r="I103" s="14"/>
      <c r="J103" s="30"/>
      <c r="K103" s="30"/>
    </row>
    <row r="104" spans="1:11">
      <c r="A104" s="10">
        <v>44262</v>
      </c>
      <c r="B104" s="66">
        <v>183.6</v>
      </c>
      <c r="C104" s="26">
        <v>144</v>
      </c>
      <c r="D104" s="11"/>
      <c r="E104" s="27"/>
      <c r="F104" s="26">
        <f t="shared" si="2"/>
        <v>36.099999999999994</v>
      </c>
      <c r="G104" s="59">
        <v>3.5</v>
      </c>
      <c r="H104" s="72"/>
      <c r="I104" s="14"/>
      <c r="J104" s="30"/>
      <c r="K104" s="30"/>
    </row>
    <row r="105" spans="1:11">
      <c r="A105" s="10">
        <v>44262</v>
      </c>
      <c r="B105" s="66">
        <v>11.66</v>
      </c>
      <c r="C105" s="30">
        <v>4</v>
      </c>
      <c r="D105" s="16"/>
      <c r="E105" s="16"/>
      <c r="F105" s="26">
        <f t="shared" si="2"/>
        <v>4.16</v>
      </c>
      <c r="G105" s="59">
        <v>3.5</v>
      </c>
      <c r="H105" s="72"/>
      <c r="I105" s="14"/>
      <c r="J105" s="30"/>
      <c r="K105" s="30"/>
    </row>
    <row r="106" spans="1:11">
      <c r="A106" s="10">
        <v>44262</v>
      </c>
      <c r="B106" s="66">
        <v>134.54</v>
      </c>
      <c r="C106" s="26">
        <v>104</v>
      </c>
      <c r="D106" s="11"/>
      <c r="E106" s="27"/>
      <c r="F106" s="26">
        <f t="shared" si="2"/>
        <v>27.039999999999992</v>
      </c>
      <c r="G106" s="59">
        <v>3.5</v>
      </c>
      <c r="H106" s="72"/>
      <c r="I106" s="14"/>
      <c r="J106" s="30"/>
      <c r="K106" s="30"/>
    </row>
    <row r="107" spans="1:11">
      <c r="A107" s="10">
        <v>44262</v>
      </c>
      <c r="B107" s="66">
        <v>8.89</v>
      </c>
      <c r="C107" s="26">
        <v>3.5</v>
      </c>
      <c r="D107" s="11"/>
      <c r="E107" s="27"/>
      <c r="F107" s="26">
        <f t="shared" si="2"/>
        <v>1.8900000000000006</v>
      </c>
      <c r="G107" s="59">
        <v>3.5</v>
      </c>
      <c r="H107" s="72"/>
      <c r="I107" s="14"/>
      <c r="J107" s="30"/>
      <c r="K107" s="30"/>
    </row>
    <row r="108" spans="1:11">
      <c r="A108" s="10">
        <v>44262</v>
      </c>
      <c r="B108" s="66">
        <v>67.41</v>
      </c>
      <c r="C108" s="26">
        <v>48</v>
      </c>
      <c r="D108" s="11"/>
      <c r="E108" s="27"/>
      <c r="F108" s="26">
        <f t="shared" si="2"/>
        <v>15.909999999999997</v>
      </c>
      <c r="G108" s="59">
        <v>3.5</v>
      </c>
      <c r="H108" s="72"/>
      <c r="I108" s="14"/>
      <c r="J108" s="30"/>
      <c r="K108" s="30"/>
    </row>
    <row r="109" spans="1:11">
      <c r="A109" s="10">
        <v>44262</v>
      </c>
      <c r="B109" s="66">
        <v>69.5</v>
      </c>
      <c r="C109" s="26">
        <v>48</v>
      </c>
      <c r="D109" s="11"/>
      <c r="E109" s="27"/>
      <c r="F109" s="26">
        <f t="shared" si="2"/>
        <v>18</v>
      </c>
      <c r="G109" s="59">
        <v>3.5</v>
      </c>
      <c r="H109" s="72"/>
      <c r="I109" s="14"/>
      <c r="J109" s="30"/>
      <c r="K109" s="30"/>
    </row>
    <row r="110" spans="1:11">
      <c r="A110" s="10">
        <v>44262</v>
      </c>
      <c r="B110" s="66">
        <v>129.55000000000001</v>
      </c>
      <c r="C110" s="26">
        <v>104</v>
      </c>
      <c r="D110" s="33"/>
      <c r="E110" s="33"/>
      <c r="F110" s="26">
        <f t="shared" si="2"/>
        <v>22.050000000000011</v>
      </c>
      <c r="G110" s="59">
        <v>3.5</v>
      </c>
      <c r="H110" s="72"/>
      <c r="I110" s="14"/>
      <c r="J110" s="30"/>
      <c r="K110" s="30"/>
    </row>
    <row r="111" spans="1:11">
      <c r="A111" s="10">
        <v>44262</v>
      </c>
      <c r="B111" s="66">
        <v>13.11</v>
      </c>
      <c r="C111" s="16">
        <v>8</v>
      </c>
      <c r="D111" s="16"/>
      <c r="E111" s="16"/>
      <c r="F111" s="26">
        <f t="shared" si="2"/>
        <v>1.6099999999999994</v>
      </c>
      <c r="G111" s="59">
        <v>3.5</v>
      </c>
      <c r="H111" s="72"/>
      <c r="I111" s="14"/>
      <c r="J111" s="30"/>
      <c r="K111" s="30"/>
    </row>
    <row r="112" spans="1:11" ht="21.95" customHeight="1">
      <c r="A112" s="10">
        <v>44262</v>
      </c>
      <c r="B112" s="66">
        <v>126.73</v>
      </c>
      <c r="C112" s="26">
        <v>104</v>
      </c>
      <c r="D112" s="11"/>
      <c r="E112" s="27"/>
      <c r="F112" s="26">
        <f t="shared" si="2"/>
        <v>19.230000000000004</v>
      </c>
      <c r="G112" s="59">
        <v>3.5</v>
      </c>
      <c r="H112" s="72"/>
      <c r="I112" s="14"/>
      <c r="J112" s="30"/>
      <c r="K112" s="30"/>
    </row>
    <row r="113" spans="1:11">
      <c r="A113" s="10">
        <v>44262</v>
      </c>
      <c r="B113" s="66">
        <v>48.58</v>
      </c>
      <c r="C113" s="26">
        <v>38.299999999999997</v>
      </c>
      <c r="D113" s="11"/>
      <c r="E113" s="27"/>
      <c r="F113" s="26">
        <f t="shared" si="2"/>
        <v>6.7800000000000011</v>
      </c>
      <c r="G113" s="59">
        <v>3.5</v>
      </c>
      <c r="H113" s="72"/>
      <c r="I113" s="14"/>
      <c r="J113" s="30"/>
      <c r="K113" s="30"/>
    </row>
    <row r="114" spans="1:11">
      <c r="A114" s="10">
        <v>44262</v>
      </c>
      <c r="B114" s="66">
        <v>5.01</v>
      </c>
      <c r="C114" s="11">
        <v>1</v>
      </c>
      <c r="D114" s="11"/>
      <c r="E114" s="27"/>
      <c r="F114" s="26">
        <f t="shared" si="2"/>
        <v>0.50999999999999979</v>
      </c>
      <c r="G114" s="59">
        <v>3.5</v>
      </c>
      <c r="H114" s="72"/>
      <c r="I114" s="14"/>
      <c r="J114" s="30"/>
      <c r="K114" s="30"/>
    </row>
    <row r="115" spans="1:11">
      <c r="A115" s="10">
        <v>44262</v>
      </c>
      <c r="B115" s="66">
        <v>136.16999999999999</v>
      </c>
      <c r="C115" s="16">
        <v>112</v>
      </c>
      <c r="D115" s="16"/>
      <c r="E115" s="16"/>
      <c r="F115" s="26">
        <f t="shared" si="2"/>
        <v>20.669999999999987</v>
      </c>
      <c r="G115" s="59">
        <v>3.5</v>
      </c>
      <c r="J115" s="30"/>
      <c r="K115" s="30"/>
    </row>
    <row r="116" spans="1:11">
      <c r="A116" s="10">
        <v>44262</v>
      </c>
      <c r="B116" s="66">
        <v>24.16</v>
      </c>
      <c r="C116" s="11">
        <v>9.8000000000000007</v>
      </c>
      <c r="D116" s="11"/>
      <c r="E116" s="27"/>
      <c r="F116" s="26">
        <f t="shared" si="2"/>
        <v>10.86</v>
      </c>
      <c r="G116" s="59">
        <v>3.5</v>
      </c>
      <c r="J116" s="30"/>
      <c r="K116" s="30"/>
    </row>
    <row r="117" spans="1:11">
      <c r="A117" s="10">
        <v>44262</v>
      </c>
      <c r="B117" s="66">
        <v>44.85</v>
      </c>
      <c r="C117" s="26">
        <v>38.299999999999997</v>
      </c>
      <c r="D117" s="11"/>
      <c r="E117" s="27"/>
      <c r="F117" s="26">
        <f t="shared" si="2"/>
        <v>3.0500000000000043</v>
      </c>
      <c r="G117" s="59">
        <v>3.5</v>
      </c>
      <c r="J117" s="30"/>
      <c r="K117" s="30"/>
    </row>
    <row r="118" spans="1:11">
      <c r="A118" s="10">
        <v>44262</v>
      </c>
      <c r="B118" s="66">
        <v>13.74</v>
      </c>
      <c r="C118" s="11">
        <v>5.8</v>
      </c>
      <c r="D118" s="11"/>
      <c r="E118" s="27"/>
      <c r="F118" s="26">
        <f t="shared" si="2"/>
        <v>4.4400000000000004</v>
      </c>
      <c r="G118" s="59">
        <v>3.5</v>
      </c>
      <c r="J118" s="30"/>
      <c r="K118" s="30"/>
    </row>
    <row r="119" spans="1:11">
      <c r="A119" s="10">
        <v>44263</v>
      </c>
      <c r="B119" s="66">
        <v>67.41</v>
      </c>
      <c r="C119" s="11">
        <v>48</v>
      </c>
      <c r="D119" s="11"/>
      <c r="E119" s="27"/>
      <c r="F119" s="26">
        <f t="shared" si="2"/>
        <v>15.909999999999997</v>
      </c>
      <c r="G119" s="59">
        <v>3.5</v>
      </c>
      <c r="J119" s="30"/>
      <c r="K119" s="30"/>
    </row>
    <row r="120" spans="1:11">
      <c r="A120" s="10">
        <v>44263</v>
      </c>
      <c r="B120" s="66">
        <v>6.95</v>
      </c>
      <c r="C120" s="11">
        <v>1.3</v>
      </c>
      <c r="D120" s="11"/>
      <c r="E120" s="27"/>
      <c r="F120" s="26">
        <f t="shared" si="2"/>
        <v>2.1500000000000004</v>
      </c>
      <c r="G120" s="59">
        <v>3.5</v>
      </c>
      <c r="J120" s="30"/>
      <c r="K120" s="30"/>
    </row>
    <row r="121" spans="1:11">
      <c r="A121" s="10">
        <v>44263</v>
      </c>
      <c r="B121" s="66">
        <v>9.08</v>
      </c>
      <c r="C121" s="11">
        <v>3.5</v>
      </c>
      <c r="D121" s="11"/>
      <c r="E121" s="27"/>
      <c r="F121" s="26">
        <f t="shared" si="2"/>
        <v>2.08</v>
      </c>
      <c r="G121" s="59">
        <v>3.5</v>
      </c>
      <c r="J121" s="30"/>
      <c r="K121" s="30"/>
    </row>
    <row r="122" spans="1:11">
      <c r="A122" s="10">
        <v>44263</v>
      </c>
      <c r="B122" s="66">
        <v>13.11</v>
      </c>
      <c r="C122" s="11">
        <v>8</v>
      </c>
      <c r="D122" s="11"/>
      <c r="E122" s="27"/>
      <c r="F122" s="26">
        <f t="shared" si="2"/>
        <v>1.6099999999999994</v>
      </c>
      <c r="G122" s="59">
        <v>3.5</v>
      </c>
      <c r="J122" s="30"/>
      <c r="K122" s="30"/>
    </row>
    <row r="123" spans="1:11">
      <c r="A123" s="10">
        <v>44263</v>
      </c>
      <c r="B123" s="66">
        <v>48.44</v>
      </c>
      <c r="C123" s="11">
        <v>32</v>
      </c>
      <c r="D123" s="11"/>
      <c r="E123" s="27"/>
      <c r="F123" s="26">
        <f t="shared" si="2"/>
        <v>12.939999999999998</v>
      </c>
      <c r="G123" s="59">
        <v>3.5</v>
      </c>
      <c r="J123" s="30"/>
      <c r="K123" s="30"/>
    </row>
    <row r="124" spans="1:11">
      <c r="A124" s="10">
        <v>44263</v>
      </c>
      <c r="B124" s="66">
        <v>48.58</v>
      </c>
      <c r="C124" s="26">
        <v>38.299999999999997</v>
      </c>
      <c r="D124" s="11"/>
      <c r="E124" s="27"/>
      <c r="F124" s="26">
        <f t="shared" si="2"/>
        <v>6.7800000000000011</v>
      </c>
      <c r="G124" s="59">
        <v>3.5</v>
      </c>
      <c r="J124" s="30"/>
      <c r="K124" s="30"/>
    </row>
    <row r="125" spans="1:11">
      <c r="A125" s="10">
        <v>44263</v>
      </c>
      <c r="B125" s="66">
        <v>48.58</v>
      </c>
      <c r="C125" s="26">
        <v>38.299999999999997</v>
      </c>
      <c r="D125" s="11"/>
      <c r="E125" s="27"/>
      <c r="F125" s="26">
        <f t="shared" si="2"/>
        <v>6.7800000000000011</v>
      </c>
      <c r="G125" s="59">
        <v>3.5</v>
      </c>
      <c r="J125" s="30"/>
      <c r="K125" s="30"/>
    </row>
    <row r="126" spans="1:11">
      <c r="A126" s="10">
        <v>44263</v>
      </c>
      <c r="B126" s="66">
        <v>21.58</v>
      </c>
      <c r="C126" s="11">
        <v>5.8</v>
      </c>
      <c r="D126" s="11"/>
      <c r="E126" s="27"/>
      <c r="F126" s="26">
        <f t="shared" si="2"/>
        <v>12.279999999999998</v>
      </c>
      <c r="G126" s="59">
        <v>3.5</v>
      </c>
      <c r="J126" s="30"/>
      <c r="K126" s="30"/>
    </row>
    <row r="127" spans="1:11">
      <c r="A127" s="10">
        <v>44263</v>
      </c>
      <c r="B127" s="66">
        <v>104.56</v>
      </c>
      <c r="C127" s="11">
        <v>70</v>
      </c>
      <c r="D127" s="11"/>
      <c r="E127" s="27"/>
      <c r="F127" s="26">
        <f t="shared" si="2"/>
        <v>31.060000000000002</v>
      </c>
      <c r="G127" s="59">
        <v>3.5</v>
      </c>
      <c r="J127" s="30"/>
      <c r="K127" s="30"/>
    </row>
    <row r="128" spans="1:11">
      <c r="A128" s="10">
        <v>44263</v>
      </c>
      <c r="B128" s="66">
        <v>216.67</v>
      </c>
      <c r="C128" s="11">
        <v>168</v>
      </c>
      <c r="D128" s="11"/>
      <c r="E128" s="27"/>
      <c r="F128" s="26">
        <f t="shared" si="2"/>
        <v>45.169999999999987</v>
      </c>
      <c r="G128" s="59">
        <v>3.5</v>
      </c>
      <c r="J128" s="30"/>
      <c r="K128" s="30"/>
    </row>
    <row r="129" spans="1:7">
      <c r="A129" s="10">
        <v>44263</v>
      </c>
      <c r="B129" s="66">
        <v>48.58</v>
      </c>
      <c r="C129" s="26">
        <v>38.299999999999997</v>
      </c>
      <c r="D129" s="11"/>
      <c r="E129" s="27"/>
      <c r="F129" s="26">
        <f t="shared" si="2"/>
        <v>6.7800000000000011</v>
      </c>
      <c r="G129" s="59">
        <v>3.5</v>
      </c>
    </row>
    <row r="130" spans="1:7">
      <c r="A130" s="10">
        <v>44263</v>
      </c>
      <c r="B130" s="66">
        <v>29.66</v>
      </c>
      <c r="C130" s="11">
        <v>15.2</v>
      </c>
      <c r="D130" s="11"/>
      <c r="E130" s="27"/>
      <c r="F130" s="26">
        <f t="shared" si="2"/>
        <v>10.96</v>
      </c>
      <c r="G130" s="59">
        <v>3.5</v>
      </c>
    </row>
    <row r="131" spans="1:7">
      <c r="A131" s="10">
        <v>44263</v>
      </c>
      <c r="B131" s="66">
        <v>147.58000000000001</v>
      </c>
      <c r="C131" s="11">
        <v>112</v>
      </c>
      <c r="D131" s="11"/>
      <c r="E131" s="27"/>
      <c r="F131" s="26">
        <f t="shared" si="2"/>
        <v>32.080000000000013</v>
      </c>
      <c r="G131" s="59">
        <v>3.5</v>
      </c>
    </row>
    <row r="132" spans="1:7">
      <c r="A132" s="10">
        <v>44263</v>
      </c>
      <c r="B132" s="66">
        <v>134.54</v>
      </c>
      <c r="C132" s="11">
        <v>104</v>
      </c>
      <c r="D132" s="11"/>
      <c r="E132" s="27"/>
      <c r="F132" s="26">
        <f t="shared" ref="F132:F195" si="3">B132-C132-D132+E132-G132-J132</f>
        <v>27.039999999999992</v>
      </c>
      <c r="G132" s="59">
        <v>3.5</v>
      </c>
    </row>
    <row r="133" spans="1:7">
      <c r="A133" s="10">
        <v>44263</v>
      </c>
      <c r="B133" s="66">
        <v>22.3</v>
      </c>
      <c r="C133" s="11">
        <v>16</v>
      </c>
      <c r="D133" s="11"/>
      <c r="E133" s="27"/>
      <c r="F133" s="26">
        <f t="shared" si="3"/>
        <v>2.8000000000000007</v>
      </c>
      <c r="G133" s="59">
        <v>3.5</v>
      </c>
    </row>
    <row r="134" spans="1:7">
      <c r="A134" s="10">
        <v>44263</v>
      </c>
      <c r="B134" s="66">
        <v>23.01</v>
      </c>
      <c r="C134" s="11">
        <v>16</v>
      </c>
      <c r="D134" s="11"/>
      <c r="E134" s="27"/>
      <c r="F134" s="26">
        <f t="shared" si="3"/>
        <v>3.5100000000000016</v>
      </c>
      <c r="G134" s="59">
        <v>3.5</v>
      </c>
    </row>
    <row r="135" spans="1:7">
      <c r="A135" s="10">
        <v>44263</v>
      </c>
      <c r="B135" s="66">
        <v>282.27999999999997</v>
      </c>
      <c r="C135" s="11">
        <v>224</v>
      </c>
      <c r="D135" s="11"/>
      <c r="E135" s="27"/>
      <c r="F135" s="26">
        <f t="shared" si="3"/>
        <v>54.779999999999973</v>
      </c>
      <c r="G135" s="59">
        <v>3.5</v>
      </c>
    </row>
    <row r="136" spans="1:7">
      <c r="A136" s="10">
        <v>44263</v>
      </c>
      <c r="B136" s="66">
        <v>13.74</v>
      </c>
      <c r="C136" s="11">
        <v>4.9000000000000004</v>
      </c>
      <c r="D136" s="11"/>
      <c r="E136" s="27"/>
      <c r="F136" s="26">
        <f t="shared" si="3"/>
        <v>5.34</v>
      </c>
      <c r="G136" s="59">
        <v>3.5</v>
      </c>
    </row>
    <row r="137" spans="1:7">
      <c r="A137" s="10">
        <v>44263</v>
      </c>
      <c r="B137" s="66">
        <v>44.98</v>
      </c>
      <c r="C137" s="26">
        <v>38.299999999999997</v>
      </c>
      <c r="D137" s="11"/>
      <c r="E137" s="27"/>
      <c r="F137" s="26">
        <f t="shared" si="3"/>
        <v>3.1799999999999997</v>
      </c>
      <c r="G137" s="59">
        <v>3.5</v>
      </c>
    </row>
    <row r="138" spans="1:7">
      <c r="A138" s="10">
        <v>44264</v>
      </c>
      <c r="B138" s="66">
        <v>14.08</v>
      </c>
      <c r="C138" s="11">
        <v>4.9000000000000004</v>
      </c>
      <c r="D138" s="11"/>
      <c r="E138" s="27"/>
      <c r="F138" s="26">
        <f t="shared" si="3"/>
        <v>5.68</v>
      </c>
      <c r="G138" s="59">
        <v>3.5</v>
      </c>
    </row>
    <row r="139" spans="1:7">
      <c r="A139" s="10">
        <v>44264</v>
      </c>
      <c r="B139" s="66">
        <v>13.74</v>
      </c>
      <c r="C139" s="11">
        <v>8</v>
      </c>
      <c r="D139" s="11"/>
      <c r="E139" s="27"/>
      <c r="F139" s="26">
        <f t="shared" si="3"/>
        <v>2.2400000000000002</v>
      </c>
      <c r="G139" s="59">
        <v>3.5</v>
      </c>
    </row>
    <row r="140" spans="1:7">
      <c r="A140" s="10">
        <v>44264</v>
      </c>
      <c r="B140" s="66">
        <v>134.54</v>
      </c>
      <c r="C140" s="11">
        <v>104</v>
      </c>
      <c r="D140" s="11"/>
      <c r="E140" s="27"/>
      <c r="F140" s="26">
        <f t="shared" si="3"/>
        <v>27.039999999999992</v>
      </c>
      <c r="G140" s="59">
        <v>3.5</v>
      </c>
    </row>
    <row r="141" spans="1:7">
      <c r="A141" s="10">
        <v>44264</v>
      </c>
      <c r="B141" s="66">
        <v>34.799999999999997</v>
      </c>
      <c r="C141" s="11">
        <v>20</v>
      </c>
      <c r="D141" s="11"/>
      <c r="E141" s="27"/>
      <c r="F141" s="26">
        <f t="shared" si="3"/>
        <v>11.299999999999997</v>
      </c>
      <c r="G141" s="59">
        <v>3.5</v>
      </c>
    </row>
    <row r="142" spans="1:7">
      <c r="A142" s="10">
        <v>44264</v>
      </c>
      <c r="B142" s="66">
        <v>48.58</v>
      </c>
      <c r="C142" s="26">
        <v>38.299999999999997</v>
      </c>
      <c r="D142" s="11"/>
      <c r="E142" s="27"/>
      <c r="F142" s="26">
        <f t="shared" si="3"/>
        <v>6.7800000000000011</v>
      </c>
      <c r="G142" s="59">
        <v>3.5</v>
      </c>
    </row>
    <row r="143" spans="1:7">
      <c r="A143" s="10">
        <v>44264</v>
      </c>
      <c r="B143" s="66">
        <v>14.85</v>
      </c>
      <c r="C143" s="11">
        <v>6.4</v>
      </c>
      <c r="D143" s="11"/>
      <c r="E143" s="27"/>
      <c r="F143" s="26">
        <f t="shared" si="3"/>
        <v>4.9499999999999993</v>
      </c>
      <c r="G143" s="59">
        <v>3.5</v>
      </c>
    </row>
    <row r="144" spans="1:7">
      <c r="A144" s="10">
        <v>44264</v>
      </c>
      <c r="B144" s="66">
        <v>5.01</v>
      </c>
      <c r="C144" s="11">
        <v>1.3</v>
      </c>
      <c r="D144" s="11"/>
      <c r="E144" s="27"/>
      <c r="F144" s="26">
        <f t="shared" si="3"/>
        <v>0.20999999999999996</v>
      </c>
      <c r="G144" s="59">
        <v>3.5</v>
      </c>
    </row>
    <row r="145" spans="1:7">
      <c r="A145" s="10">
        <v>44264</v>
      </c>
      <c r="B145" s="66">
        <v>67.41</v>
      </c>
      <c r="C145" s="11">
        <v>48</v>
      </c>
      <c r="D145" s="11"/>
      <c r="E145" s="27"/>
      <c r="F145" s="26">
        <f t="shared" si="3"/>
        <v>15.909999999999997</v>
      </c>
      <c r="G145" s="59">
        <v>3.5</v>
      </c>
    </row>
    <row r="146" spans="1:7">
      <c r="A146" s="10">
        <v>44264</v>
      </c>
      <c r="B146" s="66">
        <v>13.11</v>
      </c>
      <c r="C146" s="11">
        <v>8</v>
      </c>
      <c r="D146" s="11"/>
      <c r="E146" s="27"/>
      <c r="F146" s="26">
        <f t="shared" si="3"/>
        <v>1.6099999999999994</v>
      </c>
      <c r="G146" s="59">
        <v>3.5</v>
      </c>
    </row>
    <row r="147" spans="1:7">
      <c r="A147" s="10">
        <v>44264</v>
      </c>
      <c r="B147" s="66">
        <v>13.11</v>
      </c>
      <c r="C147" s="11">
        <v>8</v>
      </c>
      <c r="D147" s="11"/>
      <c r="E147" s="27"/>
      <c r="F147" s="26">
        <f t="shared" si="3"/>
        <v>1.6099999999999994</v>
      </c>
      <c r="G147" s="59">
        <v>3.5</v>
      </c>
    </row>
    <row r="148" spans="1:7">
      <c r="A148" s="10">
        <v>44264</v>
      </c>
      <c r="B148" s="66">
        <v>67.41</v>
      </c>
      <c r="C148" s="11">
        <v>48</v>
      </c>
      <c r="D148" s="11"/>
      <c r="E148" s="27"/>
      <c r="F148" s="26">
        <f t="shared" si="3"/>
        <v>15.909999999999997</v>
      </c>
      <c r="G148" s="59">
        <v>3.5</v>
      </c>
    </row>
    <row r="149" spans="1:7">
      <c r="A149" s="10">
        <v>44265</v>
      </c>
      <c r="B149" s="66">
        <v>67.41</v>
      </c>
      <c r="C149" s="11">
        <v>48</v>
      </c>
      <c r="D149" s="11"/>
      <c r="E149" s="27"/>
      <c r="F149" s="26">
        <f t="shared" si="3"/>
        <v>15.909999999999997</v>
      </c>
      <c r="G149" s="59">
        <v>3.5</v>
      </c>
    </row>
    <row r="150" spans="1:7">
      <c r="A150" s="10">
        <v>44265</v>
      </c>
      <c r="B150" s="66">
        <v>75.58</v>
      </c>
      <c r="C150" s="11">
        <v>56</v>
      </c>
      <c r="D150" s="11"/>
      <c r="E150" s="27"/>
      <c r="F150" s="26">
        <f t="shared" si="3"/>
        <v>16.079999999999998</v>
      </c>
      <c r="G150" s="59">
        <v>3.5</v>
      </c>
    </row>
    <row r="151" spans="1:7">
      <c r="A151" s="10">
        <v>44265</v>
      </c>
      <c r="B151" s="66">
        <v>143.85</v>
      </c>
      <c r="C151" s="11">
        <v>104</v>
      </c>
      <c r="D151" s="11"/>
      <c r="E151" s="27"/>
      <c r="F151" s="26">
        <f t="shared" si="3"/>
        <v>36.349999999999994</v>
      </c>
      <c r="G151" s="59">
        <v>3.5</v>
      </c>
    </row>
    <row r="152" spans="1:7">
      <c r="A152" s="10">
        <v>44265</v>
      </c>
      <c r="B152" s="66">
        <v>69.11</v>
      </c>
      <c r="C152" s="11">
        <v>48</v>
      </c>
      <c r="D152" s="11"/>
      <c r="E152" s="27"/>
      <c r="F152" s="26">
        <f t="shared" si="3"/>
        <v>17.61</v>
      </c>
      <c r="G152" s="59">
        <v>3.5</v>
      </c>
    </row>
    <row r="153" spans="1:7">
      <c r="A153" s="10">
        <v>44265</v>
      </c>
      <c r="B153" s="66">
        <v>13.35</v>
      </c>
      <c r="C153" s="11">
        <v>8</v>
      </c>
      <c r="D153" s="16"/>
      <c r="E153" s="16"/>
      <c r="F153" s="26">
        <f t="shared" si="3"/>
        <v>1.8499999999999996</v>
      </c>
      <c r="G153" s="59">
        <v>3.5</v>
      </c>
    </row>
    <row r="154" spans="1:7">
      <c r="A154" s="10">
        <v>44265</v>
      </c>
      <c r="B154" s="66">
        <v>15.24</v>
      </c>
      <c r="C154" s="11">
        <v>6</v>
      </c>
      <c r="D154" s="11"/>
      <c r="E154" s="27"/>
      <c r="F154" s="26">
        <f t="shared" si="3"/>
        <v>5.74</v>
      </c>
      <c r="G154" s="59">
        <v>3.5</v>
      </c>
    </row>
    <row r="155" spans="1:7">
      <c r="A155" s="10">
        <v>44265</v>
      </c>
      <c r="B155" s="66">
        <v>48.58</v>
      </c>
      <c r="C155" s="11">
        <v>38.299999999999997</v>
      </c>
      <c r="D155" s="11"/>
      <c r="E155" s="27"/>
      <c r="F155" s="26">
        <f t="shared" si="3"/>
        <v>6.7800000000000011</v>
      </c>
      <c r="G155" s="59">
        <v>3.5</v>
      </c>
    </row>
    <row r="156" spans="1:7">
      <c r="A156" s="10">
        <v>44265</v>
      </c>
      <c r="B156" s="66">
        <v>14.08</v>
      </c>
      <c r="C156" s="11">
        <v>4.9000000000000004</v>
      </c>
      <c r="D156" s="11"/>
      <c r="E156" s="27"/>
      <c r="F156" s="26">
        <f t="shared" si="3"/>
        <v>5.68</v>
      </c>
      <c r="G156" s="59">
        <v>3.5</v>
      </c>
    </row>
    <row r="157" spans="1:7">
      <c r="A157" s="10">
        <v>44265</v>
      </c>
      <c r="B157" s="66">
        <v>16.899999999999999</v>
      </c>
      <c r="C157" s="11">
        <v>10</v>
      </c>
      <c r="D157" s="11"/>
      <c r="E157" s="27"/>
      <c r="F157" s="26">
        <f t="shared" si="3"/>
        <v>3.3999999999999986</v>
      </c>
      <c r="G157" s="59">
        <v>3.5</v>
      </c>
    </row>
    <row r="158" spans="1:7">
      <c r="A158" s="10">
        <v>44265</v>
      </c>
      <c r="B158" s="66">
        <v>13.11</v>
      </c>
      <c r="C158" s="11">
        <v>8</v>
      </c>
      <c r="D158" s="11"/>
      <c r="E158" s="27"/>
      <c r="F158" s="26">
        <f t="shared" si="3"/>
        <v>1.6099999999999994</v>
      </c>
      <c r="G158" s="59">
        <v>3.5</v>
      </c>
    </row>
    <row r="159" spans="1:7">
      <c r="A159" s="10">
        <v>44265</v>
      </c>
      <c r="B159" s="66">
        <v>14.11</v>
      </c>
      <c r="C159" s="11">
        <v>8</v>
      </c>
      <c r="D159" s="11"/>
      <c r="E159" s="27"/>
      <c r="F159" s="26">
        <f t="shared" si="3"/>
        <v>6.1099999999999994</v>
      </c>
      <c r="G159" s="59">
        <v>0</v>
      </c>
    </row>
    <row r="160" spans="1:7">
      <c r="A160" s="10">
        <v>44265</v>
      </c>
      <c r="B160" s="66">
        <v>14.11</v>
      </c>
      <c r="C160" s="11">
        <v>8</v>
      </c>
      <c r="D160" s="11"/>
      <c r="E160" s="27"/>
      <c r="F160" s="26">
        <f t="shared" si="3"/>
        <v>6.1099999999999994</v>
      </c>
      <c r="G160" s="59">
        <v>0</v>
      </c>
    </row>
    <row r="161" spans="1:7">
      <c r="A161" s="10">
        <v>44265</v>
      </c>
      <c r="B161" s="66">
        <v>84.02</v>
      </c>
      <c r="C161" s="11">
        <v>61</v>
      </c>
      <c r="D161" s="11"/>
      <c r="E161" s="27"/>
      <c r="F161" s="26">
        <f t="shared" si="3"/>
        <v>19.519999999999996</v>
      </c>
      <c r="G161" s="59">
        <v>3.5</v>
      </c>
    </row>
    <row r="162" spans="1:7">
      <c r="A162" s="10">
        <v>44265</v>
      </c>
      <c r="B162" s="66">
        <v>48.58</v>
      </c>
      <c r="C162" s="11">
        <v>38.299999999999997</v>
      </c>
      <c r="D162" s="11"/>
      <c r="E162" s="27"/>
      <c r="F162" s="26">
        <f t="shared" si="3"/>
        <v>6.7800000000000011</v>
      </c>
      <c r="G162" s="59">
        <v>3.5</v>
      </c>
    </row>
    <row r="163" spans="1:7">
      <c r="A163" s="10">
        <v>44265</v>
      </c>
      <c r="B163" s="66">
        <v>13.74</v>
      </c>
      <c r="C163" s="11">
        <v>4.9000000000000004</v>
      </c>
      <c r="D163" s="11"/>
      <c r="E163" s="27"/>
      <c r="F163" s="26">
        <f t="shared" si="3"/>
        <v>5.34</v>
      </c>
      <c r="G163" s="59">
        <v>3.5</v>
      </c>
    </row>
    <row r="164" spans="1:7">
      <c r="A164" s="10">
        <v>44265</v>
      </c>
      <c r="B164" s="66">
        <v>67.41</v>
      </c>
      <c r="C164" s="11">
        <v>48</v>
      </c>
      <c r="D164" s="11"/>
      <c r="E164" s="27"/>
      <c r="F164" s="26">
        <f t="shared" si="3"/>
        <v>15.909999999999997</v>
      </c>
      <c r="G164" s="59">
        <v>3.5</v>
      </c>
    </row>
    <row r="165" spans="1:7">
      <c r="A165" s="10">
        <v>44265</v>
      </c>
      <c r="B165" s="66">
        <v>31.08</v>
      </c>
      <c r="C165" s="11">
        <v>9</v>
      </c>
      <c r="D165" s="11"/>
      <c r="E165" s="27"/>
      <c r="F165" s="26">
        <f t="shared" si="3"/>
        <v>18.579999999999998</v>
      </c>
      <c r="G165" s="59">
        <v>3.5</v>
      </c>
    </row>
    <row r="166" spans="1:7">
      <c r="A166" s="10">
        <v>44265</v>
      </c>
      <c r="B166" s="66">
        <v>25</v>
      </c>
      <c r="C166" s="11">
        <v>16</v>
      </c>
      <c r="D166" s="11"/>
      <c r="E166" s="27"/>
      <c r="F166" s="26">
        <f t="shared" si="3"/>
        <v>5.5</v>
      </c>
      <c r="G166" s="59">
        <v>3.5</v>
      </c>
    </row>
    <row r="167" spans="1:7">
      <c r="A167" s="10">
        <v>44266</v>
      </c>
      <c r="B167" s="66">
        <v>67.41</v>
      </c>
      <c r="C167" s="11">
        <v>48</v>
      </c>
      <c r="D167" s="11"/>
      <c r="E167" s="27"/>
      <c r="F167" s="26">
        <f t="shared" si="3"/>
        <v>15.909999999999997</v>
      </c>
      <c r="G167" s="59">
        <v>3.5</v>
      </c>
    </row>
    <row r="168" spans="1:7">
      <c r="A168" s="10">
        <v>44266</v>
      </c>
      <c r="B168" s="66">
        <v>73.13</v>
      </c>
      <c r="C168" s="11">
        <v>48</v>
      </c>
      <c r="D168" s="11"/>
      <c r="E168" s="27"/>
      <c r="F168" s="26">
        <f t="shared" si="3"/>
        <v>21.629999999999995</v>
      </c>
      <c r="G168" s="59">
        <v>3.5</v>
      </c>
    </row>
    <row r="169" spans="1:7">
      <c r="A169" s="10">
        <v>44266</v>
      </c>
      <c r="B169" s="66">
        <v>134.54</v>
      </c>
      <c r="C169" s="11">
        <v>104</v>
      </c>
      <c r="D169" s="11"/>
      <c r="E169" s="27"/>
      <c r="F169" s="26">
        <f t="shared" si="3"/>
        <v>27.039999999999992</v>
      </c>
      <c r="G169" s="59">
        <v>3.5</v>
      </c>
    </row>
    <row r="170" spans="1:7">
      <c r="A170" s="10">
        <v>44266</v>
      </c>
      <c r="B170" s="61">
        <v>422.86</v>
      </c>
      <c r="C170" s="62">
        <v>312</v>
      </c>
      <c r="D170" s="62"/>
      <c r="E170" s="63"/>
      <c r="F170" s="26">
        <f t="shared" si="3"/>
        <v>107.36000000000001</v>
      </c>
      <c r="G170" s="64">
        <v>3.5</v>
      </c>
    </row>
    <row r="171" spans="1:7">
      <c r="A171" s="10">
        <v>44266</v>
      </c>
      <c r="B171" s="66">
        <v>140</v>
      </c>
      <c r="C171" s="11">
        <v>114.9</v>
      </c>
      <c r="D171" s="11"/>
      <c r="E171" s="27"/>
      <c r="F171" s="26">
        <f t="shared" si="3"/>
        <v>20.199999999999996</v>
      </c>
      <c r="G171" s="59">
        <v>4.9000000000000004</v>
      </c>
    </row>
    <row r="172" spans="1:7">
      <c r="A172" s="10">
        <v>44266</v>
      </c>
      <c r="B172" s="66">
        <v>48.58</v>
      </c>
      <c r="C172" s="11">
        <v>38.299999999999997</v>
      </c>
      <c r="D172" s="11"/>
      <c r="E172" s="27"/>
      <c r="F172" s="26">
        <f t="shared" si="3"/>
        <v>6.7800000000000011</v>
      </c>
      <c r="G172" s="59">
        <v>3.5</v>
      </c>
    </row>
    <row r="173" spans="1:7">
      <c r="A173" s="10">
        <v>44266</v>
      </c>
      <c r="B173" s="66">
        <v>17.16</v>
      </c>
      <c r="C173" s="11">
        <v>7.5</v>
      </c>
      <c r="D173" s="11"/>
      <c r="E173" s="27"/>
      <c r="F173" s="26">
        <f t="shared" si="3"/>
        <v>6.16</v>
      </c>
      <c r="G173" s="59">
        <v>3.5</v>
      </c>
    </row>
    <row r="174" spans="1:7">
      <c r="A174" s="10">
        <v>44266</v>
      </c>
      <c r="B174" s="66">
        <v>14.08</v>
      </c>
      <c r="C174" s="11">
        <v>5</v>
      </c>
      <c r="D174" s="11"/>
      <c r="E174" s="27"/>
      <c r="F174" s="26">
        <f t="shared" si="3"/>
        <v>5.58</v>
      </c>
      <c r="G174" s="59">
        <v>3.5</v>
      </c>
    </row>
    <row r="175" spans="1:7">
      <c r="A175" s="10">
        <v>44266</v>
      </c>
      <c r="B175" s="66">
        <v>121.1</v>
      </c>
      <c r="C175" s="11">
        <v>80</v>
      </c>
      <c r="D175" s="11"/>
      <c r="E175" s="27"/>
      <c r="F175" s="26">
        <f t="shared" si="3"/>
        <v>35.099999999999994</v>
      </c>
      <c r="G175" s="59">
        <v>6</v>
      </c>
    </row>
    <row r="176" spans="1:7">
      <c r="A176" s="10">
        <v>44266</v>
      </c>
      <c r="B176" s="66">
        <v>8.89</v>
      </c>
      <c r="C176" s="11">
        <v>3.5</v>
      </c>
      <c r="D176" s="11"/>
      <c r="E176" s="27"/>
      <c r="F176" s="26">
        <f t="shared" si="3"/>
        <v>1.8900000000000006</v>
      </c>
      <c r="G176" s="59">
        <v>3.5</v>
      </c>
    </row>
    <row r="177" spans="1:7">
      <c r="A177" s="10">
        <v>44266</v>
      </c>
      <c r="B177" s="66">
        <v>67.41</v>
      </c>
      <c r="C177" s="11">
        <v>48</v>
      </c>
      <c r="D177" s="11"/>
      <c r="E177" s="27"/>
      <c r="F177" s="26">
        <f t="shared" si="3"/>
        <v>15.909999999999997</v>
      </c>
      <c r="G177" s="59">
        <v>3.5</v>
      </c>
    </row>
    <row r="178" spans="1:7">
      <c r="A178" s="10">
        <v>44266</v>
      </c>
      <c r="B178" s="66">
        <v>69.58</v>
      </c>
      <c r="C178" s="11">
        <v>48</v>
      </c>
      <c r="D178" s="11"/>
      <c r="E178" s="27"/>
      <c r="F178" s="26">
        <f t="shared" si="3"/>
        <v>18.079999999999998</v>
      </c>
      <c r="G178" s="59">
        <v>3.5</v>
      </c>
    </row>
    <row r="179" spans="1:7">
      <c r="A179" s="10">
        <v>44266</v>
      </c>
      <c r="B179" s="66">
        <v>10.83</v>
      </c>
      <c r="C179" s="11">
        <v>3.75</v>
      </c>
      <c r="D179" s="11"/>
      <c r="E179" s="27"/>
      <c r="F179" s="26">
        <f t="shared" si="3"/>
        <v>3.58</v>
      </c>
      <c r="G179" s="59">
        <v>3.5</v>
      </c>
    </row>
    <row r="180" spans="1:7">
      <c r="A180" s="10">
        <v>44266</v>
      </c>
      <c r="B180" s="66">
        <v>34.799999999999997</v>
      </c>
      <c r="C180" s="11">
        <v>20</v>
      </c>
      <c r="D180" s="11"/>
      <c r="E180" s="27"/>
      <c r="F180" s="26">
        <f t="shared" si="3"/>
        <v>11.299999999999997</v>
      </c>
      <c r="G180" s="59">
        <v>3.5</v>
      </c>
    </row>
    <row r="181" spans="1:7">
      <c r="A181" s="10">
        <v>44266</v>
      </c>
      <c r="B181" s="66">
        <v>134.97999999999999</v>
      </c>
      <c r="C181" s="11">
        <v>104</v>
      </c>
      <c r="D181" s="11"/>
      <c r="E181" s="27"/>
      <c r="F181" s="26">
        <f t="shared" si="3"/>
        <v>27.47999999999999</v>
      </c>
      <c r="G181" s="59">
        <v>3.5</v>
      </c>
    </row>
    <row r="182" spans="1:7">
      <c r="A182" s="10">
        <v>44267</v>
      </c>
      <c r="B182" s="73">
        <v>1906</v>
      </c>
      <c r="C182" s="65">
        <v>1056</v>
      </c>
      <c r="D182" s="65"/>
      <c r="E182" s="65"/>
      <c r="F182" s="26">
        <f t="shared" si="3"/>
        <v>850</v>
      </c>
      <c r="G182" s="74">
        <v>0</v>
      </c>
    </row>
    <row r="183" spans="1:7">
      <c r="B183" s="73"/>
      <c r="C183" s="65">
        <v>60</v>
      </c>
      <c r="D183" s="65"/>
      <c r="E183" s="65"/>
      <c r="F183" s="26">
        <f t="shared" si="3"/>
        <v>-63.5</v>
      </c>
      <c r="G183" s="74">
        <v>3.5</v>
      </c>
    </row>
    <row r="184" spans="1:7">
      <c r="B184" s="73"/>
      <c r="C184" s="65">
        <v>234</v>
      </c>
      <c r="D184" s="65"/>
      <c r="E184" s="65"/>
      <c r="F184" s="26">
        <f t="shared" si="3"/>
        <v>-237.5</v>
      </c>
      <c r="G184" s="74">
        <v>3.5</v>
      </c>
    </row>
    <row r="185" spans="1:7">
      <c r="A185" s="10">
        <v>44267</v>
      </c>
      <c r="B185" s="66">
        <v>89.03</v>
      </c>
      <c r="C185" s="11">
        <v>67.42</v>
      </c>
      <c r="D185" s="11"/>
      <c r="E185" s="27"/>
      <c r="F185" s="26">
        <f t="shared" si="3"/>
        <v>18.11</v>
      </c>
      <c r="G185" s="59">
        <v>3.5</v>
      </c>
    </row>
    <row r="186" spans="1:7">
      <c r="A186" s="10">
        <v>44267</v>
      </c>
      <c r="B186" s="66">
        <v>44.35</v>
      </c>
      <c r="C186" s="11">
        <v>21.95</v>
      </c>
      <c r="D186" s="11"/>
      <c r="E186" s="27"/>
      <c r="F186" s="26">
        <f t="shared" si="3"/>
        <v>18.900000000000002</v>
      </c>
      <c r="G186" s="59">
        <v>3.5</v>
      </c>
    </row>
    <row r="187" spans="1:7">
      <c r="A187" s="10">
        <v>44267</v>
      </c>
      <c r="B187" s="66">
        <v>179.16</v>
      </c>
      <c r="C187" s="11">
        <v>128</v>
      </c>
      <c r="D187" s="11"/>
      <c r="E187" s="27"/>
      <c r="F187" s="26">
        <f t="shared" si="3"/>
        <v>47.66</v>
      </c>
      <c r="G187" s="59">
        <v>3.5</v>
      </c>
    </row>
    <row r="188" spans="1:7">
      <c r="A188" s="10">
        <v>44267</v>
      </c>
      <c r="B188" s="66">
        <v>67.41</v>
      </c>
      <c r="C188" s="11">
        <v>48</v>
      </c>
      <c r="D188" s="11"/>
      <c r="E188" s="27"/>
      <c r="F188" s="26">
        <f t="shared" si="3"/>
        <v>15.909999999999997</v>
      </c>
      <c r="G188" s="59">
        <v>3.5</v>
      </c>
    </row>
    <row r="189" spans="1:7">
      <c r="A189" s="10">
        <v>44267</v>
      </c>
      <c r="B189" s="66">
        <v>147.58000000000001</v>
      </c>
      <c r="C189" s="11">
        <v>112</v>
      </c>
      <c r="D189" s="11"/>
      <c r="E189" s="27"/>
      <c r="F189" s="26">
        <f t="shared" si="3"/>
        <v>32.080000000000013</v>
      </c>
      <c r="G189" s="59">
        <v>3.5</v>
      </c>
    </row>
    <row r="190" spans="1:7">
      <c r="A190" s="10">
        <v>44267</v>
      </c>
      <c r="B190" s="66">
        <v>75.58</v>
      </c>
      <c r="C190" s="11">
        <v>56</v>
      </c>
      <c r="D190" s="11"/>
      <c r="E190" s="27"/>
      <c r="F190" s="26">
        <f t="shared" si="3"/>
        <v>16.079999999999998</v>
      </c>
      <c r="G190" s="59">
        <v>3.5</v>
      </c>
    </row>
    <row r="191" spans="1:7">
      <c r="A191" s="10">
        <v>44267</v>
      </c>
      <c r="B191" s="66">
        <v>47.91</v>
      </c>
      <c r="C191" s="11">
        <v>28</v>
      </c>
      <c r="D191" s="11"/>
      <c r="E191" s="27"/>
      <c r="F191" s="26">
        <f t="shared" si="3"/>
        <v>16.409999999999997</v>
      </c>
      <c r="G191" s="59">
        <v>3.5</v>
      </c>
    </row>
    <row r="192" spans="1:7">
      <c r="A192" s="10">
        <v>44267</v>
      </c>
      <c r="B192" s="66">
        <v>13.74</v>
      </c>
      <c r="C192" s="11">
        <v>8</v>
      </c>
      <c r="D192" s="11"/>
      <c r="E192" s="27"/>
      <c r="F192" s="26">
        <f t="shared" si="3"/>
        <v>2.2400000000000002</v>
      </c>
      <c r="G192" s="59">
        <v>3.5</v>
      </c>
    </row>
    <row r="193" spans="1:7">
      <c r="A193" s="10">
        <v>44267</v>
      </c>
      <c r="B193" s="66">
        <v>14.11</v>
      </c>
      <c r="C193" s="11">
        <v>8</v>
      </c>
      <c r="D193" s="11"/>
      <c r="E193" s="27"/>
      <c r="F193" s="26">
        <f t="shared" si="3"/>
        <v>2.6099999999999994</v>
      </c>
      <c r="G193" s="59">
        <v>3.5</v>
      </c>
    </row>
    <row r="194" spans="1:7">
      <c r="A194" s="10">
        <v>44267</v>
      </c>
      <c r="B194" s="66">
        <v>25</v>
      </c>
      <c r="C194" s="11">
        <v>16</v>
      </c>
      <c r="D194" s="11"/>
      <c r="E194" s="27"/>
      <c r="F194" s="26">
        <f t="shared" si="3"/>
        <v>5.5</v>
      </c>
      <c r="G194" s="59">
        <v>3.5</v>
      </c>
    </row>
    <row r="195" spans="1:7">
      <c r="A195" s="10">
        <v>44267</v>
      </c>
      <c r="B195" s="66">
        <v>24.22</v>
      </c>
      <c r="C195" s="11">
        <v>16</v>
      </c>
      <c r="D195" s="11"/>
      <c r="E195" s="27"/>
      <c r="F195" s="26">
        <f t="shared" si="3"/>
        <v>4.7199999999999989</v>
      </c>
      <c r="G195" s="59">
        <v>3.5</v>
      </c>
    </row>
    <row r="196" spans="1:7">
      <c r="A196" s="10">
        <v>44267</v>
      </c>
      <c r="B196" s="66">
        <v>16.899999999999999</v>
      </c>
      <c r="C196" s="16">
        <v>10</v>
      </c>
      <c r="D196" s="16"/>
      <c r="E196" s="16"/>
      <c r="F196" s="26">
        <f t="shared" ref="F196:F259" si="4">B196-C196-D196+E196-G196-J196</f>
        <v>3.3999999999999986</v>
      </c>
      <c r="G196" s="59">
        <v>3.5</v>
      </c>
    </row>
    <row r="197" spans="1:7">
      <c r="A197" s="10">
        <v>44267</v>
      </c>
      <c r="B197" s="66">
        <v>13.74</v>
      </c>
      <c r="C197" s="11">
        <v>5</v>
      </c>
      <c r="D197" s="11"/>
      <c r="E197" s="27"/>
      <c r="F197" s="26">
        <f t="shared" si="4"/>
        <v>5.24</v>
      </c>
      <c r="G197" s="59">
        <v>3.5</v>
      </c>
    </row>
    <row r="198" spans="1:7">
      <c r="A198" s="10">
        <v>44267</v>
      </c>
      <c r="B198" s="66">
        <v>13.11</v>
      </c>
      <c r="C198" s="11">
        <v>8</v>
      </c>
      <c r="D198" s="11"/>
      <c r="E198" s="27"/>
      <c r="F198" s="26">
        <f t="shared" si="4"/>
        <v>1.6099999999999994</v>
      </c>
      <c r="G198" s="59">
        <v>3.5</v>
      </c>
    </row>
    <row r="199" spans="1:7">
      <c r="A199" s="10">
        <v>44267</v>
      </c>
      <c r="B199" s="66">
        <v>8.08</v>
      </c>
      <c r="C199" s="11">
        <v>2</v>
      </c>
      <c r="D199" s="11"/>
      <c r="E199" s="27"/>
      <c r="F199" s="26">
        <f t="shared" si="4"/>
        <v>2.58</v>
      </c>
      <c r="G199" s="59">
        <v>3.5</v>
      </c>
    </row>
    <row r="200" spans="1:7">
      <c r="A200" s="10">
        <v>44267</v>
      </c>
      <c r="B200" s="66">
        <v>35.43</v>
      </c>
      <c r="C200" s="11">
        <v>24</v>
      </c>
      <c r="D200" s="11"/>
      <c r="E200" s="27"/>
      <c r="F200" s="26">
        <f t="shared" si="4"/>
        <v>7.93</v>
      </c>
      <c r="G200" s="59">
        <v>3.5</v>
      </c>
    </row>
    <row r="201" spans="1:7">
      <c r="A201" s="10">
        <v>44267</v>
      </c>
      <c r="B201" s="66">
        <v>49.48</v>
      </c>
      <c r="C201" s="11">
        <v>32</v>
      </c>
      <c r="D201" s="11"/>
      <c r="E201" s="27"/>
      <c r="F201" s="26">
        <f t="shared" si="4"/>
        <v>13.979999999999997</v>
      </c>
      <c r="G201" s="59">
        <v>3.5</v>
      </c>
    </row>
    <row r="202" spans="1:7">
      <c r="A202" s="10">
        <v>44267</v>
      </c>
      <c r="B202" s="66">
        <v>90.63</v>
      </c>
      <c r="C202" s="11">
        <v>64</v>
      </c>
      <c r="D202" s="11"/>
      <c r="E202" s="27"/>
      <c r="F202" s="26">
        <f t="shared" si="4"/>
        <v>23.129999999999995</v>
      </c>
      <c r="G202" s="59">
        <v>3.5</v>
      </c>
    </row>
    <row r="203" spans="1:7">
      <c r="A203" s="10">
        <v>44267</v>
      </c>
      <c r="B203" s="66">
        <v>50.91</v>
      </c>
      <c r="C203" s="11">
        <v>32</v>
      </c>
      <c r="D203" s="11"/>
      <c r="E203" s="27"/>
      <c r="F203" s="26">
        <f t="shared" si="4"/>
        <v>15.409999999999997</v>
      </c>
      <c r="G203" s="59">
        <v>3.5</v>
      </c>
    </row>
    <row r="204" spans="1:7">
      <c r="A204" s="10">
        <v>44267</v>
      </c>
      <c r="B204" s="66">
        <v>37</v>
      </c>
      <c r="C204" s="11">
        <v>24</v>
      </c>
      <c r="D204" s="11"/>
      <c r="E204" s="27"/>
      <c r="F204" s="26">
        <f t="shared" si="4"/>
        <v>9.5</v>
      </c>
      <c r="G204" s="59">
        <v>3.5</v>
      </c>
    </row>
    <row r="205" spans="1:7">
      <c r="A205" s="10">
        <v>44267</v>
      </c>
      <c r="B205" s="66">
        <v>199.93</v>
      </c>
      <c r="C205" s="11">
        <v>144</v>
      </c>
      <c r="D205" s="11"/>
      <c r="E205" s="27"/>
      <c r="F205" s="26">
        <f t="shared" si="4"/>
        <v>52.430000000000007</v>
      </c>
      <c r="G205" s="59">
        <v>3.5</v>
      </c>
    </row>
    <row r="206" spans="1:7">
      <c r="A206" s="10">
        <v>44268</v>
      </c>
      <c r="B206" s="66">
        <v>48.58</v>
      </c>
      <c r="C206" s="11">
        <v>38.299999999999997</v>
      </c>
      <c r="D206" s="11"/>
      <c r="E206" s="27"/>
      <c r="F206" s="26">
        <f t="shared" si="4"/>
        <v>6.7800000000000011</v>
      </c>
      <c r="G206" s="59">
        <v>3.5</v>
      </c>
    </row>
    <row r="207" spans="1:7">
      <c r="A207" s="10">
        <v>44268</v>
      </c>
      <c r="B207" s="66">
        <v>75.58</v>
      </c>
      <c r="C207" s="11">
        <v>56</v>
      </c>
      <c r="D207" s="11"/>
      <c r="E207" s="27"/>
      <c r="F207" s="26">
        <f t="shared" si="4"/>
        <v>16.079999999999998</v>
      </c>
      <c r="G207" s="59">
        <v>3.5</v>
      </c>
    </row>
    <row r="208" spans="1:7">
      <c r="A208" s="10">
        <v>44268</v>
      </c>
      <c r="B208" s="66">
        <v>13.4</v>
      </c>
      <c r="C208" s="11">
        <v>8</v>
      </c>
      <c r="D208" s="11"/>
      <c r="E208" s="27"/>
      <c r="F208" s="26">
        <f t="shared" si="4"/>
        <v>1.9000000000000004</v>
      </c>
      <c r="G208" s="59">
        <v>3.5</v>
      </c>
    </row>
    <row r="209" spans="1:7">
      <c r="A209" s="10">
        <v>44268</v>
      </c>
      <c r="B209" s="66">
        <v>20.11</v>
      </c>
      <c r="C209" s="11">
        <v>10</v>
      </c>
      <c r="D209" s="11"/>
      <c r="E209" s="27"/>
      <c r="F209" s="26">
        <f t="shared" si="4"/>
        <v>6.6099999999999994</v>
      </c>
      <c r="G209" s="59">
        <v>3.5</v>
      </c>
    </row>
    <row r="210" spans="1:7">
      <c r="A210" s="10">
        <v>44268</v>
      </c>
      <c r="B210" s="66">
        <v>134.54</v>
      </c>
      <c r="C210" s="11">
        <v>104</v>
      </c>
      <c r="D210" s="11"/>
      <c r="E210" s="27"/>
      <c r="F210" s="26">
        <f t="shared" si="4"/>
        <v>27.039999999999992</v>
      </c>
      <c r="G210" s="59">
        <v>3.5</v>
      </c>
    </row>
    <row r="211" spans="1:7">
      <c r="A211" s="10">
        <v>44268</v>
      </c>
      <c r="B211" s="66">
        <v>34.799999999999997</v>
      </c>
      <c r="C211" s="11">
        <v>20</v>
      </c>
      <c r="D211" s="11"/>
      <c r="E211" s="27"/>
      <c r="F211" s="26">
        <f t="shared" si="4"/>
        <v>11.299999999999997</v>
      </c>
      <c r="G211" s="59">
        <v>3.5</v>
      </c>
    </row>
    <row r="212" spans="1:7">
      <c r="A212" s="10">
        <v>44268</v>
      </c>
      <c r="B212" s="66">
        <v>75.58</v>
      </c>
      <c r="C212" s="11">
        <v>56</v>
      </c>
      <c r="D212" s="11"/>
      <c r="E212" s="27"/>
      <c r="F212" s="26">
        <f t="shared" si="4"/>
        <v>16.079999999999998</v>
      </c>
      <c r="G212" s="59">
        <v>3.5</v>
      </c>
    </row>
    <row r="213" spans="1:7">
      <c r="A213" s="10">
        <v>44268</v>
      </c>
      <c r="B213" s="66">
        <v>28.14</v>
      </c>
      <c r="C213" s="11">
        <v>15</v>
      </c>
      <c r="D213" s="11"/>
      <c r="E213" s="27"/>
      <c r="F213" s="26">
        <f t="shared" si="4"/>
        <v>9.64</v>
      </c>
      <c r="G213" s="59">
        <v>3.5</v>
      </c>
    </row>
    <row r="214" spans="1:7">
      <c r="A214" s="10">
        <v>44268</v>
      </c>
      <c r="B214" s="66">
        <v>7.92</v>
      </c>
      <c r="C214" s="11">
        <v>1.4</v>
      </c>
      <c r="D214" s="11"/>
      <c r="E214" s="27"/>
      <c r="F214" s="26">
        <f t="shared" si="4"/>
        <v>3.0199999999999996</v>
      </c>
      <c r="G214" s="59">
        <v>3.5</v>
      </c>
    </row>
    <row r="215" spans="1:7">
      <c r="A215" s="10">
        <v>44268</v>
      </c>
      <c r="B215" s="66">
        <v>24.83</v>
      </c>
      <c r="C215" s="11">
        <v>16</v>
      </c>
      <c r="D215" s="11"/>
      <c r="E215" s="27"/>
      <c r="F215" s="26">
        <f t="shared" si="4"/>
        <v>5.3299999999999983</v>
      </c>
      <c r="G215" s="59">
        <v>3.5</v>
      </c>
    </row>
    <row r="216" spans="1:7">
      <c r="A216" s="10">
        <v>44268</v>
      </c>
      <c r="B216" s="66">
        <v>22.17</v>
      </c>
      <c r="C216" s="11">
        <v>8</v>
      </c>
      <c r="D216" s="11"/>
      <c r="E216" s="27"/>
      <c r="F216" s="26">
        <f t="shared" si="4"/>
        <v>10.670000000000002</v>
      </c>
      <c r="G216" s="59">
        <v>3.5</v>
      </c>
    </row>
    <row r="217" spans="1:7">
      <c r="A217" s="10">
        <v>44268</v>
      </c>
      <c r="B217" s="66">
        <v>35.83</v>
      </c>
      <c r="C217" s="11">
        <v>24</v>
      </c>
      <c r="D217" s="11"/>
      <c r="E217" s="27"/>
      <c r="F217" s="26">
        <f t="shared" si="4"/>
        <v>8.3299999999999983</v>
      </c>
      <c r="G217" s="59">
        <v>3.5</v>
      </c>
    </row>
    <row r="218" spans="1:7">
      <c r="A218" s="10">
        <v>44268</v>
      </c>
      <c r="B218" s="66">
        <v>69.5</v>
      </c>
      <c r="C218" s="11">
        <v>48</v>
      </c>
      <c r="D218" s="11"/>
      <c r="E218" s="27"/>
      <c r="F218" s="26">
        <f t="shared" si="4"/>
        <v>18</v>
      </c>
      <c r="G218" s="59">
        <v>3.5</v>
      </c>
    </row>
    <row r="219" spans="1:7">
      <c r="A219" s="10">
        <v>44269</v>
      </c>
      <c r="B219" s="66">
        <v>75.58</v>
      </c>
      <c r="C219" s="11">
        <v>56</v>
      </c>
      <c r="D219" s="11"/>
      <c r="E219" s="27"/>
      <c r="F219" s="26">
        <f t="shared" si="4"/>
        <v>16.079999999999998</v>
      </c>
      <c r="G219" s="59">
        <v>3.5</v>
      </c>
    </row>
    <row r="220" spans="1:7">
      <c r="A220" s="10">
        <v>44269</v>
      </c>
      <c r="B220" s="66">
        <v>20.48</v>
      </c>
      <c r="C220" s="11">
        <v>12</v>
      </c>
      <c r="D220" s="11"/>
      <c r="E220" s="27"/>
      <c r="F220" s="26">
        <f t="shared" si="4"/>
        <v>4.9800000000000004</v>
      </c>
      <c r="G220" s="59">
        <v>3.5</v>
      </c>
    </row>
    <row r="221" spans="1:7">
      <c r="A221" s="10">
        <v>44269</v>
      </c>
      <c r="B221" s="66">
        <v>143.03</v>
      </c>
      <c r="C221" s="11">
        <v>108</v>
      </c>
      <c r="D221" s="11"/>
      <c r="E221" s="27"/>
      <c r="F221" s="26">
        <f t="shared" si="4"/>
        <v>31.53</v>
      </c>
      <c r="G221" s="59">
        <v>3.5</v>
      </c>
    </row>
    <row r="222" spans="1:7">
      <c r="A222" s="10">
        <v>44269</v>
      </c>
      <c r="B222" s="66">
        <v>137.52000000000001</v>
      </c>
      <c r="C222" s="11">
        <v>104</v>
      </c>
      <c r="D222" s="11"/>
      <c r="E222" s="27"/>
      <c r="F222" s="26">
        <f t="shared" si="4"/>
        <v>30.02000000000001</v>
      </c>
      <c r="G222" s="59">
        <v>3.5</v>
      </c>
    </row>
    <row r="223" spans="1:7">
      <c r="A223" s="10">
        <v>44269</v>
      </c>
      <c r="B223" s="66">
        <v>134.54</v>
      </c>
      <c r="C223" s="11">
        <v>104</v>
      </c>
      <c r="D223" s="11"/>
      <c r="E223" s="27"/>
      <c r="F223" s="26">
        <f t="shared" si="4"/>
        <v>27.039999999999992</v>
      </c>
      <c r="G223" s="59">
        <v>3.5</v>
      </c>
    </row>
    <row r="224" spans="1:7">
      <c r="A224" s="10">
        <v>44269</v>
      </c>
      <c r="B224" s="66">
        <v>13.11</v>
      </c>
      <c r="C224" s="11">
        <v>8</v>
      </c>
      <c r="D224" s="11"/>
      <c r="E224" s="27"/>
      <c r="F224" s="26">
        <f t="shared" si="4"/>
        <v>1.6099999999999994</v>
      </c>
      <c r="G224" s="59">
        <v>3.5</v>
      </c>
    </row>
    <row r="225" spans="1:7">
      <c r="A225" s="10">
        <v>44269</v>
      </c>
      <c r="B225" s="66">
        <v>9.08</v>
      </c>
      <c r="C225" s="11">
        <v>3.5</v>
      </c>
      <c r="D225" s="11"/>
      <c r="E225" s="27"/>
      <c r="F225" s="26">
        <f t="shared" si="4"/>
        <v>2.08</v>
      </c>
      <c r="G225" s="59">
        <v>3.5</v>
      </c>
    </row>
    <row r="226" spans="1:7">
      <c r="A226" s="10">
        <v>44269</v>
      </c>
      <c r="B226" s="66">
        <v>20.48</v>
      </c>
      <c r="C226" s="11">
        <v>12</v>
      </c>
      <c r="D226" s="11"/>
      <c r="E226" s="27"/>
      <c r="F226" s="26">
        <f t="shared" si="4"/>
        <v>4.9800000000000004</v>
      </c>
      <c r="G226" s="59">
        <v>3.5</v>
      </c>
    </row>
    <row r="227" spans="1:7">
      <c r="A227" s="10">
        <v>44269</v>
      </c>
      <c r="B227" s="66">
        <v>7.92</v>
      </c>
      <c r="C227" s="11">
        <v>1.32</v>
      </c>
      <c r="D227" s="11"/>
      <c r="E227" s="27"/>
      <c r="F227" s="26">
        <f t="shared" si="4"/>
        <v>3.0999999999999996</v>
      </c>
      <c r="G227" s="59">
        <v>3.5</v>
      </c>
    </row>
    <row r="228" spans="1:7">
      <c r="A228" s="10">
        <v>44269</v>
      </c>
      <c r="B228" s="66">
        <v>13.11</v>
      </c>
      <c r="C228" s="11">
        <v>8</v>
      </c>
      <c r="D228" s="11"/>
      <c r="E228" s="27"/>
      <c r="F228" s="26">
        <f t="shared" si="4"/>
        <v>1.6099999999999994</v>
      </c>
      <c r="G228" s="59">
        <v>3.5</v>
      </c>
    </row>
    <row r="229" spans="1:7">
      <c r="A229" s="10">
        <v>44269</v>
      </c>
      <c r="B229" s="66">
        <v>67.41</v>
      </c>
      <c r="C229" s="11">
        <v>48</v>
      </c>
      <c r="D229" s="11"/>
      <c r="E229" s="27"/>
      <c r="F229" s="26">
        <f t="shared" si="4"/>
        <v>15.909999999999997</v>
      </c>
      <c r="G229" s="59">
        <v>3.5</v>
      </c>
    </row>
    <row r="230" spans="1:7">
      <c r="A230" s="10">
        <v>44269</v>
      </c>
      <c r="B230" s="66">
        <v>81.97</v>
      </c>
      <c r="C230" s="11">
        <v>59.6</v>
      </c>
      <c r="D230" s="11"/>
      <c r="E230" s="27"/>
      <c r="F230" s="26">
        <f t="shared" si="4"/>
        <v>18.869999999999997</v>
      </c>
      <c r="G230" s="59">
        <v>3.5</v>
      </c>
    </row>
    <row r="231" spans="1:7">
      <c r="A231" s="10">
        <v>44269</v>
      </c>
      <c r="B231" s="66">
        <v>13.5</v>
      </c>
      <c r="C231" s="11">
        <v>8</v>
      </c>
      <c r="D231" s="11"/>
      <c r="E231" s="27"/>
      <c r="F231" s="26">
        <f t="shared" si="4"/>
        <v>2</v>
      </c>
      <c r="G231" s="59">
        <v>3.5</v>
      </c>
    </row>
    <row r="232" spans="1:7">
      <c r="A232" s="10">
        <v>44269</v>
      </c>
      <c r="B232" s="66">
        <v>24.22</v>
      </c>
      <c r="C232" s="11">
        <v>11.3</v>
      </c>
      <c r="D232" s="11"/>
      <c r="E232" s="27"/>
      <c r="F232" s="26">
        <f t="shared" si="4"/>
        <v>9.4199999999999982</v>
      </c>
      <c r="G232" s="59">
        <v>3.5</v>
      </c>
    </row>
    <row r="233" spans="1:7">
      <c r="A233" s="10">
        <v>44269</v>
      </c>
      <c r="B233" s="66">
        <v>13.5</v>
      </c>
      <c r="C233" s="11">
        <v>8</v>
      </c>
      <c r="D233" s="11"/>
      <c r="E233" s="27"/>
      <c r="F233" s="26">
        <f t="shared" si="4"/>
        <v>2</v>
      </c>
      <c r="G233" s="59">
        <v>3.5</v>
      </c>
    </row>
    <row r="234" spans="1:7">
      <c r="A234" s="10">
        <v>44269</v>
      </c>
      <c r="B234" s="66">
        <v>69.58</v>
      </c>
      <c r="C234" s="11">
        <v>48</v>
      </c>
      <c r="D234" s="11"/>
      <c r="E234" s="27"/>
      <c r="F234" s="26">
        <f t="shared" si="4"/>
        <v>18.079999999999998</v>
      </c>
      <c r="G234" s="59">
        <v>3.5</v>
      </c>
    </row>
    <row r="235" spans="1:7">
      <c r="A235" s="10">
        <v>44269</v>
      </c>
      <c r="B235" s="66">
        <v>13.11</v>
      </c>
      <c r="C235" s="11">
        <v>8</v>
      </c>
      <c r="D235" s="11"/>
      <c r="E235" s="27"/>
      <c r="F235" s="26">
        <f t="shared" si="4"/>
        <v>1.6099999999999994</v>
      </c>
      <c r="G235" s="59">
        <v>3.5</v>
      </c>
    </row>
    <row r="236" spans="1:7">
      <c r="A236" s="10">
        <v>44269</v>
      </c>
      <c r="B236" s="66">
        <v>40.82</v>
      </c>
      <c r="C236" s="11">
        <v>25.4</v>
      </c>
      <c r="D236" s="11"/>
      <c r="E236" s="27"/>
      <c r="F236" s="26">
        <f t="shared" si="4"/>
        <v>11.920000000000002</v>
      </c>
      <c r="G236" s="59">
        <v>3.5</v>
      </c>
    </row>
    <row r="237" spans="1:7">
      <c r="A237" s="10">
        <v>44269</v>
      </c>
      <c r="B237" s="66">
        <v>15.26</v>
      </c>
      <c r="C237" s="11">
        <v>6.1</v>
      </c>
      <c r="D237" s="11"/>
      <c r="E237" s="27"/>
      <c r="F237" s="26">
        <f t="shared" si="4"/>
        <v>5.66</v>
      </c>
      <c r="G237" s="59">
        <v>3.5</v>
      </c>
    </row>
    <row r="238" spans="1:7">
      <c r="A238" s="10">
        <v>44269</v>
      </c>
      <c r="B238" s="66">
        <v>13.11</v>
      </c>
      <c r="C238" s="11">
        <v>8</v>
      </c>
      <c r="D238" s="11"/>
      <c r="E238" s="27"/>
      <c r="F238" s="26">
        <f t="shared" si="4"/>
        <v>1.6099999999999994</v>
      </c>
      <c r="G238" s="59">
        <v>3.5</v>
      </c>
    </row>
    <row r="239" spans="1:7">
      <c r="A239" s="10">
        <v>44269</v>
      </c>
      <c r="B239" s="66">
        <v>61.05</v>
      </c>
      <c r="C239" s="11">
        <v>40</v>
      </c>
      <c r="D239" s="11"/>
      <c r="E239" s="27"/>
      <c r="F239" s="26">
        <f t="shared" si="4"/>
        <v>17.549999999999997</v>
      </c>
      <c r="G239" s="59">
        <v>3.5</v>
      </c>
    </row>
    <row r="240" spans="1:7">
      <c r="A240" s="10">
        <v>44270</v>
      </c>
      <c r="B240" s="66">
        <v>69.3</v>
      </c>
      <c r="C240" s="11">
        <v>48</v>
      </c>
      <c r="D240" s="11"/>
      <c r="E240" s="27"/>
      <c r="F240" s="26">
        <f t="shared" si="4"/>
        <v>17.799999999999997</v>
      </c>
      <c r="G240" s="59">
        <v>3.5</v>
      </c>
    </row>
    <row r="241" spans="1:7">
      <c r="A241" s="10">
        <v>44270</v>
      </c>
      <c r="B241" s="66">
        <v>134.54</v>
      </c>
      <c r="C241" s="11">
        <v>104</v>
      </c>
      <c r="D241" s="11"/>
      <c r="E241" s="27"/>
      <c r="F241" s="26">
        <f t="shared" si="4"/>
        <v>27.039999999999992</v>
      </c>
      <c r="G241" s="59">
        <v>3.5</v>
      </c>
    </row>
    <row r="242" spans="1:7">
      <c r="A242" s="10">
        <v>44270</v>
      </c>
      <c r="B242" s="66">
        <v>75.58</v>
      </c>
      <c r="C242" s="11">
        <v>56</v>
      </c>
      <c r="D242" s="11"/>
      <c r="E242" s="27"/>
      <c r="F242" s="26">
        <f t="shared" si="4"/>
        <v>16.079999999999998</v>
      </c>
      <c r="G242" s="59">
        <v>3.5</v>
      </c>
    </row>
    <row r="243" spans="1:7">
      <c r="A243" s="10">
        <v>44270</v>
      </c>
      <c r="B243" s="66">
        <v>24.22</v>
      </c>
      <c r="C243" s="11">
        <v>16</v>
      </c>
      <c r="D243" s="11"/>
      <c r="E243" s="27"/>
      <c r="F243" s="26">
        <f t="shared" si="4"/>
        <v>4.7199999999999989</v>
      </c>
      <c r="G243" s="59">
        <v>3.5</v>
      </c>
    </row>
    <row r="244" spans="1:7">
      <c r="A244" s="10">
        <v>44270</v>
      </c>
      <c r="B244" s="66">
        <v>34.799999999999997</v>
      </c>
      <c r="C244" s="11">
        <v>20</v>
      </c>
      <c r="D244" s="11"/>
      <c r="E244" s="27"/>
      <c r="F244" s="26">
        <f t="shared" si="4"/>
        <v>11.299999999999997</v>
      </c>
      <c r="G244" s="59">
        <v>3.5</v>
      </c>
    </row>
    <row r="245" spans="1:7">
      <c r="A245" s="10">
        <v>44270</v>
      </c>
      <c r="B245" s="66">
        <v>10.58</v>
      </c>
      <c r="C245" s="11">
        <v>5.2</v>
      </c>
      <c r="D245" s="11"/>
      <c r="E245" s="27"/>
      <c r="F245" s="26">
        <f t="shared" si="4"/>
        <v>1.88</v>
      </c>
      <c r="G245" s="59">
        <v>3.5</v>
      </c>
    </row>
    <row r="246" spans="1:7">
      <c r="A246" s="10">
        <v>44270</v>
      </c>
      <c r="B246" s="66">
        <v>178</v>
      </c>
      <c r="C246" s="11">
        <v>132</v>
      </c>
      <c r="D246" s="11"/>
      <c r="E246" s="27"/>
      <c r="F246" s="26">
        <f t="shared" si="4"/>
        <v>42.5</v>
      </c>
      <c r="G246" s="59">
        <v>3.5</v>
      </c>
    </row>
    <row r="247" spans="1:7">
      <c r="A247" s="10">
        <v>44270</v>
      </c>
      <c r="B247" s="66">
        <v>134.54</v>
      </c>
      <c r="C247" s="11">
        <v>104</v>
      </c>
      <c r="D247" s="11"/>
      <c r="E247" s="27"/>
      <c r="F247" s="26">
        <f t="shared" si="4"/>
        <v>27.039999999999992</v>
      </c>
      <c r="G247" s="59">
        <v>3.5</v>
      </c>
    </row>
    <row r="248" spans="1:7">
      <c r="A248" s="10">
        <v>44270</v>
      </c>
      <c r="B248" s="66">
        <v>48.58</v>
      </c>
      <c r="C248" s="11">
        <v>38.299999999999997</v>
      </c>
      <c r="D248" s="11"/>
      <c r="E248" s="27"/>
      <c r="F248" s="26">
        <f t="shared" si="4"/>
        <v>6.7800000000000011</v>
      </c>
      <c r="G248" s="59">
        <v>3.5</v>
      </c>
    </row>
    <row r="249" spans="1:7">
      <c r="A249" s="10">
        <v>44270</v>
      </c>
      <c r="B249" s="66">
        <v>40.96</v>
      </c>
      <c r="C249" s="11">
        <v>24</v>
      </c>
      <c r="D249" s="11"/>
      <c r="E249" s="27"/>
      <c r="F249" s="26">
        <f t="shared" si="4"/>
        <v>13.46</v>
      </c>
      <c r="G249" s="59">
        <v>3.5</v>
      </c>
    </row>
    <row r="250" spans="1:7">
      <c r="A250" s="10">
        <v>44270</v>
      </c>
      <c r="B250" s="66">
        <v>17.82</v>
      </c>
      <c r="C250" s="11">
        <v>8</v>
      </c>
      <c r="D250" s="11"/>
      <c r="E250" s="27"/>
      <c r="F250" s="26">
        <f t="shared" si="4"/>
        <v>6.32</v>
      </c>
      <c r="G250" s="59">
        <v>3.5</v>
      </c>
    </row>
    <row r="251" spans="1:7">
      <c r="A251" s="10">
        <v>44270</v>
      </c>
      <c r="B251" s="66">
        <v>35.83</v>
      </c>
      <c r="C251" s="11">
        <v>24</v>
      </c>
      <c r="D251" s="11"/>
      <c r="E251" s="27"/>
      <c r="F251" s="26">
        <f t="shared" si="4"/>
        <v>8.3299999999999983</v>
      </c>
      <c r="G251" s="59">
        <v>3.5</v>
      </c>
    </row>
    <row r="252" spans="1:7">
      <c r="A252" s="10">
        <v>44270</v>
      </c>
      <c r="B252" s="66">
        <v>48.58</v>
      </c>
      <c r="C252" s="11">
        <v>38.299999999999997</v>
      </c>
      <c r="D252" s="11"/>
      <c r="E252" s="27"/>
      <c r="F252" s="26">
        <f t="shared" si="4"/>
        <v>6.7800000000000011</v>
      </c>
      <c r="G252" s="59">
        <v>3.5</v>
      </c>
    </row>
    <row r="253" spans="1:7">
      <c r="A253" s="10">
        <v>44270</v>
      </c>
      <c r="B253" s="66">
        <v>13.5</v>
      </c>
      <c r="C253" s="11">
        <v>8</v>
      </c>
      <c r="D253" s="11"/>
      <c r="E253" s="27"/>
      <c r="F253" s="26">
        <f t="shared" si="4"/>
        <v>2</v>
      </c>
      <c r="G253" s="59">
        <v>3.5</v>
      </c>
    </row>
    <row r="254" spans="1:7">
      <c r="A254" s="10">
        <v>44271</v>
      </c>
      <c r="B254" s="66">
        <v>34.799999999999997</v>
      </c>
      <c r="C254" s="11">
        <v>20</v>
      </c>
      <c r="D254" s="11"/>
      <c r="E254" s="27"/>
      <c r="F254" s="26">
        <f t="shared" si="4"/>
        <v>11.299999999999997</v>
      </c>
      <c r="G254" s="59">
        <v>3.5</v>
      </c>
    </row>
    <row r="255" spans="1:7">
      <c r="A255" s="10">
        <v>44271</v>
      </c>
      <c r="B255" s="66">
        <v>343.59</v>
      </c>
      <c r="C255" s="11">
        <v>252</v>
      </c>
      <c r="D255" s="11"/>
      <c r="E255" s="27"/>
      <c r="F255" s="26">
        <f t="shared" si="4"/>
        <v>88.089999999999975</v>
      </c>
      <c r="G255" s="59">
        <v>3.5</v>
      </c>
    </row>
    <row r="256" spans="1:7">
      <c r="A256" s="10">
        <v>44271</v>
      </c>
      <c r="B256" s="66">
        <v>135.49</v>
      </c>
      <c r="C256" s="11">
        <v>104</v>
      </c>
      <c r="D256" s="11"/>
      <c r="E256" s="27"/>
      <c r="F256" s="26">
        <f t="shared" si="4"/>
        <v>27.990000000000009</v>
      </c>
      <c r="G256" s="59">
        <v>3.5</v>
      </c>
    </row>
    <row r="257" spans="1:7">
      <c r="A257" s="10">
        <v>44271</v>
      </c>
      <c r="B257" s="66">
        <v>25.32</v>
      </c>
      <c r="C257" s="11">
        <v>13</v>
      </c>
      <c r="D257" s="11"/>
      <c r="E257" s="27"/>
      <c r="F257" s="26">
        <f t="shared" si="4"/>
        <v>8.82</v>
      </c>
      <c r="G257" s="59">
        <v>3.5</v>
      </c>
    </row>
    <row r="258" spans="1:7">
      <c r="A258" s="10">
        <v>44271</v>
      </c>
      <c r="B258" s="61">
        <v>447.74</v>
      </c>
      <c r="C258" s="62">
        <v>336</v>
      </c>
      <c r="D258" s="62"/>
      <c r="E258" s="63"/>
      <c r="F258" s="26">
        <f t="shared" si="4"/>
        <v>94.740000000000009</v>
      </c>
      <c r="G258" s="64">
        <v>17</v>
      </c>
    </row>
    <row r="259" spans="1:7">
      <c r="A259" s="10">
        <v>44271</v>
      </c>
      <c r="B259" s="66">
        <v>17.82</v>
      </c>
      <c r="C259" s="11">
        <v>8</v>
      </c>
      <c r="D259" s="11"/>
      <c r="E259" s="27"/>
      <c r="F259" s="26">
        <f t="shared" si="4"/>
        <v>6.32</v>
      </c>
      <c r="G259" s="59">
        <v>3.5</v>
      </c>
    </row>
    <row r="260" spans="1:7">
      <c r="A260" s="10">
        <v>44271</v>
      </c>
      <c r="B260" s="66">
        <v>67.41</v>
      </c>
      <c r="C260" s="11">
        <v>48</v>
      </c>
      <c r="D260" s="11"/>
      <c r="E260" s="27"/>
      <c r="F260" s="26">
        <f t="shared" ref="F260:F323" si="5">B260-C260-D260+E260-G260-J260</f>
        <v>15.909999999999997</v>
      </c>
      <c r="G260" s="59">
        <v>3.5</v>
      </c>
    </row>
    <row r="261" spans="1:7">
      <c r="A261" s="10">
        <v>44271</v>
      </c>
      <c r="B261" s="66">
        <v>147.58000000000001</v>
      </c>
      <c r="C261" s="11">
        <v>112</v>
      </c>
      <c r="D261" s="11"/>
      <c r="E261" s="27"/>
      <c r="F261" s="26">
        <f t="shared" si="5"/>
        <v>32.080000000000013</v>
      </c>
      <c r="G261" s="59">
        <v>3.5</v>
      </c>
    </row>
    <row r="262" spans="1:7">
      <c r="A262" s="10">
        <v>44271</v>
      </c>
      <c r="B262" s="66">
        <v>99.54</v>
      </c>
      <c r="C262" s="11">
        <v>75</v>
      </c>
      <c r="D262" s="11"/>
      <c r="E262" s="27"/>
      <c r="F262" s="26">
        <f t="shared" si="5"/>
        <v>21.040000000000006</v>
      </c>
      <c r="G262" s="59">
        <v>3.5</v>
      </c>
    </row>
    <row r="263" spans="1:7">
      <c r="A263" s="10">
        <v>44271</v>
      </c>
      <c r="B263" s="66">
        <v>134.54</v>
      </c>
      <c r="C263" s="11">
        <v>104</v>
      </c>
      <c r="D263" s="11"/>
      <c r="E263" s="27"/>
      <c r="F263" s="26">
        <f t="shared" si="5"/>
        <v>27.039999999999992</v>
      </c>
      <c r="G263" s="59">
        <v>3.5</v>
      </c>
    </row>
    <row r="264" spans="1:7">
      <c r="A264" s="10">
        <v>44271</v>
      </c>
      <c r="B264" s="66">
        <v>67.41</v>
      </c>
      <c r="C264" s="11">
        <v>48</v>
      </c>
      <c r="D264" s="11"/>
      <c r="E264" s="27"/>
      <c r="F264" s="26">
        <f t="shared" si="5"/>
        <v>15.909999999999997</v>
      </c>
      <c r="G264" s="59">
        <v>3.5</v>
      </c>
    </row>
    <row r="265" spans="1:7">
      <c r="A265" s="10">
        <v>44271</v>
      </c>
      <c r="B265" s="66">
        <v>35.200000000000003</v>
      </c>
      <c r="C265" s="11">
        <v>18</v>
      </c>
      <c r="D265" s="11"/>
      <c r="E265" s="27"/>
      <c r="F265" s="26">
        <f t="shared" si="5"/>
        <v>13.700000000000003</v>
      </c>
      <c r="G265" s="59">
        <v>3.5</v>
      </c>
    </row>
    <row r="266" spans="1:7">
      <c r="A266" s="10">
        <v>44271</v>
      </c>
      <c r="B266" s="66">
        <v>62.24</v>
      </c>
      <c r="C266" s="11">
        <v>40</v>
      </c>
      <c r="D266" s="11"/>
      <c r="E266" s="27"/>
      <c r="F266" s="26">
        <f t="shared" si="5"/>
        <v>18.740000000000002</v>
      </c>
      <c r="G266" s="59">
        <v>3.5</v>
      </c>
    </row>
    <row r="267" spans="1:7">
      <c r="A267" s="10">
        <v>44271</v>
      </c>
      <c r="B267" s="66">
        <v>147.58000000000001</v>
      </c>
      <c r="C267" s="11">
        <v>112</v>
      </c>
      <c r="D267" s="11"/>
      <c r="E267" s="27"/>
      <c r="F267" s="26">
        <f t="shared" si="5"/>
        <v>32.080000000000013</v>
      </c>
      <c r="G267" s="59">
        <v>3.5</v>
      </c>
    </row>
    <row r="268" spans="1:7">
      <c r="A268" s="10">
        <v>44271</v>
      </c>
      <c r="B268" s="66">
        <v>48.58</v>
      </c>
      <c r="C268" s="11">
        <v>38.299999999999997</v>
      </c>
      <c r="D268" s="11"/>
      <c r="E268" s="27"/>
      <c r="F268" s="26">
        <f t="shared" si="5"/>
        <v>6.7800000000000011</v>
      </c>
      <c r="G268" s="59">
        <v>3.5</v>
      </c>
    </row>
    <row r="269" spans="1:7">
      <c r="A269" s="10">
        <v>44271</v>
      </c>
      <c r="B269" s="66">
        <v>69.489999999999995</v>
      </c>
      <c r="C269" s="11">
        <v>48</v>
      </c>
      <c r="D269" s="11"/>
      <c r="E269" s="27"/>
      <c r="F269" s="26">
        <f t="shared" si="5"/>
        <v>17.989999999999995</v>
      </c>
      <c r="G269" s="59">
        <v>3.5</v>
      </c>
    </row>
    <row r="270" spans="1:7">
      <c r="A270" s="10">
        <v>44271</v>
      </c>
      <c r="B270" s="66">
        <v>13.11</v>
      </c>
      <c r="C270" s="11">
        <v>8</v>
      </c>
      <c r="D270" s="11"/>
      <c r="E270" s="27"/>
      <c r="F270" s="26">
        <f t="shared" si="5"/>
        <v>1.6099999999999994</v>
      </c>
      <c r="G270" s="59">
        <v>3.5</v>
      </c>
    </row>
    <row r="271" spans="1:7">
      <c r="A271" s="10">
        <v>44271</v>
      </c>
      <c r="B271" s="66">
        <v>13.11</v>
      </c>
      <c r="C271" s="11">
        <v>8</v>
      </c>
      <c r="D271" s="11"/>
      <c r="E271" s="27"/>
      <c r="F271" s="26">
        <f t="shared" si="5"/>
        <v>1.6099999999999994</v>
      </c>
      <c r="G271" s="59">
        <v>3.5</v>
      </c>
    </row>
    <row r="272" spans="1:7">
      <c r="A272" s="10">
        <v>44272</v>
      </c>
      <c r="B272" s="66">
        <v>13.74</v>
      </c>
      <c r="C272" s="11">
        <v>6.4</v>
      </c>
      <c r="D272" s="11"/>
      <c r="E272" s="27"/>
      <c r="F272" s="26">
        <f t="shared" si="5"/>
        <v>3.84</v>
      </c>
      <c r="G272" s="59">
        <v>3.5</v>
      </c>
    </row>
    <row r="273" spans="1:7">
      <c r="A273" s="10">
        <v>44272</v>
      </c>
      <c r="B273" s="66">
        <v>13.11</v>
      </c>
      <c r="C273" s="11">
        <v>8</v>
      </c>
      <c r="D273" s="11"/>
      <c r="E273" s="27"/>
      <c r="F273" s="26">
        <f t="shared" si="5"/>
        <v>1.6099999999999994</v>
      </c>
      <c r="G273" s="59">
        <v>3.5</v>
      </c>
    </row>
    <row r="274" spans="1:7">
      <c r="A274" s="10">
        <v>44272</v>
      </c>
      <c r="B274" s="66">
        <v>14.05</v>
      </c>
      <c r="C274" s="11">
        <v>5</v>
      </c>
      <c r="D274" s="11"/>
      <c r="E274" s="27"/>
      <c r="F274" s="26">
        <f t="shared" si="5"/>
        <v>5.5500000000000007</v>
      </c>
      <c r="G274" s="59">
        <v>3.5</v>
      </c>
    </row>
    <row r="275" spans="1:7">
      <c r="A275" s="10">
        <v>44272</v>
      </c>
      <c r="B275" s="66">
        <v>36.840000000000003</v>
      </c>
      <c r="C275" s="11">
        <v>24</v>
      </c>
      <c r="D275" s="11"/>
      <c r="E275" s="27"/>
      <c r="F275" s="26">
        <f t="shared" si="5"/>
        <v>9.3400000000000034</v>
      </c>
      <c r="G275" s="59">
        <v>3.5</v>
      </c>
    </row>
    <row r="276" spans="1:7">
      <c r="A276" s="10">
        <v>44272</v>
      </c>
      <c r="B276" s="66">
        <v>93.58</v>
      </c>
      <c r="C276" s="11">
        <v>64</v>
      </c>
      <c r="D276" s="11"/>
      <c r="E276" s="27"/>
      <c r="F276" s="26">
        <f t="shared" si="5"/>
        <v>26.08</v>
      </c>
      <c r="G276" s="59">
        <v>3.5</v>
      </c>
    </row>
    <row r="277" spans="1:7">
      <c r="A277" s="10">
        <v>44272</v>
      </c>
      <c r="B277" s="66">
        <v>89.84</v>
      </c>
      <c r="C277" s="11">
        <v>63</v>
      </c>
      <c r="D277" s="11"/>
      <c r="E277" s="27"/>
      <c r="F277" s="26">
        <f t="shared" si="5"/>
        <v>23.340000000000003</v>
      </c>
      <c r="G277" s="59">
        <v>3.5</v>
      </c>
    </row>
    <row r="278" spans="1:7">
      <c r="A278" s="10">
        <v>44272</v>
      </c>
      <c r="B278" s="66">
        <v>48.58</v>
      </c>
      <c r="C278" s="11">
        <v>38.299999999999997</v>
      </c>
      <c r="D278" s="11"/>
      <c r="E278" s="27"/>
      <c r="F278" s="26">
        <f t="shared" si="5"/>
        <v>6.7800000000000011</v>
      </c>
      <c r="G278" s="59">
        <v>3.5</v>
      </c>
    </row>
    <row r="279" spans="1:7">
      <c r="A279" s="10">
        <v>44272</v>
      </c>
      <c r="B279" s="66">
        <v>24.22</v>
      </c>
      <c r="C279" s="11">
        <v>16</v>
      </c>
      <c r="D279" s="11"/>
      <c r="E279" s="27"/>
      <c r="F279" s="26">
        <f t="shared" si="5"/>
        <v>4.7199999999999989</v>
      </c>
      <c r="G279" s="59">
        <v>3.5</v>
      </c>
    </row>
    <row r="280" spans="1:7">
      <c r="A280" s="10">
        <v>44272</v>
      </c>
      <c r="B280" s="66">
        <v>134.54</v>
      </c>
      <c r="C280" s="11">
        <v>104</v>
      </c>
      <c r="D280" s="11"/>
      <c r="E280" s="27"/>
      <c r="F280" s="26">
        <f t="shared" si="5"/>
        <v>27.039999999999992</v>
      </c>
      <c r="G280" s="59">
        <v>3.5</v>
      </c>
    </row>
    <row r="281" spans="1:7">
      <c r="A281" s="10">
        <v>44272</v>
      </c>
      <c r="B281" s="66">
        <v>62.69</v>
      </c>
      <c r="C281" s="11">
        <v>46.3</v>
      </c>
      <c r="D281" s="11"/>
      <c r="E281" s="27"/>
      <c r="F281" s="26">
        <f t="shared" si="5"/>
        <v>12.89</v>
      </c>
      <c r="G281" s="59">
        <v>3.5</v>
      </c>
    </row>
    <row r="282" spans="1:7">
      <c r="A282" s="10">
        <v>44272</v>
      </c>
      <c r="B282" s="66">
        <v>74.47</v>
      </c>
      <c r="C282" s="11">
        <v>53</v>
      </c>
      <c r="D282" s="11"/>
      <c r="E282" s="27"/>
      <c r="F282" s="26">
        <f t="shared" si="5"/>
        <v>17.97</v>
      </c>
      <c r="G282" s="59">
        <v>3.5</v>
      </c>
    </row>
    <row r="283" spans="1:7">
      <c r="A283" s="10">
        <v>44272</v>
      </c>
      <c r="B283" s="66">
        <v>13.74</v>
      </c>
      <c r="C283" s="11">
        <v>5</v>
      </c>
      <c r="D283" s="11"/>
      <c r="E283" s="27"/>
      <c r="F283" s="26">
        <f t="shared" si="5"/>
        <v>5.24</v>
      </c>
      <c r="G283" s="59">
        <v>3.5</v>
      </c>
    </row>
    <row r="284" spans="1:7">
      <c r="A284" s="10">
        <v>44272</v>
      </c>
      <c r="B284" s="66">
        <v>84.32</v>
      </c>
      <c r="C284" s="11">
        <v>62</v>
      </c>
      <c r="D284" s="11"/>
      <c r="E284" s="27"/>
      <c r="F284" s="26">
        <f t="shared" si="5"/>
        <v>18.819999999999993</v>
      </c>
      <c r="G284" s="59">
        <v>3.5</v>
      </c>
    </row>
    <row r="285" spans="1:7">
      <c r="A285" s="10">
        <v>44272</v>
      </c>
      <c r="B285" s="66">
        <v>31.31</v>
      </c>
      <c r="C285" s="27">
        <v>20</v>
      </c>
      <c r="D285" s="11"/>
      <c r="E285" s="27"/>
      <c r="F285" s="26">
        <f t="shared" si="5"/>
        <v>7.8099999999999987</v>
      </c>
      <c r="G285" s="59">
        <v>3.5</v>
      </c>
    </row>
    <row r="286" spans="1:7">
      <c r="A286" s="10">
        <v>44272</v>
      </c>
      <c r="B286" s="66">
        <v>61.05</v>
      </c>
      <c r="C286" s="16">
        <v>40</v>
      </c>
      <c r="D286" s="11"/>
      <c r="E286" s="27"/>
      <c r="F286" s="26">
        <f t="shared" si="5"/>
        <v>17.549999999999997</v>
      </c>
      <c r="G286" s="59">
        <v>3.5</v>
      </c>
    </row>
    <row r="287" spans="1:7">
      <c r="A287" s="10">
        <v>44272</v>
      </c>
      <c r="B287" s="66">
        <v>13.48</v>
      </c>
      <c r="C287" s="11">
        <v>8</v>
      </c>
      <c r="D287" s="11"/>
      <c r="E287" s="27"/>
      <c r="F287" s="26">
        <f t="shared" si="5"/>
        <v>1.9800000000000004</v>
      </c>
      <c r="G287" s="59">
        <v>3.5</v>
      </c>
    </row>
    <row r="288" spans="1:7">
      <c r="A288" s="10">
        <v>44272</v>
      </c>
      <c r="B288" s="66">
        <v>14.08</v>
      </c>
      <c r="C288" s="11">
        <v>5</v>
      </c>
      <c r="D288" s="11"/>
      <c r="E288" s="27"/>
      <c r="F288" s="26">
        <f t="shared" si="5"/>
        <v>5.58</v>
      </c>
      <c r="G288" s="59">
        <v>3.5</v>
      </c>
    </row>
    <row r="289" spans="1:7">
      <c r="A289" s="10">
        <v>44273</v>
      </c>
      <c r="B289" s="66">
        <v>31.9</v>
      </c>
      <c r="C289" s="11">
        <v>15</v>
      </c>
      <c r="D289" s="11"/>
      <c r="E289" s="27"/>
      <c r="F289" s="26">
        <f t="shared" si="5"/>
        <v>13.399999999999999</v>
      </c>
      <c r="G289" s="59">
        <v>3.5</v>
      </c>
    </row>
    <row r="290" spans="1:7">
      <c r="A290" s="10">
        <v>44273</v>
      </c>
      <c r="B290" s="66">
        <v>67.41</v>
      </c>
      <c r="C290" s="11">
        <v>48</v>
      </c>
      <c r="D290" s="11"/>
      <c r="E290" s="27"/>
      <c r="F290" s="26">
        <f t="shared" si="5"/>
        <v>15.909999999999997</v>
      </c>
      <c r="G290" s="59">
        <v>3.5</v>
      </c>
    </row>
    <row r="291" spans="1:7">
      <c r="A291" s="10">
        <v>44273</v>
      </c>
      <c r="B291" s="66">
        <v>33.659999999999997</v>
      </c>
      <c r="C291" s="11">
        <v>21</v>
      </c>
      <c r="D291" s="11"/>
      <c r="E291" s="27"/>
      <c r="F291" s="26">
        <f t="shared" si="5"/>
        <v>9.1599999999999966</v>
      </c>
      <c r="G291" s="59">
        <v>3.5</v>
      </c>
    </row>
    <row r="292" spans="1:7">
      <c r="A292" s="10">
        <v>44273</v>
      </c>
      <c r="B292" s="66">
        <v>179.98</v>
      </c>
      <c r="C292" s="11">
        <v>136</v>
      </c>
      <c r="D292" s="11"/>
      <c r="E292" s="27"/>
      <c r="F292" s="26">
        <f t="shared" si="5"/>
        <v>40.47999999999999</v>
      </c>
      <c r="G292" s="59">
        <v>3.5</v>
      </c>
    </row>
    <row r="293" spans="1:7">
      <c r="A293" s="10">
        <v>44273</v>
      </c>
      <c r="B293" s="66">
        <v>147.58000000000001</v>
      </c>
      <c r="C293" s="11">
        <v>112</v>
      </c>
      <c r="D293" s="11"/>
      <c r="E293" s="27"/>
      <c r="F293" s="26">
        <f t="shared" si="5"/>
        <v>32.080000000000013</v>
      </c>
      <c r="G293" s="59">
        <v>3.5</v>
      </c>
    </row>
    <row r="294" spans="1:7">
      <c r="A294" s="10">
        <v>44273</v>
      </c>
      <c r="B294" s="66">
        <v>147.58000000000001</v>
      </c>
      <c r="C294" s="11">
        <v>112</v>
      </c>
      <c r="D294" s="11"/>
      <c r="E294" s="27"/>
      <c r="F294" s="26">
        <f t="shared" si="5"/>
        <v>32.080000000000013</v>
      </c>
      <c r="G294" s="59">
        <v>3.5</v>
      </c>
    </row>
    <row r="295" spans="1:7">
      <c r="A295" s="10">
        <v>44273</v>
      </c>
      <c r="B295" s="66">
        <v>48.58</v>
      </c>
      <c r="C295" s="11">
        <v>38.299999999999997</v>
      </c>
      <c r="D295" s="11"/>
      <c r="E295" s="27"/>
      <c r="F295" s="26">
        <f t="shared" si="5"/>
        <v>6.7800000000000011</v>
      </c>
      <c r="G295" s="59">
        <v>3.5</v>
      </c>
    </row>
    <row r="296" spans="1:7">
      <c r="A296" s="10">
        <v>44273</v>
      </c>
      <c r="B296" s="66">
        <v>93.7</v>
      </c>
      <c r="C296" s="11">
        <v>52.5</v>
      </c>
      <c r="D296" s="11"/>
      <c r="E296" s="27"/>
      <c r="F296" s="26">
        <f t="shared" si="5"/>
        <v>37.700000000000003</v>
      </c>
      <c r="G296" s="59">
        <v>3.5</v>
      </c>
    </row>
    <row r="297" spans="1:7">
      <c r="A297" s="10">
        <v>44273</v>
      </c>
      <c r="B297" s="66">
        <v>63.8</v>
      </c>
      <c r="C297" s="11">
        <v>35</v>
      </c>
      <c r="D297" s="11"/>
      <c r="E297" s="27"/>
      <c r="F297" s="26">
        <f t="shared" si="5"/>
        <v>25.299999999999997</v>
      </c>
      <c r="G297" s="59">
        <v>3.5</v>
      </c>
    </row>
    <row r="298" spans="1:7">
      <c r="A298" s="10">
        <v>44273</v>
      </c>
      <c r="B298" s="66">
        <v>35.83</v>
      </c>
      <c r="C298" s="11">
        <v>24</v>
      </c>
      <c r="D298" s="11"/>
      <c r="E298" s="27"/>
      <c r="F298" s="26">
        <f t="shared" si="5"/>
        <v>8.3299999999999983</v>
      </c>
      <c r="G298" s="59">
        <v>3.5</v>
      </c>
    </row>
    <row r="299" spans="1:7">
      <c r="A299" s="10">
        <v>44273</v>
      </c>
      <c r="B299" s="66">
        <v>34.799999999999997</v>
      </c>
      <c r="C299" s="11">
        <v>20</v>
      </c>
      <c r="D299" s="11"/>
      <c r="E299" s="27"/>
      <c r="F299" s="26">
        <f t="shared" si="5"/>
        <v>11.299999999999997</v>
      </c>
      <c r="G299" s="59">
        <v>3.5</v>
      </c>
    </row>
    <row r="300" spans="1:7">
      <c r="A300" s="10">
        <v>44273</v>
      </c>
      <c r="B300" s="66">
        <v>17.96</v>
      </c>
      <c r="C300" s="11">
        <v>9.1</v>
      </c>
      <c r="D300" s="11"/>
      <c r="E300" s="27"/>
      <c r="F300" s="26">
        <f t="shared" si="5"/>
        <v>5.3600000000000012</v>
      </c>
      <c r="G300" s="59">
        <v>3.5</v>
      </c>
    </row>
    <row r="301" spans="1:7">
      <c r="A301" s="10">
        <v>44273</v>
      </c>
      <c r="B301" s="66">
        <v>69.459999999999994</v>
      </c>
      <c r="C301" s="11">
        <v>48</v>
      </c>
      <c r="D301" s="11"/>
      <c r="E301" s="27"/>
      <c r="F301" s="26">
        <f t="shared" si="5"/>
        <v>17.959999999999994</v>
      </c>
      <c r="G301" s="59">
        <v>3.5</v>
      </c>
    </row>
    <row r="302" spans="1:7">
      <c r="A302" s="10">
        <v>44274</v>
      </c>
      <c r="B302" s="66">
        <v>17.11</v>
      </c>
      <c r="C302" s="11">
        <v>8.5</v>
      </c>
      <c r="D302" s="11"/>
      <c r="E302" s="27"/>
      <c r="F302" s="26">
        <f t="shared" si="5"/>
        <v>5.1099999999999994</v>
      </c>
      <c r="G302" s="59">
        <v>3.5</v>
      </c>
    </row>
    <row r="303" spans="1:7">
      <c r="A303" s="10">
        <v>44274</v>
      </c>
      <c r="B303" s="66">
        <v>9.08</v>
      </c>
      <c r="C303" s="11">
        <v>3.5</v>
      </c>
      <c r="D303" s="11"/>
      <c r="E303" s="27"/>
      <c r="F303" s="26">
        <f t="shared" si="5"/>
        <v>2.08</v>
      </c>
      <c r="G303" s="59">
        <v>3.5</v>
      </c>
    </row>
    <row r="304" spans="1:7">
      <c r="A304" s="10">
        <v>44274</v>
      </c>
      <c r="B304" s="66">
        <v>13.74</v>
      </c>
      <c r="C304" s="11">
        <v>4.9000000000000004</v>
      </c>
      <c r="D304" s="11"/>
      <c r="E304" s="27"/>
      <c r="F304" s="26">
        <f t="shared" si="5"/>
        <v>5.34</v>
      </c>
      <c r="G304" s="59">
        <v>3.5</v>
      </c>
    </row>
    <row r="305" spans="1:7">
      <c r="A305" s="10">
        <v>44274</v>
      </c>
      <c r="B305" s="66">
        <v>10.83</v>
      </c>
      <c r="C305" s="11">
        <v>3.75</v>
      </c>
      <c r="D305" s="11"/>
      <c r="E305" s="27"/>
      <c r="F305" s="26">
        <f t="shared" si="5"/>
        <v>3.58</v>
      </c>
      <c r="G305" s="59">
        <v>3.5</v>
      </c>
    </row>
    <row r="306" spans="1:7">
      <c r="A306" s="10">
        <v>44274</v>
      </c>
      <c r="B306" s="66">
        <v>34.799999999999997</v>
      </c>
      <c r="C306" s="11">
        <v>20</v>
      </c>
      <c r="D306" s="11"/>
      <c r="E306" s="27"/>
      <c r="F306" s="26">
        <f t="shared" si="5"/>
        <v>14.799999999999997</v>
      </c>
      <c r="G306" s="59">
        <v>0</v>
      </c>
    </row>
    <row r="307" spans="1:7">
      <c r="A307" s="10">
        <v>44274</v>
      </c>
      <c r="B307" s="66">
        <v>134.54</v>
      </c>
      <c r="C307" s="11">
        <v>104</v>
      </c>
      <c r="D307" s="11"/>
      <c r="E307" s="27"/>
      <c r="F307" s="26">
        <f t="shared" si="5"/>
        <v>27.039999999999992</v>
      </c>
      <c r="G307" s="59">
        <v>3.5</v>
      </c>
    </row>
    <row r="308" spans="1:7">
      <c r="A308" s="10">
        <v>44274</v>
      </c>
      <c r="B308" s="66">
        <v>29.01</v>
      </c>
      <c r="C308" s="11">
        <v>14</v>
      </c>
      <c r="D308" s="11"/>
      <c r="E308" s="27"/>
      <c r="F308" s="26">
        <f t="shared" si="5"/>
        <v>11.510000000000002</v>
      </c>
      <c r="G308" s="59">
        <v>3.5</v>
      </c>
    </row>
    <row r="309" spans="1:7">
      <c r="A309" s="10">
        <v>44274</v>
      </c>
      <c r="B309" s="66">
        <v>48.58</v>
      </c>
      <c r="C309" s="11">
        <v>38.299999999999997</v>
      </c>
      <c r="D309" s="11"/>
      <c r="E309" s="27"/>
      <c r="F309" s="26">
        <f t="shared" si="5"/>
        <v>6.7800000000000011</v>
      </c>
      <c r="G309" s="59">
        <v>3.5</v>
      </c>
    </row>
    <row r="310" spans="1:7">
      <c r="A310" s="10">
        <v>44274</v>
      </c>
      <c r="B310" s="66">
        <v>75.58</v>
      </c>
      <c r="C310" s="11">
        <v>56</v>
      </c>
      <c r="D310" s="11"/>
      <c r="E310" s="27"/>
      <c r="F310" s="26">
        <f t="shared" si="5"/>
        <v>16.079999999999998</v>
      </c>
      <c r="G310" s="59">
        <v>3.5</v>
      </c>
    </row>
    <row r="311" spans="1:7">
      <c r="A311" s="10">
        <v>44275</v>
      </c>
      <c r="B311" s="66">
        <v>14.06</v>
      </c>
      <c r="C311" s="11">
        <v>5</v>
      </c>
      <c r="D311" s="11"/>
      <c r="E311" s="27"/>
      <c r="F311" s="26">
        <f t="shared" si="5"/>
        <v>5.5600000000000005</v>
      </c>
      <c r="G311" s="59">
        <v>3.5</v>
      </c>
    </row>
    <row r="312" spans="1:7">
      <c r="A312" s="10">
        <v>44275</v>
      </c>
      <c r="B312" s="66">
        <v>24.22</v>
      </c>
      <c r="C312" s="11">
        <v>16</v>
      </c>
      <c r="D312" s="11"/>
      <c r="E312" s="27"/>
      <c r="F312" s="26">
        <f t="shared" si="5"/>
        <v>4.7199999999999989</v>
      </c>
      <c r="G312" s="59">
        <v>3.5</v>
      </c>
    </row>
    <row r="313" spans="1:7">
      <c r="A313" s="10">
        <v>44275</v>
      </c>
      <c r="B313" s="66">
        <v>138.66999999999999</v>
      </c>
      <c r="C313" s="11">
        <v>104</v>
      </c>
      <c r="D313" s="11"/>
      <c r="E313" s="27"/>
      <c r="F313" s="26">
        <f t="shared" si="5"/>
        <v>31.169999999999987</v>
      </c>
      <c r="G313" s="59">
        <v>3.5</v>
      </c>
    </row>
    <row r="314" spans="1:7">
      <c r="A314" s="10">
        <v>44275</v>
      </c>
      <c r="B314" s="66">
        <v>49.58</v>
      </c>
      <c r="C314" s="11">
        <v>32</v>
      </c>
      <c r="D314" s="11"/>
      <c r="E314" s="27"/>
      <c r="F314" s="26">
        <f t="shared" si="5"/>
        <v>14.079999999999998</v>
      </c>
      <c r="G314" s="59">
        <v>3.5</v>
      </c>
    </row>
    <row r="315" spans="1:7">
      <c r="A315" s="10">
        <v>44275</v>
      </c>
      <c r="B315" s="66">
        <v>67.55</v>
      </c>
      <c r="C315" s="11">
        <v>48</v>
      </c>
      <c r="D315" s="11"/>
      <c r="E315" s="27"/>
      <c r="F315" s="26">
        <f t="shared" si="5"/>
        <v>16.549999999999997</v>
      </c>
      <c r="G315" s="59">
        <v>3</v>
      </c>
    </row>
    <row r="316" spans="1:7">
      <c r="A316" s="10">
        <v>44275</v>
      </c>
      <c r="B316" s="66">
        <v>35.83</v>
      </c>
      <c r="C316" s="11">
        <v>24</v>
      </c>
      <c r="D316" s="11"/>
      <c r="E316" s="27"/>
      <c r="F316" s="26">
        <f t="shared" si="5"/>
        <v>8.8299999999999983</v>
      </c>
      <c r="G316" s="59">
        <v>3</v>
      </c>
    </row>
    <row r="317" spans="1:7">
      <c r="A317" s="10">
        <v>44275</v>
      </c>
      <c r="B317" s="66">
        <v>14.08</v>
      </c>
      <c r="C317" s="11">
        <v>5</v>
      </c>
      <c r="D317" s="11"/>
      <c r="E317" s="27"/>
      <c r="F317" s="26">
        <f t="shared" si="5"/>
        <v>6.08</v>
      </c>
      <c r="G317" s="59">
        <v>3</v>
      </c>
    </row>
    <row r="318" spans="1:7">
      <c r="A318" s="10">
        <v>44275</v>
      </c>
      <c r="B318" s="66">
        <v>11.61</v>
      </c>
      <c r="C318" s="11">
        <v>8</v>
      </c>
      <c r="D318" s="11"/>
      <c r="E318" s="27"/>
      <c r="F318" s="26">
        <f t="shared" si="5"/>
        <v>0.60999999999999943</v>
      </c>
      <c r="G318" s="59">
        <v>3</v>
      </c>
    </row>
    <row r="319" spans="1:7">
      <c r="A319" s="10">
        <v>44275</v>
      </c>
      <c r="B319" s="66">
        <v>11.61</v>
      </c>
      <c r="C319" s="11">
        <v>8</v>
      </c>
      <c r="D319" s="11"/>
      <c r="E319" s="27"/>
      <c r="F319" s="26">
        <f t="shared" si="5"/>
        <v>0.60999999999999943</v>
      </c>
      <c r="G319" s="59">
        <v>3</v>
      </c>
    </row>
    <row r="320" spans="1:7">
      <c r="A320" s="10">
        <v>44275</v>
      </c>
      <c r="B320" s="66">
        <v>48.58</v>
      </c>
      <c r="C320" s="11">
        <v>38.299999999999997</v>
      </c>
      <c r="D320" s="11"/>
      <c r="E320" s="27"/>
      <c r="F320" s="26">
        <f t="shared" si="5"/>
        <v>7.2800000000000011</v>
      </c>
      <c r="G320" s="59">
        <v>3</v>
      </c>
    </row>
    <row r="321" spans="1:7">
      <c r="A321" s="10">
        <v>44275</v>
      </c>
      <c r="B321" s="66">
        <v>13.74</v>
      </c>
      <c r="C321" s="11">
        <v>4.9000000000000004</v>
      </c>
      <c r="D321" s="11"/>
      <c r="E321" s="27"/>
      <c r="F321" s="26">
        <f t="shared" si="5"/>
        <v>5.84</v>
      </c>
      <c r="G321" s="59">
        <v>3</v>
      </c>
    </row>
    <row r="322" spans="1:7">
      <c r="A322" s="10">
        <v>44275</v>
      </c>
      <c r="B322" s="66">
        <v>67.41</v>
      </c>
      <c r="C322" s="11">
        <v>48</v>
      </c>
      <c r="D322" s="11"/>
      <c r="E322" s="27"/>
      <c r="F322" s="26">
        <f t="shared" si="5"/>
        <v>16.409999999999997</v>
      </c>
      <c r="G322" s="59">
        <v>3</v>
      </c>
    </row>
    <row r="323" spans="1:7">
      <c r="A323" s="10">
        <v>44275</v>
      </c>
      <c r="B323" s="66">
        <v>85.32</v>
      </c>
      <c r="C323" s="11">
        <v>56.4</v>
      </c>
      <c r="D323" s="11"/>
      <c r="E323" s="27"/>
      <c r="F323" s="26">
        <f t="shared" si="5"/>
        <v>25.919999999999995</v>
      </c>
      <c r="G323" s="59">
        <v>3</v>
      </c>
    </row>
    <row r="324" spans="1:7">
      <c r="A324" s="10">
        <v>44276</v>
      </c>
      <c r="B324" s="66">
        <v>20.16</v>
      </c>
      <c r="C324" s="11">
        <v>9</v>
      </c>
      <c r="D324" s="11"/>
      <c r="E324" s="27"/>
      <c r="F324" s="26">
        <f t="shared" ref="F324:F387" si="6">B324-C324-D324+E324-G324-J324</f>
        <v>8.16</v>
      </c>
      <c r="G324" s="59">
        <v>3</v>
      </c>
    </row>
    <row r="325" spans="1:7">
      <c r="A325" s="10">
        <v>44276</v>
      </c>
      <c r="B325" s="66">
        <v>24.22</v>
      </c>
      <c r="C325" s="11">
        <v>16</v>
      </c>
      <c r="D325" s="11"/>
      <c r="E325" s="27"/>
      <c r="F325" s="26">
        <f t="shared" si="6"/>
        <v>5.2199999999999989</v>
      </c>
      <c r="G325" s="59">
        <v>3</v>
      </c>
    </row>
    <row r="326" spans="1:7">
      <c r="A326" s="10">
        <v>44276</v>
      </c>
      <c r="B326" s="66">
        <v>35.83</v>
      </c>
      <c r="C326" s="11">
        <v>24</v>
      </c>
      <c r="D326" s="11"/>
      <c r="E326" s="27"/>
      <c r="F326" s="26">
        <f t="shared" si="6"/>
        <v>8.8299999999999983</v>
      </c>
      <c r="G326" s="59">
        <v>3</v>
      </c>
    </row>
    <row r="327" spans="1:7">
      <c r="A327" s="10">
        <v>44276</v>
      </c>
      <c r="B327" s="66">
        <v>63.3</v>
      </c>
      <c r="C327" s="11">
        <v>47.5</v>
      </c>
      <c r="D327" s="11"/>
      <c r="E327" s="27"/>
      <c r="F327" s="26">
        <f t="shared" si="6"/>
        <v>12.799999999999997</v>
      </c>
      <c r="G327" s="59">
        <v>3</v>
      </c>
    </row>
    <row r="328" spans="1:7">
      <c r="A328" s="10">
        <v>44276</v>
      </c>
      <c r="B328" s="66">
        <v>69.58</v>
      </c>
      <c r="C328" s="11">
        <v>48</v>
      </c>
      <c r="D328" s="11"/>
      <c r="E328" s="27"/>
      <c r="F328" s="26">
        <f t="shared" si="6"/>
        <v>18.579999999999998</v>
      </c>
      <c r="G328" s="59">
        <v>3</v>
      </c>
    </row>
    <row r="329" spans="1:7">
      <c r="A329" s="10">
        <v>44276</v>
      </c>
      <c r="B329" s="66">
        <v>11.61</v>
      </c>
      <c r="C329" s="11">
        <v>8</v>
      </c>
      <c r="D329" s="11"/>
      <c r="E329" s="27"/>
      <c r="F329" s="26">
        <f t="shared" si="6"/>
        <v>0.60999999999999943</v>
      </c>
      <c r="G329" s="59">
        <v>3</v>
      </c>
    </row>
    <row r="330" spans="1:7">
      <c r="A330" s="10">
        <v>44276</v>
      </c>
      <c r="B330" s="66">
        <v>138.72</v>
      </c>
      <c r="C330" s="11">
        <v>104</v>
      </c>
      <c r="D330" s="11"/>
      <c r="E330" s="27"/>
      <c r="F330" s="26">
        <f t="shared" si="6"/>
        <v>31.72</v>
      </c>
      <c r="G330" s="59">
        <v>3</v>
      </c>
    </row>
    <row r="331" spans="1:7">
      <c r="A331" s="10">
        <v>44276</v>
      </c>
      <c r="B331" s="66">
        <v>134.54</v>
      </c>
      <c r="C331" s="11">
        <v>104</v>
      </c>
      <c r="D331" s="11"/>
      <c r="E331" s="27"/>
      <c r="F331" s="26">
        <f t="shared" si="6"/>
        <v>27.539999999999992</v>
      </c>
      <c r="G331" s="59">
        <v>3</v>
      </c>
    </row>
    <row r="332" spans="1:7">
      <c r="A332" s="10">
        <v>44276</v>
      </c>
      <c r="B332" s="66">
        <v>48.58</v>
      </c>
      <c r="C332" s="11">
        <v>38.5</v>
      </c>
      <c r="D332" s="11"/>
      <c r="E332" s="27"/>
      <c r="F332" s="26">
        <f t="shared" si="6"/>
        <v>7.0799999999999983</v>
      </c>
      <c r="G332" s="59">
        <v>3</v>
      </c>
    </row>
    <row r="333" spans="1:7">
      <c r="A333" s="10">
        <v>44276</v>
      </c>
      <c r="B333" s="66">
        <v>81.319999999999993</v>
      </c>
      <c r="C333" s="11">
        <v>46</v>
      </c>
      <c r="D333" s="11"/>
      <c r="E333" s="27"/>
      <c r="F333" s="26">
        <f t="shared" si="6"/>
        <v>32.319999999999993</v>
      </c>
      <c r="G333" s="59">
        <v>3</v>
      </c>
    </row>
    <row r="334" spans="1:7">
      <c r="A334" s="10">
        <v>44276</v>
      </c>
      <c r="B334" s="66">
        <v>44.38</v>
      </c>
      <c r="C334" s="11">
        <v>21.2</v>
      </c>
      <c r="D334" s="11"/>
      <c r="E334" s="27"/>
      <c r="F334" s="26">
        <f t="shared" si="6"/>
        <v>20.180000000000003</v>
      </c>
      <c r="G334" s="59">
        <v>3</v>
      </c>
    </row>
    <row r="335" spans="1:7">
      <c r="A335" s="10">
        <v>44276</v>
      </c>
      <c r="B335" s="66">
        <v>134.54</v>
      </c>
      <c r="C335" s="11">
        <v>104</v>
      </c>
      <c r="D335" s="11"/>
      <c r="E335" s="27"/>
      <c r="F335" s="26">
        <f t="shared" si="6"/>
        <v>27.539999999999992</v>
      </c>
      <c r="G335" s="59">
        <v>3</v>
      </c>
    </row>
    <row r="336" spans="1:7">
      <c r="A336" s="10">
        <v>44276</v>
      </c>
      <c r="B336" s="66">
        <v>11.61</v>
      </c>
      <c r="C336" s="11">
        <v>8</v>
      </c>
      <c r="D336" s="11"/>
      <c r="E336" s="27"/>
      <c r="F336" s="26">
        <f t="shared" si="6"/>
        <v>0.60999999999999943</v>
      </c>
      <c r="G336" s="59">
        <v>3</v>
      </c>
    </row>
    <row r="337" spans="1:7">
      <c r="A337" s="10">
        <v>44276</v>
      </c>
      <c r="B337" s="66">
        <v>25</v>
      </c>
      <c r="C337" s="11">
        <v>16</v>
      </c>
      <c r="D337" s="11"/>
      <c r="E337" s="27"/>
      <c r="F337" s="26">
        <f t="shared" si="6"/>
        <v>6</v>
      </c>
      <c r="G337" s="59">
        <v>3</v>
      </c>
    </row>
    <row r="338" spans="1:7">
      <c r="A338" s="10">
        <v>44276</v>
      </c>
      <c r="B338" s="66">
        <v>34.799999999999997</v>
      </c>
      <c r="C338" s="11">
        <v>20</v>
      </c>
      <c r="D338" s="11"/>
      <c r="E338" s="27"/>
      <c r="F338" s="26">
        <f t="shared" si="6"/>
        <v>11.799999999999997</v>
      </c>
      <c r="G338" s="59">
        <v>3</v>
      </c>
    </row>
    <row r="339" spans="1:7">
      <c r="A339" s="10">
        <v>44276</v>
      </c>
      <c r="B339" s="66">
        <v>11.61</v>
      </c>
      <c r="C339" s="11">
        <v>8</v>
      </c>
      <c r="D339" s="11"/>
      <c r="E339" s="27"/>
      <c r="F339" s="26">
        <f t="shared" si="6"/>
        <v>0.60999999999999943</v>
      </c>
      <c r="G339" s="59">
        <v>3</v>
      </c>
    </row>
    <row r="340" spans="1:7">
      <c r="A340" s="10">
        <v>44276</v>
      </c>
      <c r="B340" s="66">
        <v>35.83</v>
      </c>
      <c r="C340" s="11">
        <v>24</v>
      </c>
      <c r="D340" s="11"/>
      <c r="E340" s="27"/>
      <c r="F340" s="26">
        <f t="shared" si="6"/>
        <v>8.8299999999999983</v>
      </c>
      <c r="G340" s="59">
        <v>3</v>
      </c>
    </row>
    <row r="341" spans="1:7">
      <c r="A341" s="10">
        <v>44276</v>
      </c>
      <c r="B341" s="66">
        <v>75.58</v>
      </c>
      <c r="C341" s="11">
        <v>57.3</v>
      </c>
      <c r="D341" s="11"/>
      <c r="E341" s="27"/>
      <c r="F341" s="26">
        <f t="shared" si="6"/>
        <v>15.280000000000001</v>
      </c>
      <c r="G341" s="59">
        <v>3</v>
      </c>
    </row>
    <row r="342" spans="1:7">
      <c r="A342" s="10">
        <v>44276</v>
      </c>
      <c r="B342" s="66">
        <v>67.41</v>
      </c>
      <c r="C342" s="11">
        <v>48</v>
      </c>
      <c r="D342" s="11"/>
      <c r="E342" s="27"/>
      <c r="F342" s="26">
        <f t="shared" si="6"/>
        <v>16.409999999999997</v>
      </c>
      <c r="G342" s="59">
        <v>3</v>
      </c>
    </row>
    <row r="343" spans="1:7">
      <c r="A343" s="10">
        <v>44276</v>
      </c>
      <c r="B343" s="66">
        <v>25</v>
      </c>
      <c r="C343" s="11">
        <v>16</v>
      </c>
      <c r="D343" s="11"/>
      <c r="E343" s="27"/>
      <c r="F343" s="26">
        <f t="shared" si="6"/>
        <v>6</v>
      </c>
      <c r="G343" s="59">
        <v>3</v>
      </c>
    </row>
    <row r="344" spans="1:7">
      <c r="A344" s="10">
        <v>44276</v>
      </c>
      <c r="B344" s="66">
        <v>11.61</v>
      </c>
      <c r="C344" s="11">
        <v>8</v>
      </c>
      <c r="D344" s="11"/>
      <c r="E344" s="27"/>
      <c r="F344" s="26">
        <f t="shared" si="6"/>
        <v>0.60999999999999943</v>
      </c>
      <c r="G344" s="59">
        <v>3</v>
      </c>
    </row>
    <row r="345" spans="1:7">
      <c r="A345" s="10">
        <v>44276</v>
      </c>
      <c r="B345" s="66">
        <v>11.61</v>
      </c>
      <c r="C345" s="11">
        <v>8</v>
      </c>
      <c r="D345" s="11"/>
      <c r="E345" s="27"/>
      <c r="F345" s="26">
        <f t="shared" si="6"/>
        <v>0.60999999999999943</v>
      </c>
      <c r="G345" s="59">
        <v>3</v>
      </c>
    </row>
    <row r="346" spans="1:7">
      <c r="A346" s="10">
        <v>44277</v>
      </c>
      <c r="B346" s="66">
        <v>65</v>
      </c>
      <c r="C346" s="11">
        <v>40</v>
      </c>
      <c r="D346" s="11"/>
      <c r="E346" s="27"/>
      <c r="F346" s="26">
        <f t="shared" si="6"/>
        <v>22</v>
      </c>
      <c r="G346" s="59">
        <v>3</v>
      </c>
    </row>
    <row r="347" spans="1:7">
      <c r="A347" s="10">
        <v>44277</v>
      </c>
      <c r="B347" s="66">
        <v>119.66</v>
      </c>
      <c r="C347" s="11">
        <v>69.2</v>
      </c>
      <c r="D347" s="11"/>
      <c r="E347" s="27"/>
      <c r="F347" s="26">
        <f t="shared" si="6"/>
        <v>47.459999999999994</v>
      </c>
      <c r="G347" s="59">
        <v>3</v>
      </c>
    </row>
    <row r="348" spans="1:7">
      <c r="A348" s="10">
        <v>44277</v>
      </c>
      <c r="B348" s="66">
        <v>138.69999999999999</v>
      </c>
      <c r="C348" s="11">
        <v>104</v>
      </c>
      <c r="D348" s="11"/>
      <c r="E348" s="27"/>
      <c r="F348" s="26">
        <f t="shared" si="6"/>
        <v>31.699999999999989</v>
      </c>
      <c r="G348" s="59">
        <v>3</v>
      </c>
    </row>
    <row r="349" spans="1:7">
      <c r="A349" s="10">
        <v>44277</v>
      </c>
      <c r="B349" s="66">
        <v>69.569999999999993</v>
      </c>
      <c r="C349" s="11">
        <v>48</v>
      </c>
      <c r="D349" s="11"/>
      <c r="E349" s="27"/>
      <c r="F349" s="26">
        <f t="shared" si="6"/>
        <v>18.569999999999993</v>
      </c>
      <c r="G349" s="59">
        <v>3</v>
      </c>
    </row>
    <row r="350" spans="1:7">
      <c r="A350" s="10">
        <v>44277</v>
      </c>
      <c r="B350" s="66">
        <v>69.58</v>
      </c>
      <c r="C350" s="11">
        <v>48</v>
      </c>
      <c r="D350" s="11"/>
      <c r="E350" s="27"/>
      <c r="F350" s="26">
        <f t="shared" si="6"/>
        <v>18.579999999999998</v>
      </c>
      <c r="G350" s="59">
        <v>3</v>
      </c>
    </row>
    <row r="351" spans="1:7">
      <c r="A351" s="10">
        <v>44277</v>
      </c>
      <c r="B351" s="66">
        <v>35.83</v>
      </c>
      <c r="C351" s="11">
        <v>24</v>
      </c>
      <c r="D351" s="11"/>
      <c r="E351" s="27"/>
      <c r="F351" s="26">
        <f t="shared" si="6"/>
        <v>8.8299999999999983</v>
      </c>
      <c r="G351" s="59">
        <v>3</v>
      </c>
    </row>
    <row r="352" spans="1:7">
      <c r="A352" s="10">
        <v>44277</v>
      </c>
      <c r="B352" s="66">
        <v>24.22</v>
      </c>
      <c r="C352" s="11">
        <v>16</v>
      </c>
      <c r="D352" s="11"/>
      <c r="E352" s="27"/>
      <c r="F352" s="26">
        <f t="shared" si="6"/>
        <v>5.2199999999999989</v>
      </c>
      <c r="G352" s="59">
        <v>3</v>
      </c>
    </row>
    <row r="353" spans="1:7">
      <c r="A353" s="10">
        <v>44277</v>
      </c>
      <c r="B353" s="66">
        <v>50</v>
      </c>
      <c r="C353" s="11">
        <v>32</v>
      </c>
      <c r="D353" s="11"/>
      <c r="E353" s="27"/>
      <c r="F353" s="26">
        <f t="shared" si="6"/>
        <v>15</v>
      </c>
      <c r="G353" s="59">
        <v>3</v>
      </c>
    </row>
    <row r="354" spans="1:7">
      <c r="A354" s="10">
        <v>44277</v>
      </c>
      <c r="B354" s="66">
        <v>34.799999999999997</v>
      </c>
      <c r="C354" s="11">
        <v>20</v>
      </c>
      <c r="D354" s="11"/>
      <c r="E354" s="27"/>
      <c r="F354" s="26">
        <f t="shared" si="6"/>
        <v>11.799999999999997</v>
      </c>
      <c r="G354" s="59">
        <v>3</v>
      </c>
    </row>
    <row r="355" spans="1:7">
      <c r="A355" s="10">
        <v>44277</v>
      </c>
      <c r="B355" s="66">
        <v>24.22</v>
      </c>
      <c r="C355" s="11">
        <v>16</v>
      </c>
      <c r="D355" s="11"/>
      <c r="E355" s="27"/>
      <c r="F355" s="26">
        <f t="shared" si="6"/>
        <v>5.2199999999999989</v>
      </c>
      <c r="G355" s="59">
        <v>3</v>
      </c>
    </row>
    <row r="356" spans="1:7">
      <c r="A356" s="10">
        <v>44277</v>
      </c>
      <c r="B356" s="66">
        <v>46.44</v>
      </c>
      <c r="C356" s="11">
        <v>32</v>
      </c>
      <c r="D356" s="11"/>
      <c r="E356" s="27"/>
      <c r="F356" s="26">
        <f t="shared" si="6"/>
        <v>11.439999999999998</v>
      </c>
      <c r="G356" s="59">
        <v>3</v>
      </c>
    </row>
    <row r="357" spans="1:7">
      <c r="A357" s="10">
        <v>44277</v>
      </c>
      <c r="B357" s="66">
        <v>14.16</v>
      </c>
      <c r="C357" s="11">
        <v>7.5</v>
      </c>
      <c r="D357" s="11"/>
      <c r="E357" s="27"/>
      <c r="F357" s="26">
        <f t="shared" si="6"/>
        <v>3.66</v>
      </c>
      <c r="G357" s="59">
        <v>3</v>
      </c>
    </row>
    <row r="358" spans="1:7">
      <c r="A358" s="10">
        <v>44277</v>
      </c>
      <c r="B358" s="66">
        <v>288.64</v>
      </c>
      <c r="C358" s="11">
        <v>190</v>
      </c>
      <c r="D358" s="11"/>
      <c r="E358" s="27"/>
      <c r="F358" s="26">
        <f t="shared" si="6"/>
        <v>69.639999999999986</v>
      </c>
      <c r="G358" s="59">
        <v>29</v>
      </c>
    </row>
    <row r="359" spans="1:7">
      <c r="A359" s="10">
        <v>44277</v>
      </c>
      <c r="B359" s="66">
        <v>69.47</v>
      </c>
      <c r="C359" s="11">
        <v>48</v>
      </c>
      <c r="D359" s="11"/>
      <c r="E359" s="27"/>
      <c r="F359" s="26">
        <f t="shared" si="6"/>
        <v>18.47</v>
      </c>
      <c r="G359" s="59">
        <v>3</v>
      </c>
    </row>
    <row r="360" spans="1:7">
      <c r="A360" s="10">
        <v>44277</v>
      </c>
      <c r="B360" s="66">
        <v>34.799999999999997</v>
      </c>
      <c r="C360" s="11">
        <v>20</v>
      </c>
      <c r="D360" s="11"/>
      <c r="E360" s="27"/>
      <c r="F360" s="26">
        <f t="shared" si="6"/>
        <v>11.799999999999997</v>
      </c>
      <c r="G360" s="59">
        <v>3</v>
      </c>
    </row>
    <row r="361" spans="1:7">
      <c r="A361" s="10">
        <v>44277</v>
      </c>
      <c r="B361" s="66">
        <v>62.62</v>
      </c>
      <c r="C361" s="11">
        <v>32.25</v>
      </c>
      <c r="D361" s="11"/>
      <c r="E361" s="27"/>
      <c r="F361" s="26">
        <f t="shared" si="6"/>
        <v>28.369999999999997</v>
      </c>
      <c r="G361" s="59">
        <v>2</v>
      </c>
    </row>
    <row r="362" spans="1:7">
      <c r="A362" s="10">
        <v>44277</v>
      </c>
      <c r="B362" s="75">
        <v>180.87</v>
      </c>
      <c r="C362" s="11">
        <v>124</v>
      </c>
      <c r="D362" s="76"/>
      <c r="E362" s="76"/>
      <c r="F362" s="26">
        <f t="shared" si="6"/>
        <v>53.870000000000005</v>
      </c>
      <c r="G362" s="59">
        <v>3</v>
      </c>
    </row>
    <row r="363" spans="1:7">
      <c r="A363" s="10">
        <v>44277</v>
      </c>
      <c r="B363" s="75">
        <v>14.57</v>
      </c>
      <c r="C363" s="11">
        <v>5.8</v>
      </c>
      <c r="D363" s="76"/>
      <c r="E363" s="76"/>
      <c r="F363" s="26">
        <f t="shared" si="6"/>
        <v>5.77</v>
      </c>
      <c r="G363" s="59">
        <v>3</v>
      </c>
    </row>
    <row r="364" spans="1:7">
      <c r="A364" s="10">
        <v>44277</v>
      </c>
      <c r="B364" s="75">
        <v>12</v>
      </c>
      <c r="C364" s="11">
        <v>8</v>
      </c>
      <c r="D364" s="76"/>
      <c r="E364" s="76"/>
      <c r="F364" s="26">
        <f t="shared" si="6"/>
        <v>2</v>
      </c>
      <c r="G364" s="77">
        <v>2</v>
      </c>
    </row>
    <row r="365" spans="1:7">
      <c r="A365" s="10">
        <v>44278</v>
      </c>
      <c r="B365" s="75">
        <v>11.61</v>
      </c>
      <c r="C365" s="11">
        <v>8</v>
      </c>
      <c r="D365" s="76"/>
      <c r="E365" s="76"/>
      <c r="F365" s="26">
        <f t="shared" si="6"/>
        <v>1.6099999999999994</v>
      </c>
      <c r="G365" s="77">
        <v>2</v>
      </c>
    </row>
    <row r="366" spans="1:7">
      <c r="A366" s="10">
        <v>44278</v>
      </c>
      <c r="B366" s="75">
        <v>11.61</v>
      </c>
      <c r="C366" s="11">
        <v>8</v>
      </c>
      <c r="D366" s="76"/>
      <c r="E366" s="76"/>
      <c r="F366" s="26">
        <f t="shared" si="6"/>
        <v>1.6099999999999994</v>
      </c>
      <c r="G366" s="77">
        <v>2</v>
      </c>
    </row>
    <row r="367" spans="1:7">
      <c r="A367" s="10">
        <v>44278</v>
      </c>
      <c r="B367" s="75">
        <v>11.61</v>
      </c>
      <c r="C367" s="11">
        <v>8</v>
      </c>
      <c r="D367" s="76"/>
      <c r="E367" s="76"/>
      <c r="F367" s="26">
        <f t="shared" si="6"/>
        <v>1.6099999999999994</v>
      </c>
      <c r="G367" s="77">
        <v>2</v>
      </c>
    </row>
    <row r="368" spans="1:7">
      <c r="A368" s="10">
        <v>44278</v>
      </c>
      <c r="B368" s="75">
        <v>19.149999999999999</v>
      </c>
      <c r="C368" s="11">
        <v>8.6999999999999993</v>
      </c>
      <c r="D368" s="76"/>
      <c r="E368" s="76"/>
      <c r="F368" s="26">
        <f t="shared" si="6"/>
        <v>8.4499999999999993</v>
      </c>
      <c r="G368" s="77">
        <v>2</v>
      </c>
    </row>
    <row r="369" spans="1:7">
      <c r="A369" s="10">
        <v>44278</v>
      </c>
      <c r="B369" s="75">
        <v>417</v>
      </c>
      <c r="C369" s="11">
        <v>346</v>
      </c>
      <c r="D369" s="76"/>
      <c r="E369" s="76"/>
      <c r="F369" s="26">
        <f t="shared" si="6"/>
        <v>69</v>
      </c>
      <c r="G369" s="77">
        <v>2</v>
      </c>
    </row>
    <row r="370" spans="1:7">
      <c r="A370" s="10">
        <v>44278</v>
      </c>
      <c r="B370" s="75">
        <v>75.58</v>
      </c>
      <c r="C370" s="11">
        <v>56</v>
      </c>
      <c r="D370" s="76"/>
      <c r="E370" s="76"/>
      <c r="F370" s="26">
        <f t="shared" si="6"/>
        <v>17.579999999999998</v>
      </c>
      <c r="G370" s="77">
        <v>2</v>
      </c>
    </row>
    <row r="371" spans="1:7">
      <c r="A371" s="10">
        <v>44278</v>
      </c>
      <c r="B371" s="75">
        <v>135.29</v>
      </c>
      <c r="C371" s="11">
        <v>104</v>
      </c>
      <c r="D371" s="76"/>
      <c r="E371" s="76"/>
      <c r="F371" s="26">
        <f t="shared" si="6"/>
        <v>29.289999999999992</v>
      </c>
      <c r="G371" s="77">
        <v>2</v>
      </c>
    </row>
    <row r="372" spans="1:7">
      <c r="A372" s="10">
        <v>44278</v>
      </c>
      <c r="B372" s="75">
        <v>25.35</v>
      </c>
      <c r="C372" s="11">
        <v>13</v>
      </c>
      <c r="D372" s="76"/>
      <c r="E372" s="76"/>
      <c r="F372" s="26">
        <f t="shared" si="6"/>
        <v>10.350000000000001</v>
      </c>
      <c r="G372" s="77">
        <v>2</v>
      </c>
    </row>
    <row r="373" spans="1:7">
      <c r="A373" s="10">
        <v>44278</v>
      </c>
      <c r="B373" s="75">
        <v>12</v>
      </c>
      <c r="C373" s="11">
        <v>8</v>
      </c>
      <c r="D373" s="76"/>
      <c r="E373" s="76"/>
      <c r="F373" s="26">
        <f t="shared" si="6"/>
        <v>2</v>
      </c>
      <c r="G373" s="77">
        <v>2</v>
      </c>
    </row>
    <row r="374" spans="1:7">
      <c r="A374" s="10">
        <v>44278</v>
      </c>
      <c r="B374" s="75">
        <v>11.79</v>
      </c>
      <c r="C374" s="11">
        <v>8</v>
      </c>
      <c r="D374" s="76"/>
      <c r="E374" s="76"/>
      <c r="F374" s="26">
        <f t="shared" si="6"/>
        <v>1.7899999999999991</v>
      </c>
      <c r="G374" s="77">
        <v>2</v>
      </c>
    </row>
    <row r="375" spans="1:7">
      <c r="A375" s="10">
        <v>44278</v>
      </c>
      <c r="B375" s="75">
        <v>51.43</v>
      </c>
      <c r="C375" s="11">
        <v>30</v>
      </c>
      <c r="D375" s="76"/>
      <c r="E375" s="76"/>
      <c r="F375" s="26">
        <f t="shared" si="6"/>
        <v>19.43</v>
      </c>
      <c r="G375" s="77">
        <v>2</v>
      </c>
    </row>
    <row r="376" spans="1:7">
      <c r="A376" s="10">
        <v>44278</v>
      </c>
      <c r="B376" s="75">
        <v>8.89</v>
      </c>
      <c r="C376" s="11">
        <v>3.5</v>
      </c>
      <c r="D376" s="76"/>
      <c r="E376" s="76"/>
      <c r="F376" s="26">
        <f t="shared" si="6"/>
        <v>3.3900000000000006</v>
      </c>
      <c r="G376" s="77">
        <v>2</v>
      </c>
    </row>
    <row r="377" spans="1:7">
      <c r="A377" s="10">
        <v>44278</v>
      </c>
      <c r="B377" s="75">
        <v>197.3</v>
      </c>
      <c r="C377" s="11">
        <v>137</v>
      </c>
      <c r="D377" s="76"/>
      <c r="E377" s="76"/>
      <c r="F377" s="26">
        <f t="shared" si="6"/>
        <v>58.300000000000011</v>
      </c>
      <c r="G377" s="77">
        <v>2</v>
      </c>
    </row>
    <row r="378" spans="1:7">
      <c r="A378" s="10">
        <v>44278</v>
      </c>
      <c r="B378" s="75">
        <v>165.32</v>
      </c>
      <c r="C378" s="11">
        <v>121</v>
      </c>
      <c r="D378" s="76"/>
      <c r="E378" s="76"/>
      <c r="F378" s="26">
        <f t="shared" si="6"/>
        <v>41.319999999999993</v>
      </c>
      <c r="G378" s="59">
        <v>3</v>
      </c>
    </row>
    <row r="379" spans="1:7">
      <c r="A379" s="10">
        <v>44278</v>
      </c>
      <c r="B379" s="75">
        <v>138.49</v>
      </c>
      <c r="C379" s="11">
        <v>104</v>
      </c>
      <c r="D379" s="76"/>
      <c r="E379" s="76"/>
      <c r="F379" s="26">
        <f t="shared" si="6"/>
        <v>32.490000000000009</v>
      </c>
      <c r="G379" s="77">
        <v>2</v>
      </c>
    </row>
    <row r="380" spans="1:7">
      <c r="A380" s="10">
        <v>44279</v>
      </c>
      <c r="B380" s="75">
        <v>44.23</v>
      </c>
      <c r="C380" s="11">
        <v>38.299999999999997</v>
      </c>
      <c r="D380" s="76"/>
      <c r="E380" s="76"/>
      <c r="F380" s="26">
        <f t="shared" si="6"/>
        <v>3.9299999999999997</v>
      </c>
      <c r="G380" s="77">
        <v>2</v>
      </c>
    </row>
    <row r="381" spans="1:7">
      <c r="A381" s="10">
        <v>44279</v>
      </c>
      <c r="B381" s="75">
        <v>69.58</v>
      </c>
      <c r="C381" s="11">
        <v>48</v>
      </c>
      <c r="D381" s="76"/>
      <c r="E381" s="76"/>
      <c r="F381" s="26">
        <f t="shared" si="6"/>
        <v>19.579999999999998</v>
      </c>
      <c r="G381" s="77">
        <v>2</v>
      </c>
    </row>
    <row r="382" spans="1:7">
      <c r="A382" s="10">
        <v>44279</v>
      </c>
      <c r="B382" s="75">
        <v>16.239999999999998</v>
      </c>
      <c r="C382" s="11">
        <v>5.5</v>
      </c>
      <c r="D382" s="76"/>
      <c r="E382" s="76"/>
      <c r="F382" s="26">
        <f t="shared" si="6"/>
        <v>8.7399999999999984</v>
      </c>
      <c r="G382" s="77">
        <v>2</v>
      </c>
    </row>
    <row r="383" spans="1:7">
      <c r="A383" s="10">
        <v>44279</v>
      </c>
      <c r="B383" s="75">
        <v>22.4</v>
      </c>
      <c r="C383" s="11">
        <v>16</v>
      </c>
      <c r="D383" s="76"/>
      <c r="E383" s="76"/>
      <c r="F383" s="26">
        <f t="shared" si="6"/>
        <v>4.3999999999999986</v>
      </c>
      <c r="G383" s="77">
        <v>2</v>
      </c>
    </row>
    <row r="384" spans="1:7">
      <c r="A384" s="10">
        <v>44279</v>
      </c>
      <c r="B384" s="75">
        <v>191.85</v>
      </c>
      <c r="C384" s="11">
        <v>152</v>
      </c>
      <c r="D384" s="76"/>
      <c r="E384" s="76"/>
      <c r="F384" s="26">
        <f t="shared" si="6"/>
        <v>37.849999999999994</v>
      </c>
      <c r="G384" s="77">
        <v>2</v>
      </c>
    </row>
    <row r="385" spans="1:7">
      <c r="A385" s="10">
        <v>44279</v>
      </c>
      <c r="B385" s="75">
        <v>12</v>
      </c>
      <c r="C385" s="11">
        <v>8</v>
      </c>
      <c r="D385" s="76"/>
      <c r="E385" s="76"/>
      <c r="F385" s="26">
        <f t="shared" si="6"/>
        <v>2</v>
      </c>
      <c r="G385" s="77">
        <v>2</v>
      </c>
    </row>
    <row r="386" spans="1:7">
      <c r="A386" s="10">
        <v>44279</v>
      </c>
      <c r="B386" s="75">
        <v>13</v>
      </c>
      <c r="C386" s="11">
        <v>8</v>
      </c>
      <c r="D386" s="76"/>
      <c r="E386" s="76"/>
      <c r="F386" s="26">
        <f t="shared" si="6"/>
        <v>3</v>
      </c>
      <c r="G386" s="77">
        <v>2</v>
      </c>
    </row>
    <row r="387" spans="1:7">
      <c r="A387" s="10">
        <v>44279</v>
      </c>
      <c r="B387" s="75">
        <v>930.77</v>
      </c>
      <c r="C387" s="11">
        <v>748.6</v>
      </c>
      <c r="D387" s="76"/>
      <c r="E387" s="76"/>
      <c r="F387" s="26">
        <f t="shared" si="6"/>
        <v>155.16999999999996</v>
      </c>
      <c r="G387" s="77">
        <v>27</v>
      </c>
    </row>
    <row r="388" spans="1:7">
      <c r="A388" s="10">
        <v>44279</v>
      </c>
      <c r="B388" s="75">
        <v>143.13</v>
      </c>
      <c r="C388" s="11">
        <v>110.9</v>
      </c>
      <c r="D388" s="76"/>
      <c r="E388" s="76"/>
      <c r="F388" s="26">
        <f t="shared" ref="F388:F451" si="7">B388-C388-D388+E388-G388-J388</f>
        <v>30.22999999999999</v>
      </c>
      <c r="G388" s="77">
        <v>2</v>
      </c>
    </row>
    <row r="389" spans="1:7">
      <c r="A389" s="10">
        <v>44279</v>
      </c>
      <c r="B389" s="75">
        <v>82.58</v>
      </c>
      <c r="C389" s="11">
        <v>56</v>
      </c>
      <c r="D389" s="76"/>
      <c r="E389" s="76"/>
      <c r="F389" s="26">
        <f t="shared" si="7"/>
        <v>24.58</v>
      </c>
      <c r="G389" s="77">
        <v>2</v>
      </c>
    </row>
    <row r="390" spans="1:7">
      <c r="A390" s="10">
        <v>44279</v>
      </c>
      <c r="B390" s="75">
        <v>75.58</v>
      </c>
      <c r="C390" s="11">
        <v>56</v>
      </c>
      <c r="D390" s="76"/>
      <c r="E390" s="76"/>
      <c r="F390" s="26">
        <f t="shared" si="7"/>
        <v>17.579999999999998</v>
      </c>
      <c r="G390" s="77">
        <v>2</v>
      </c>
    </row>
    <row r="391" spans="1:7">
      <c r="A391" s="10">
        <v>44279</v>
      </c>
      <c r="B391" s="75">
        <v>186.43</v>
      </c>
      <c r="C391" s="11">
        <v>152</v>
      </c>
      <c r="D391" s="76"/>
      <c r="E391" s="76"/>
      <c r="F391" s="26">
        <f t="shared" si="7"/>
        <v>32.430000000000007</v>
      </c>
      <c r="G391" s="77">
        <v>2</v>
      </c>
    </row>
    <row r="392" spans="1:7">
      <c r="A392" s="10">
        <v>44279</v>
      </c>
      <c r="B392" s="75">
        <v>69.58</v>
      </c>
      <c r="C392" s="11">
        <v>48</v>
      </c>
      <c r="D392" s="76"/>
      <c r="E392" s="76"/>
      <c r="F392" s="26">
        <f t="shared" si="7"/>
        <v>19.579999999999998</v>
      </c>
      <c r="G392" s="77">
        <v>2</v>
      </c>
    </row>
    <row r="393" spans="1:7">
      <c r="A393" s="10">
        <v>44279</v>
      </c>
      <c r="B393" s="75">
        <v>133.22</v>
      </c>
      <c r="C393" s="11">
        <v>112</v>
      </c>
      <c r="D393" s="76"/>
      <c r="E393" s="76"/>
      <c r="F393" s="26">
        <f t="shared" si="7"/>
        <v>19.22</v>
      </c>
      <c r="G393" s="77">
        <v>2</v>
      </c>
    </row>
    <row r="394" spans="1:7">
      <c r="A394" s="10">
        <v>44279</v>
      </c>
      <c r="B394" s="75">
        <v>63.17</v>
      </c>
      <c r="C394" s="11">
        <v>48</v>
      </c>
      <c r="D394" s="76"/>
      <c r="E394" s="76"/>
      <c r="F394" s="26">
        <f t="shared" si="7"/>
        <v>13.170000000000002</v>
      </c>
      <c r="G394" s="77">
        <v>2</v>
      </c>
    </row>
    <row r="395" spans="1:7">
      <c r="A395" s="10">
        <v>44279</v>
      </c>
      <c r="B395" s="75">
        <v>204.59</v>
      </c>
      <c r="C395" s="11">
        <v>160.4</v>
      </c>
      <c r="D395" s="76"/>
      <c r="E395" s="76"/>
      <c r="F395" s="26">
        <f t="shared" si="7"/>
        <v>42.19</v>
      </c>
      <c r="G395" s="77">
        <v>2</v>
      </c>
    </row>
    <row r="396" spans="1:7">
      <c r="A396" s="10">
        <v>44279</v>
      </c>
      <c r="B396" s="75">
        <v>13.16</v>
      </c>
      <c r="C396" s="11">
        <v>6.2</v>
      </c>
      <c r="D396" s="76"/>
      <c r="E396" s="76"/>
      <c r="F396" s="26">
        <f t="shared" si="7"/>
        <v>4.96</v>
      </c>
      <c r="G396" s="77">
        <v>2</v>
      </c>
    </row>
    <row r="397" spans="1:7">
      <c r="A397" s="10">
        <v>44279</v>
      </c>
      <c r="B397" s="75">
        <v>62.37</v>
      </c>
      <c r="C397" s="11">
        <v>48</v>
      </c>
      <c r="D397" s="76"/>
      <c r="E397" s="76"/>
      <c r="F397" s="26">
        <f t="shared" si="7"/>
        <v>12.369999999999997</v>
      </c>
      <c r="G397" s="77">
        <v>2</v>
      </c>
    </row>
    <row r="398" spans="1:7">
      <c r="A398" s="10">
        <v>44279</v>
      </c>
      <c r="B398" s="75">
        <v>48.58</v>
      </c>
      <c r="C398" s="11">
        <v>38.299999999999997</v>
      </c>
      <c r="D398" s="76"/>
      <c r="E398" s="76"/>
      <c r="F398" s="26">
        <f t="shared" si="7"/>
        <v>8.2800000000000011</v>
      </c>
      <c r="G398" s="77">
        <v>2</v>
      </c>
    </row>
    <row r="399" spans="1:7">
      <c r="A399" s="10">
        <v>44279</v>
      </c>
      <c r="B399" s="75">
        <v>123</v>
      </c>
      <c r="C399" s="11">
        <v>81.2</v>
      </c>
      <c r="D399" s="76"/>
      <c r="E399" s="76"/>
      <c r="F399" s="26">
        <f t="shared" si="7"/>
        <v>39.799999999999997</v>
      </c>
      <c r="G399" s="77">
        <v>2</v>
      </c>
    </row>
    <row r="400" spans="1:7">
      <c r="A400" s="10">
        <v>44279</v>
      </c>
      <c r="B400" s="75">
        <v>11.66</v>
      </c>
      <c r="C400" s="11">
        <v>4</v>
      </c>
      <c r="D400" s="76"/>
      <c r="E400" s="76"/>
      <c r="F400" s="26">
        <f t="shared" si="7"/>
        <v>5.66</v>
      </c>
      <c r="G400" s="77">
        <v>2</v>
      </c>
    </row>
    <row r="401" spans="1:7">
      <c r="A401" s="10">
        <v>44279</v>
      </c>
      <c r="B401" s="75">
        <v>72.39</v>
      </c>
      <c r="C401" s="11">
        <v>59</v>
      </c>
      <c r="D401" s="76"/>
      <c r="E401" s="76"/>
      <c r="F401" s="26">
        <f t="shared" si="7"/>
        <v>11.39</v>
      </c>
      <c r="G401" s="77">
        <v>2</v>
      </c>
    </row>
    <row r="402" spans="1:7">
      <c r="A402" s="10">
        <v>44279</v>
      </c>
      <c r="B402" s="75">
        <v>69.58</v>
      </c>
      <c r="C402" s="11">
        <v>48</v>
      </c>
      <c r="D402" s="76"/>
      <c r="E402" s="76"/>
      <c r="F402" s="26">
        <f t="shared" si="7"/>
        <v>19.579999999999998</v>
      </c>
      <c r="G402" s="77">
        <v>2</v>
      </c>
    </row>
    <row r="403" spans="1:7">
      <c r="A403" s="10">
        <v>44279</v>
      </c>
      <c r="B403" s="75">
        <v>8.08</v>
      </c>
      <c r="C403" s="11">
        <v>1.3</v>
      </c>
      <c r="D403" s="76"/>
      <c r="E403" s="76"/>
      <c r="F403" s="26">
        <f t="shared" si="7"/>
        <v>4.78</v>
      </c>
      <c r="G403" s="77">
        <v>2</v>
      </c>
    </row>
    <row r="404" spans="1:7">
      <c r="A404" s="10">
        <v>44279</v>
      </c>
      <c r="B404" s="75">
        <v>15.52</v>
      </c>
      <c r="C404" s="11">
        <v>9.3000000000000007</v>
      </c>
      <c r="D404" s="76"/>
      <c r="E404" s="76"/>
      <c r="F404" s="26">
        <f t="shared" si="7"/>
        <v>4.2199999999999989</v>
      </c>
      <c r="G404" s="77">
        <v>2</v>
      </c>
    </row>
    <row r="405" spans="1:7">
      <c r="A405" s="10">
        <v>44280</v>
      </c>
      <c r="B405" s="75">
        <v>171.64</v>
      </c>
      <c r="C405" s="11">
        <v>132.5</v>
      </c>
      <c r="D405" s="76"/>
      <c r="E405" s="76"/>
      <c r="F405" s="26">
        <f t="shared" si="7"/>
        <v>36.139999999999986</v>
      </c>
      <c r="G405" s="77">
        <v>3</v>
      </c>
    </row>
    <row r="406" spans="1:7">
      <c r="A406" s="10">
        <v>44280</v>
      </c>
      <c r="B406" s="75">
        <v>109.43</v>
      </c>
      <c r="C406" s="11">
        <v>60.9</v>
      </c>
      <c r="D406" s="76"/>
      <c r="E406" s="76"/>
      <c r="F406" s="26">
        <f t="shared" si="7"/>
        <v>27.530000000000008</v>
      </c>
      <c r="G406" s="77">
        <v>21</v>
      </c>
    </row>
    <row r="407" spans="1:7">
      <c r="A407" s="10">
        <v>44280</v>
      </c>
      <c r="B407" s="75">
        <v>14.08</v>
      </c>
      <c r="C407" s="11">
        <v>5</v>
      </c>
      <c r="D407" s="76"/>
      <c r="E407" s="76"/>
      <c r="F407" s="26">
        <f t="shared" si="7"/>
        <v>7.08</v>
      </c>
      <c r="G407" s="77">
        <v>2</v>
      </c>
    </row>
    <row r="408" spans="1:7">
      <c r="A408" s="10">
        <v>44280</v>
      </c>
      <c r="B408" s="75">
        <v>125.39</v>
      </c>
      <c r="C408" s="11">
        <v>104</v>
      </c>
      <c r="D408" s="76"/>
      <c r="E408" s="76"/>
      <c r="F408" s="26">
        <f t="shared" si="7"/>
        <v>19.39</v>
      </c>
      <c r="G408" s="77">
        <v>2</v>
      </c>
    </row>
    <row r="409" spans="1:7">
      <c r="A409" s="10">
        <v>44280</v>
      </c>
      <c r="B409" s="75">
        <v>48.58</v>
      </c>
      <c r="C409" s="11">
        <v>38.299999999999997</v>
      </c>
      <c r="D409" s="76"/>
      <c r="E409" s="76"/>
      <c r="F409" s="26">
        <f t="shared" si="7"/>
        <v>8.2800000000000011</v>
      </c>
      <c r="G409" s="77">
        <v>2</v>
      </c>
    </row>
    <row r="410" spans="1:7">
      <c r="A410" s="10">
        <v>44280</v>
      </c>
      <c r="B410" s="75">
        <v>134.16999999999999</v>
      </c>
      <c r="C410" s="11">
        <v>112</v>
      </c>
      <c r="D410" s="76"/>
      <c r="E410" s="76"/>
      <c r="F410" s="26">
        <f t="shared" si="7"/>
        <v>20.169999999999987</v>
      </c>
      <c r="G410" s="77">
        <v>2</v>
      </c>
    </row>
    <row r="411" spans="1:7">
      <c r="A411" s="10">
        <v>44280</v>
      </c>
      <c r="B411" s="75">
        <v>10.72</v>
      </c>
      <c r="C411" s="11">
        <v>8</v>
      </c>
      <c r="D411" s="76"/>
      <c r="E411" s="76"/>
      <c r="F411" s="26">
        <f t="shared" si="7"/>
        <v>0.72000000000000064</v>
      </c>
      <c r="G411" s="77">
        <v>2</v>
      </c>
    </row>
    <row r="412" spans="1:7">
      <c r="A412" s="10">
        <v>44280</v>
      </c>
      <c r="B412" s="75">
        <v>75.58</v>
      </c>
      <c r="C412" s="11">
        <v>56</v>
      </c>
      <c r="D412" s="76"/>
      <c r="E412" s="76"/>
      <c r="F412" s="26">
        <f t="shared" si="7"/>
        <v>17.579999999999998</v>
      </c>
      <c r="G412" s="77">
        <v>2</v>
      </c>
    </row>
    <row r="413" spans="1:7">
      <c r="A413" s="10">
        <v>44280</v>
      </c>
      <c r="B413" s="75">
        <v>13</v>
      </c>
      <c r="C413" s="11">
        <v>8</v>
      </c>
      <c r="D413" s="76"/>
      <c r="E413" s="76"/>
      <c r="F413" s="26">
        <f t="shared" si="7"/>
        <v>3</v>
      </c>
      <c r="G413" s="77">
        <v>2</v>
      </c>
    </row>
    <row r="414" spans="1:7">
      <c r="A414" s="10">
        <v>44280</v>
      </c>
      <c r="B414" s="75">
        <v>63.43</v>
      </c>
      <c r="C414" s="11">
        <v>48</v>
      </c>
      <c r="D414" s="76"/>
      <c r="E414" s="76"/>
      <c r="F414" s="26">
        <f t="shared" si="7"/>
        <v>13.43</v>
      </c>
      <c r="G414" s="77">
        <v>2</v>
      </c>
    </row>
    <row r="415" spans="1:7">
      <c r="A415" s="10">
        <v>44280</v>
      </c>
      <c r="B415" s="75">
        <v>12</v>
      </c>
      <c r="C415" s="11">
        <v>8</v>
      </c>
      <c r="D415" s="76"/>
      <c r="E415" s="76"/>
      <c r="F415" s="26">
        <f t="shared" si="7"/>
        <v>2</v>
      </c>
      <c r="G415" s="77">
        <v>2</v>
      </c>
    </row>
    <row r="416" spans="1:7">
      <c r="A416" s="10">
        <v>44280</v>
      </c>
      <c r="B416" s="75">
        <v>5.58</v>
      </c>
      <c r="C416" s="11">
        <v>2.9</v>
      </c>
      <c r="D416" s="76"/>
      <c r="E416" s="76"/>
      <c r="F416" s="26">
        <f t="shared" si="7"/>
        <v>2.68</v>
      </c>
      <c r="G416" s="77">
        <v>0</v>
      </c>
    </row>
    <row r="417" spans="1:7">
      <c r="A417" s="10">
        <v>44280</v>
      </c>
      <c r="B417" s="75">
        <v>86.72</v>
      </c>
      <c r="C417" s="11">
        <v>68</v>
      </c>
      <c r="D417" s="76"/>
      <c r="E417" s="76"/>
      <c r="F417" s="26">
        <f t="shared" si="7"/>
        <v>16.72</v>
      </c>
      <c r="G417" s="77">
        <v>2</v>
      </c>
    </row>
    <row r="418" spans="1:7">
      <c r="A418" s="10">
        <v>44280</v>
      </c>
      <c r="B418" s="75">
        <v>10.71</v>
      </c>
      <c r="C418" s="11">
        <v>8</v>
      </c>
      <c r="D418" s="76"/>
      <c r="E418" s="76"/>
      <c r="F418" s="26">
        <f t="shared" si="7"/>
        <v>0.71000000000000085</v>
      </c>
      <c r="G418" s="77">
        <v>2</v>
      </c>
    </row>
    <row r="419" spans="1:7">
      <c r="A419" s="10">
        <v>44280</v>
      </c>
      <c r="B419" s="75">
        <v>49.83</v>
      </c>
      <c r="C419" s="11">
        <v>34</v>
      </c>
      <c r="D419" s="76"/>
      <c r="E419" s="76"/>
      <c r="F419" s="26">
        <f t="shared" si="7"/>
        <v>13.829999999999998</v>
      </c>
      <c r="G419" s="77">
        <v>2</v>
      </c>
    </row>
    <row r="420" spans="1:7">
      <c r="A420" s="10">
        <v>44280</v>
      </c>
      <c r="B420" s="75">
        <v>124.88</v>
      </c>
      <c r="C420" s="11">
        <v>104</v>
      </c>
      <c r="D420" s="76"/>
      <c r="E420" s="76"/>
      <c r="F420" s="26">
        <f t="shared" si="7"/>
        <v>18.879999999999995</v>
      </c>
      <c r="G420" s="77">
        <v>2</v>
      </c>
    </row>
    <row r="421" spans="1:7">
      <c r="A421" s="10">
        <v>44280</v>
      </c>
      <c r="B421" s="75">
        <v>12</v>
      </c>
      <c r="C421" s="11">
        <v>8</v>
      </c>
      <c r="D421" s="76"/>
      <c r="E421" s="76"/>
      <c r="F421" s="26">
        <f t="shared" si="7"/>
        <v>2</v>
      </c>
      <c r="G421" s="77">
        <v>2</v>
      </c>
    </row>
    <row r="422" spans="1:7">
      <c r="A422" s="10">
        <v>44280</v>
      </c>
      <c r="B422" s="75">
        <v>13.66</v>
      </c>
      <c r="C422" s="11">
        <v>5</v>
      </c>
      <c r="D422" s="76"/>
      <c r="E422" s="76"/>
      <c r="F422" s="26">
        <f t="shared" si="7"/>
        <v>6.66</v>
      </c>
      <c r="G422" s="77">
        <v>2</v>
      </c>
    </row>
    <row r="423" spans="1:7">
      <c r="A423" s="10">
        <v>44280</v>
      </c>
      <c r="B423" s="75">
        <v>57.16</v>
      </c>
      <c r="C423" s="11">
        <v>42.05</v>
      </c>
      <c r="D423" s="76"/>
      <c r="E423" s="76"/>
      <c r="F423" s="26">
        <f t="shared" si="7"/>
        <v>12.11</v>
      </c>
      <c r="G423" s="77">
        <v>3</v>
      </c>
    </row>
    <row r="424" spans="1:7">
      <c r="A424" s="10">
        <v>44280</v>
      </c>
      <c r="B424" s="75">
        <v>75.58</v>
      </c>
      <c r="C424" s="11">
        <v>56</v>
      </c>
      <c r="D424" s="76"/>
      <c r="E424" s="76"/>
      <c r="F424" s="26">
        <f t="shared" si="7"/>
        <v>16.579999999999998</v>
      </c>
      <c r="G424" s="77">
        <v>3</v>
      </c>
    </row>
    <row r="425" spans="1:7">
      <c r="A425" s="10">
        <v>44280</v>
      </c>
      <c r="B425" s="75">
        <v>69.58</v>
      </c>
      <c r="C425" s="11">
        <v>48</v>
      </c>
      <c r="D425" s="76"/>
      <c r="E425" s="76"/>
      <c r="F425" s="26">
        <f t="shared" si="7"/>
        <v>18.579999999999998</v>
      </c>
      <c r="G425" s="77">
        <v>3</v>
      </c>
    </row>
    <row r="426" spans="1:7">
      <c r="A426" s="10">
        <v>44280</v>
      </c>
      <c r="B426" s="75">
        <v>14.08</v>
      </c>
      <c r="C426" s="11">
        <v>5</v>
      </c>
      <c r="D426" s="76"/>
      <c r="E426" s="76"/>
      <c r="F426" s="26">
        <f t="shared" si="7"/>
        <v>6.08</v>
      </c>
      <c r="G426" s="77">
        <v>3</v>
      </c>
    </row>
    <row r="427" spans="1:7">
      <c r="A427" s="10">
        <v>44280</v>
      </c>
      <c r="B427" s="75">
        <v>14.08</v>
      </c>
      <c r="C427" s="11">
        <v>5</v>
      </c>
      <c r="D427" s="76"/>
      <c r="E427" s="76"/>
      <c r="F427" s="26">
        <f t="shared" si="7"/>
        <v>6.08</v>
      </c>
      <c r="G427" s="77">
        <v>3</v>
      </c>
    </row>
    <row r="428" spans="1:7">
      <c r="A428" s="10">
        <v>44280</v>
      </c>
      <c r="B428" s="75">
        <v>12</v>
      </c>
      <c r="C428" s="11">
        <v>8</v>
      </c>
      <c r="D428" s="76"/>
      <c r="E428" s="76"/>
      <c r="F428" s="26">
        <f t="shared" si="7"/>
        <v>1</v>
      </c>
      <c r="G428" s="77">
        <v>3</v>
      </c>
    </row>
    <row r="429" spans="1:7">
      <c r="A429" s="10">
        <v>44280</v>
      </c>
      <c r="B429" s="75">
        <v>74.22</v>
      </c>
      <c r="C429" s="11">
        <v>56</v>
      </c>
      <c r="D429" s="76"/>
      <c r="E429" s="76"/>
      <c r="F429" s="26">
        <f t="shared" si="7"/>
        <v>15.219999999999999</v>
      </c>
      <c r="G429" s="77">
        <v>3</v>
      </c>
    </row>
    <row r="430" spans="1:7">
      <c r="A430" s="10">
        <v>44281</v>
      </c>
      <c r="B430" s="75">
        <v>25.66</v>
      </c>
      <c r="C430" s="11">
        <v>13</v>
      </c>
      <c r="D430" s="76"/>
      <c r="E430" s="76"/>
      <c r="F430" s="26">
        <f t="shared" si="7"/>
        <v>9.66</v>
      </c>
      <c r="G430" s="77">
        <v>3</v>
      </c>
    </row>
    <row r="431" spans="1:7">
      <c r="A431" s="10">
        <v>44281</v>
      </c>
      <c r="B431" s="75">
        <v>39</v>
      </c>
      <c r="C431" s="11">
        <v>24</v>
      </c>
      <c r="D431" s="76"/>
      <c r="E431" s="76"/>
      <c r="F431" s="26">
        <f t="shared" si="7"/>
        <v>12</v>
      </c>
      <c r="G431" s="77">
        <v>3</v>
      </c>
    </row>
    <row r="432" spans="1:7">
      <c r="A432" s="10">
        <v>44281</v>
      </c>
      <c r="B432" s="75">
        <v>34.799999999999997</v>
      </c>
      <c r="C432" s="11">
        <v>20</v>
      </c>
      <c r="D432" s="76"/>
      <c r="E432" s="76"/>
      <c r="F432" s="26">
        <f t="shared" si="7"/>
        <v>11.799999999999997</v>
      </c>
      <c r="G432" s="77">
        <v>3</v>
      </c>
    </row>
    <row r="433" spans="1:7">
      <c r="A433" s="10">
        <v>44281</v>
      </c>
      <c r="B433" s="75">
        <v>125.39</v>
      </c>
      <c r="C433" s="11">
        <v>104</v>
      </c>
      <c r="D433" s="76"/>
      <c r="E433" s="76"/>
      <c r="F433" s="26">
        <f t="shared" si="7"/>
        <v>18.39</v>
      </c>
      <c r="G433" s="77">
        <v>3</v>
      </c>
    </row>
    <row r="434" spans="1:7">
      <c r="A434" s="10">
        <v>44281</v>
      </c>
      <c r="B434" s="75">
        <v>33.450000000000003</v>
      </c>
      <c r="C434" s="11">
        <v>22</v>
      </c>
      <c r="D434" s="76"/>
      <c r="E434" s="76"/>
      <c r="F434" s="26">
        <f t="shared" si="7"/>
        <v>8.4500000000000028</v>
      </c>
      <c r="G434" s="77">
        <v>3</v>
      </c>
    </row>
    <row r="435" spans="1:7">
      <c r="A435" s="10">
        <v>44281</v>
      </c>
      <c r="B435" s="75">
        <v>37</v>
      </c>
      <c r="C435" s="11">
        <v>24</v>
      </c>
      <c r="D435" s="76"/>
      <c r="E435" s="76"/>
      <c r="F435" s="26">
        <f t="shared" si="7"/>
        <v>10</v>
      </c>
      <c r="G435" s="77">
        <v>3</v>
      </c>
    </row>
    <row r="436" spans="1:7">
      <c r="A436" s="10">
        <v>44281</v>
      </c>
      <c r="B436" s="75">
        <v>71.900000000000006</v>
      </c>
      <c r="C436" s="11">
        <v>43.75</v>
      </c>
      <c r="D436" s="76"/>
      <c r="E436" s="76"/>
      <c r="F436" s="26">
        <f t="shared" si="7"/>
        <v>25.150000000000006</v>
      </c>
      <c r="G436" s="77">
        <v>3</v>
      </c>
    </row>
    <row r="437" spans="1:7">
      <c r="A437" s="10">
        <v>44281</v>
      </c>
      <c r="B437" s="75">
        <v>62.37</v>
      </c>
      <c r="C437" s="11">
        <v>48</v>
      </c>
      <c r="D437" s="76"/>
      <c r="E437" s="76"/>
      <c r="F437" s="26">
        <f t="shared" si="7"/>
        <v>11.369999999999997</v>
      </c>
      <c r="G437" s="77">
        <v>3</v>
      </c>
    </row>
    <row r="438" spans="1:7">
      <c r="A438" s="10">
        <v>44281</v>
      </c>
      <c r="B438" s="75">
        <v>14.12</v>
      </c>
      <c r="C438" s="11">
        <v>7.6</v>
      </c>
      <c r="D438" s="76"/>
      <c r="E438" s="76"/>
      <c r="F438" s="26">
        <f t="shared" si="7"/>
        <v>3.5199999999999996</v>
      </c>
      <c r="G438" s="77">
        <v>3</v>
      </c>
    </row>
    <row r="439" spans="1:7">
      <c r="A439" s="10">
        <v>44281</v>
      </c>
      <c r="B439" s="75">
        <v>212.74</v>
      </c>
      <c r="C439" s="11">
        <v>168</v>
      </c>
      <c r="D439" s="76"/>
      <c r="E439" s="76"/>
      <c r="F439" s="26">
        <f t="shared" si="7"/>
        <v>41.740000000000009</v>
      </c>
      <c r="G439" s="77">
        <v>3</v>
      </c>
    </row>
    <row r="440" spans="1:7">
      <c r="A440" s="10">
        <v>44281</v>
      </c>
      <c r="B440" s="75">
        <v>26.93</v>
      </c>
      <c r="C440" s="11">
        <v>12.3</v>
      </c>
      <c r="D440" s="76"/>
      <c r="E440" s="76"/>
      <c r="F440" s="26">
        <f t="shared" si="7"/>
        <v>11.629999999999999</v>
      </c>
      <c r="G440" s="77">
        <v>3</v>
      </c>
    </row>
    <row r="441" spans="1:7">
      <c r="A441" s="10">
        <v>44281</v>
      </c>
      <c r="B441" s="75">
        <v>48.58</v>
      </c>
      <c r="C441" s="11">
        <v>38.299999999999997</v>
      </c>
      <c r="D441" s="76"/>
      <c r="E441" s="76"/>
      <c r="F441" s="26">
        <f t="shared" si="7"/>
        <v>7.2800000000000011</v>
      </c>
      <c r="G441" s="77">
        <v>3</v>
      </c>
    </row>
    <row r="442" spans="1:7">
      <c r="A442" s="10">
        <v>44281</v>
      </c>
      <c r="B442" s="75">
        <v>10.08</v>
      </c>
      <c r="C442" s="11">
        <v>3</v>
      </c>
      <c r="D442" s="76"/>
      <c r="E442" s="76"/>
      <c r="F442" s="26">
        <f t="shared" si="7"/>
        <v>4.08</v>
      </c>
      <c r="G442" s="77">
        <v>3</v>
      </c>
    </row>
    <row r="443" spans="1:7">
      <c r="A443" s="10">
        <v>44281</v>
      </c>
      <c r="B443" s="75">
        <v>15.16</v>
      </c>
      <c r="C443" s="11">
        <v>10</v>
      </c>
      <c r="D443" s="76"/>
      <c r="E443" s="76"/>
      <c r="F443" s="26">
        <f t="shared" si="7"/>
        <v>2.16</v>
      </c>
      <c r="G443" s="77">
        <v>3</v>
      </c>
    </row>
    <row r="444" spans="1:7">
      <c r="A444" s="10">
        <v>44281</v>
      </c>
      <c r="B444" s="75">
        <v>153.96</v>
      </c>
      <c r="C444" s="11">
        <v>106.3</v>
      </c>
      <c r="D444" s="76"/>
      <c r="E444" s="76"/>
      <c r="F444" s="26">
        <f t="shared" si="7"/>
        <v>44.660000000000011</v>
      </c>
      <c r="G444" s="77">
        <v>3</v>
      </c>
    </row>
    <row r="445" spans="1:7">
      <c r="A445" s="10">
        <v>44282</v>
      </c>
      <c r="B445" s="75">
        <v>26</v>
      </c>
      <c r="C445" s="11">
        <v>16</v>
      </c>
      <c r="D445" s="76"/>
      <c r="E445" s="76"/>
      <c r="F445" s="26">
        <f t="shared" si="7"/>
        <v>7</v>
      </c>
      <c r="G445" s="77">
        <v>3</v>
      </c>
    </row>
    <row r="446" spans="1:7">
      <c r="A446" s="10">
        <v>44282</v>
      </c>
      <c r="B446" s="75">
        <v>48.58</v>
      </c>
      <c r="C446" s="11">
        <v>38.299999999999997</v>
      </c>
      <c r="D446" s="76"/>
      <c r="E446" s="76"/>
      <c r="F446" s="26">
        <f t="shared" si="7"/>
        <v>7.2800000000000011</v>
      </c>
      <c r="G446" s="77">
        <v>3</v>
      </c>
    </row>
    <row r="447" spans="1:7">
      <c r="A447" s="10">
        <v>44282</v>
      </c>
      <c r="B447" s="75">
        <v>184.43</v>
      </c>
      <c r="C447" s="11">
        <v>142.30000000000001</v>
      </c>
      <c r="D447" s="76"/>
      <c r="E447" s="76"/>
      <c r="F447" s="26">
        <f t="shared" si="7"/>
        <v>39.129999999999995</v>
      </c>
      <c r="G447" s="77">
        <v>3</v>
      </c>
    </row>
    <row r="448" spans="1:7">
      <c r="A448" s="10">
        <v>44282</v>
      </c>
      <c r="B448" s="75">
        <v>13</v>
      </c>
      <c r="C448" s="11">
        <v>8</v>
      </c>
      <c r="D448" s="76"/>
      <c r="E448" s="76"/>
      <c r="F448" s="26">
        <f t="shared" si="7"/>
        <v>5</v>
      </c>
      <c r="G448" s="77">
        <v>0</v>
      </c>
    </row>
    <row r="449" spans="1:7">
      <c r="A449" s="10">
        <v>44282</v>
      </c>
      <c r="B449" s="75">
        <v>69.58</v>
      </c>
      <c r="C449" s="11">
        <v>48</v>
      </c>
      <c r="D449" s="76"/>
      <c r="E449" s="76"/>
      <c r="F449" s="26">
        <f t="shared" si="7"/>
        <v>18.579999999999998</v>
      </c>
      <c r="G449" s="77">
        <v>3</v>
      </c>
    </row>
    <row r="450" spans="1:7">
      <c r="A450" s="10">
        <v>44282</v>
      </c>
      <c r="B450" s="75">
        <v>8.89</v>
      </c>
      <c r="C450" s="11">
        <v>3.5</v>
      </c>
      <c r="D450" s="76"/>
      <c r="E450" s="76"/>
      <c r="F450" s="26">
        <f t="shared" si="7"/>
        <v>2.3900000000000006</v>
      </c>
      <c r="G450" s="77">
        <v>3</v>
      </c>
    </row>
    <row r="451" spans="1:7">
      <c r="A451" s="10">
        <v>44282</v>
      </c>
      <c r="B451" s="75">
        <v>24.22</v>
      </c>
      <c r="C451" s="11">
        <v>16</v>
      </c>
      <c r="D451" s="76"/>
      <c r="E451" s="76"/>
      <c r="F451" s="26">
        <f t="shared" si="7"/>
        <v>5.2199999999999989</v>
      </c>
      <c r="G451" s="77">
        <v>3</v>
      </c>
    </row>
    <row r="452" spans="1:7">
      <c r="A452" s="10">
        <v>44282</v>
      </c>
      <c r="B452" s="75">
        <v>23.12</v>
      </c>
      <c r="C452" s="11">
        <v>10</v>
      </c>
      <c r="D452" s="76"/>
      <c r="E452" s="76"/>
      <c r="F452" s="26">
        <f t="shared" ref="F452:F509" si="8">B452-C452-D452+E452-G452-J452</f>
        <v>10.120000000000001</v>
      </c>
      <c r="G452" s="77">
        <v>3</v>
      </c>
    </row>
    <row r="453" spans="1:7">
      <c r="A453" s="10">
        <v>44282</v>
      </c>
      <c r="B453" s="75">
        <v>15.26</v>
      </c>
      <c r="C453" s="11">
        <v>6.35</v>
      </c>
      <c r="D453" s="76"/>
      <c r="E453" s="76"/>
      <c r="F453" s="26">
        <f t="shared" si="8"/>
        <v>5.91</v>
      </c>
      <c r="G453" s="77">
        <v>3</v>
      </c>
    </row>
    <row r="454" spans="1:7">
      <c r="A454" s="10">
        <v>44282</v>
      </c>
      <c r="B454" s="75">
        <v>138.22999999999999</v>
      </c>
      <c r="C454" s="11">
        <v>104</v>
      </c>
      <c r="D454" s="76"/>
      <c r="E454" s="76"/>
      <c r="F454" s="26">
        <f t="shared" si="8"/>
        <v>31.22999999999999</v>
      </c>
      <c r="G454" s="77">
        <v>3</v>
      </c>
    </row>
    <row r="455" spans="1:7">
      <c r="A455" s="10">
        <v>44282</v>
      </c>
      <c r="B455" s="75">
        <v>134.54</v>
      </c>
      <c r="C455" s="11">
        <v>104</v>
      </c>
      <c r="D455" s="76"/>
      <c r="E455" s="76"/>
      <c r="F455" s="26">
        <f t="shared" si="8"/>
        <v>27.539999999999992</v>
      </c>
      <c r="G455" s="77">
        <v>3</v>
      </c>
    </row>
    <row r="456" spans="1:7">
      <c r="A456" s="10">
        <v>44282</v>
      </c>
      <c r="B456" s="75">
        <v>73.23</v>
      </c>
      <c r="C456" s="11">
        <v>56</v>
      </c>
      <c r="D456" s="76"/>
      <c r="E456" s="76"/>
      <c r="F456" s="26">
        <f t="shared" si="8"/>
        <v>14.230000000000004</v>
      </c>
      <c r="G456" s="77">
        <v>3</v>
      </c>
    </row>
    <row r="457" spans="1:7">
      <c r="A457" s="10">
        <v>44282</v>
      </c>
      <c r="B457" s="75">
        <v>11.61</v>
      </c>
      <c r="C457" s="11">
        <v>8</v>
      </c>
      <c r="D457" s="76"/>
      <c r="E457" s="76"/>
      <c r="F457" s="26">
        <f t="shared" si="8"/>
        <v>0.60999999999999943</v>
      </c>
      <c r="G457" s="77">
        <v>3</v>
      </c>
    </row>
    <row r="458" spans="1:7">
      <c r="A458" s="10">
        <v>44282</v>
      </c>
      <c r="B458" s="75">
        <v>12</v>
      </c>
      <c r="C458" s="11">
        <v>8</v>
      </c>
      <c r="D458" s="76"/>
      <c r="E458" s="76"/>
      <c r="F458" s="26">
        <f t="shared" si="8"/>
        <v>1</v>
      </c>
      <c r="G458" s="77">
        <v>3</v>
      </c>
    </row>
    <row r="459" spans="1:7">
      <c r="A459" s="10">
        <v>44282</v>
      </c>
      <c r="B459" s="75">
        <v>12</v>
      </c>
      <c r="C459" s="11">
        <v>8</v>
      </c>
      <c r="D459" s="76"/>
      <c r="E459" s="76"/>
      <c r="F459" s="26">
        <f t="shared" si="8"/>
        <v>1</v>
      </c>
      <c r="G459" s="77">
        <v>3</v>
      </c>
    </row>
    <row r="460" spans="1:7">
      <c r="A460" s="10">
        <v>44282</v>
      </c>
      <c r="B460" s="75">
        <v>12</v>
      </c>
      <c r="C460" s="11">
        <v>8</v>
      </c>
      <c r="D460" s="76"/>
      <c r="E460" s="76"/>
      <c r="F460" s="26">
        <f t="shared" si="8"/>
        <v>1</v>
      </c>
      <c r="G460" s="77">
        <v>3</v>
      </c>
    </row>
    <row r="461" spans="1:7">
      <c r="A461" s="10">
        <v>44282</v>
      </c>
      <c r="B461" s="75">
        <v>12.35</v>
      </c>
      <c r="C461" s="11">
        <v>8</v>
      </c>
      <c r="D461" s="76"/>
      <c r="E461" s="76"/>
      <c r="F461" s="26">
        <f t="shared" si="8"/>
        <v>1.3499999999999996</v>
      </c>
      <c r="G461" s="77">
        <v>3</v>
      </c>
    </row>
    <row r="462" spans="1:7">
      <c r="A462" s="10">
        <v>44283</v>
      </c>
      <c r="B462" s="75">
        <v>26</v>
      </c>
      <c r="C462" s="11">
        <v>16</v>
      </c>
      <c r="D462" s="76"/>
      <c r="E462" s="76"/>
      <c r="F462" s="26">
        <f t="shared" si="8"/>
        <v>7</v>
      </c>
      <c r="G462" s="77">
        <v>3</v>
      </c>
    </row>
    <row r="463" spans="1:7">
      <c r="A463" s="10">
        <v>44283</v>
      </c>
      <c r="B463" s="75">
        <v>36.46</v>
      </c>
      <c r="C463" s="11">
        <v>24</v>
      </c>
      <c r="D463" s="76"/>
      <c r="E463" s="76"/>
      <c r="F463" s="26">
        <f t="shared" si="8"/>
        <v>9.4600000000000009</v>
      </c>
      <c r="G463" s="77">
        <v>3</v>
      </c>
    </row>
    <row r="464" spans="1:7">
      <c r="A464" s="10">
        <v>44283</v>
      </c>
      <c r="B464" s="75">
        <v>149.24</v>
      </c>
      <c r="C464" s="11">
        <v>106</v>
      </c>
      <c r="D464" s="76"/>
      <c r="E464" s="76"/>
      <c r="F464" s="26">
        <f t="shared" si="8"/>
        <v>40.240000000000009</v>
      </c>
      <c r="G464" s="77">
        <v>3</v>
      </c>
    </row>
    <row r="465" spans="1:7">
      <c r="A465" s="10">
        <v>44283</v>
      </c>
      <c r="B465" s="75">
        <v>13</v>
      </c>
      <c r="C465" s="11">
        <v>8</v>
      </c>
      <c r="D465" s="76"/>
      <c r="E465" s="76"/>
      <c r="F465" s="26">
        <f t="shared" si="8"/>
        <v>5</v>
      </c>
      <c r="G465" s="77">
        <v>0</v>
      </c>
    </row>
    <row r="466" spans="1:7">
      <c r="A466" s="10">
        <v>44283</v>
      </c>
      <c r="B466" s="75">
        <v>10.83</v>
      </c>
      <c r="C466" s="11">
        <v>3.75</v>
      </c>
      <c r="D466" s="76"/>
      <c r="E466" s="76"/>
      <c r="F466" s="26">
        <f t="shared" si="8"/>
        <v>4.08</v>
      </c>
      <c r="G466" s="77">
        <v>3</v>
      </c>
    </row>
    <row r="467" spans="1:7">
      <c r="A467" s="10">
        <v>44283</v>
      </c>
      <c r="B467" s="75">
        <v>82.93</v>
      </c>
      <c r="C467" s="11">
        <v>55</v>
      </c>
      <c r="D467" s="76"/>
      <c r="E467" s="76"/>
      <c r="F467" s="26">
        <f t="shared" si="8"/>
        <v>24.930000000000007</v>
      </c>
      <c r="G467" s="77">
        <v>3</v>
      </c>
    </row>
    <row r="468" spans="1:7">
      <c r="A468" s="10">
        <v>44283</v>
      </c>
      <c r="B468" s="75">
        <v>13.34</v>
      </c>
      <c r="C468" s="11">
        <v>5</v>
      </c>
      <c r="D468" s="76"/>
      <c r="E468" s="76"/>
      <c r="F468" s="26">
        <f t="shared" si="8"/>
        <v>5.34</v>
      </c>
      <c r="G468" s="77">
        <v>3</v>
      </c>
    </row>
    <row r="469" spans="1:7">
      <c r="A469" s="10">
        <v>44283</v>
      </c>
      <c r="B469" s="75">
        <v>33.799999999999997</v>
      </c>
      <c r="C469" s="11">
        <v>20</v>
      </c>
      <c r="D469" s="76"/>
      <c r="E469" s="76"/>
      <c r="F469" s="26">
        <f t="shared" si="8"/>
        <v>10.799999999999997</v>
      </c>
      <c r="G469" s="77">
        <v>3</v>
      </c>
    </row>
    <row r="470" spans="1:7">
      <c r="A470" s="10">
        <v>44283</v>
      </c>
      <c r="B470" s="75">
        <v>42.9</v>
      </c>
      <c r="C470" s="11">
        <v>23.5</v>
      </c>
      <c r="D470" s="76"/>
      <c r="E470" s="76"/>
      <c r="F470" s="26">
        <f t="shared" si="8"/>
        <v>16.399999999999999</v>
      </c>
      <c r="G470" s="77">
        <v>3</v>
      </c>
    </row>
    <row r="471" spans="1:7">
      <c r="A471" s="10">
        <v>44283</v>
      </c>
      <c r="B471" s="75">
        <v>122</v>
      </c>
      <c r="C471" s="11">
        <v>53.4</v>
      </c>
      <c r="D471" s="76"/>
      <c r="E471" s="76"/>
      <c r="F471" s="26">
        <f t="shared" si="8"/>
        <v>65.599999999999994</v>
      </c>
      <c r="G471" s="77">
        <v>3</v>
      </c>
    </row>
    <row r="472" spans="1:7">
      <c r="A472" s="10">
        <v>44283</v>
      </c>
      <c r="B472" s="75">
        <v>33.799999999999997</v>
      </c>
      <c r="C472" s="11">
        <v>20</v>
      </c>
      <c r="D472" s="76"/>
      <c r="E472" s="76"/>
      <c r="F472" s="26">
        <f t="shared" si="8"/>
        <v>10.799999999999997</v>
      </c>
      <c r="G472" s="77">
        <v>3</v>
      </c>
    </row>
    <row r="473" spans="1:7">
      <c r="A473" s="10">
        <v>44283</v>
      </c>
      <c r="B473" s="75">
        <v>12.61</v>
      </c>
      <c r="C473" s="11">
        <v>8</v>
      </c>
      <c r="D473" s="76"/>
      <c r="E473" s="76"/>
      <c r="F473" s="26">
        <f t="shared" si="8"/>
        <v>1.6099999999999994</v>
      </c>
      <c r="G473" s="77">
        <v>3</v>
      </c>
    </row>
    <row r="474" spans="1:7">
      <c r="A474" s="10">
        <v>44284</v>
      </c>
      <c r="B474" s="75">
        <v>39</v>
      </c>
      <c r="C474" s="11">
        <v>24</v>
      </c>
      <c r="D474" s="76"/>
      <c r="E474" s="76"/>
      <c r="F474" s="26">
        <f t="shared" si="8"/>
        <v>12</v>
      </c>
      <c r="G474" s="77">
        <v>3</v>
      </c>
    </row>
    <row r="475" spans="1:7">
      <c r="A475" s="10">
        <v>44284</v>
      </c>
      <c r="B475" s="75">
        <v>66.06</v>
      </c>
      <c r="C475" s="11">
        <v>45.8</v>
      </c>
      <c r="D475" s="76"/>
      <c r="E475" s="76"/>
      <c r="F475" s="26">
        <f t="shared" si="8"/>
        <v>17.260000000000005</v>
      </c>
      <c r="G475" s="77">
        <v>3</v>
      </c>
    </row>
    <row r="476" spans="1:7">
      <c r="A476" s="10">
        <v>44284</v>
      </c>
      <c r="B476" s="75">
        <v>63.85</v>
      </c>
      <c r="C476" s="11">
        <v>47.8</v>
      </c>
      <c r="D476" s="76"/>
      <c r="E476" s="76"/>
      <c r="F476" s="26">
        <f t="shared" si="8"/>
        <v>13.050000000000004</v>
      </c>
      <c r="G476" s="77">
        <v>3</v>
      </c>
    </row>
    <row r="477" spans="1:7">
      <c r="A477" s="10">
        <v>44284</v>
      </c>
      <c r="B477" s="75">
        <v>22.16</v>
      </c>
      <c r="C477" s="11">
        <v>10</v>
      </c>
      <c r="D477" s="76"/>
      <c r="E477" s="76"/>
      <c r="F477" s="26">
        <f t="shared" si="8"/>
        <v>9.16</v>
      </c>
      <c r="G477" s="77">
        <v>3</v>
      </c>
    </row>
    <row r="478" spans="1:7">
      <c r="A478" s="10">
        <v>44284</v>
      </c>
      <c r="B478" s="75">
        <v>274.57</v>
      </c>
      <c r="C478" s="11">
        <v>188</v>
      </c>
      <c r="D478" s="76"/>
      <c r="E478" s="76"/>
      <c r="F478" s="26">
        <f t="shared" si="8"/>
        <v>86.57</v>
      </c>
      <c r="G478" s="77">
        <v>0</v>
      </c>
    </row>
    <row r="479" spans="1:7">
      <c r="A479" s="10">
        <v>44284</v>
      </c>
      <c r="B479" s="75">
        <v>14.08</v>
      </c>
      <c r="C479" s="11">
        <v>4.9000000000000004</v>
      </c>
      <c r="D479" s="76"/>
      <c r="E479" s="76"/>
      <c r="F479" s="26">
        <f t="shared" si="8"/>
        <v>6.18</v>
      </c>
      <c r="G479" s="77">
        <v>3</v>
      </c>
    </row>
    <row r="480" spans="1:7">
      <c r="A480" s="10">
        <v>44284</v>
      </c>
      <c r="B480" s="75">
        <v>12.61</v>
      </c>
      <c r="C480" s="11">
        <v>8</v>
      </c>
      <c r="D480" s="76"/>
      <c r="E480" s="76"/>
      <c r="F480" s="26">
        <f t="shared" si="8"/>
        <v>1.6099999999999994</v>
      </c>
      <c r="G480" s="77">
        <v>3</v>
      </c>
    </row>
    <row r="481" spans="1:7">
      <c r="A481" s="10">
        <v>44284</v>
      </c>
      <c r="B481" s="75">
        <v>13.74</v>
      </c>
      <c r="C481" s="11">
        <v>5</v>
      </c>
      <c r="D481" s="76"/>
      <c r="E481" s="76"/>
      <c r="F481" s="26">
        <f t="shared" si="8"/>
        <v>5.74</v>
      </c>
      <c r="G481" s="77">
        <v>3</v>
      </c>
    </row>
    <row r="482" spans="1:7">
      <c r="A482" s="10">
        <v>44284</v>
      </c>
      <c r="B482" s="75">
        <v>24.1</v>
      </c>
      <c r="C482" s="11">
        <v>12.7</v>
      </c>
      <c r="D482" s="76"/>
      <c r="E482" s="76"/>
      <c r="F482" s="26">
        <f t="shared" si="8"/>
        <v>8.4000000000000021</v>
      </c>
      <c r="G482" s="77">
        <v>3</v>
      </c>
    </row>
    <row r="483" spans="1:7">
      <c r="A483" s="10">
        <v>44284</v>
      </c>
      <c r="B483" s="75">
        <v>67.41</v>
      </c>
      <c r="C483" s="11">
        <v>48</v>
      </c>
      <c r="D483" s="76"/>
      <c r="E483" s="76"/>
      <c r="F483" s="26">
        <f t="shared" si="8"/>
        <v>16.409999999999997</v>
      </c>
      <c r="G483" s="77">
        <v>3</v>
      </c>
    </row>
    <row r="484" spans="1:7">
      <c r="A484" s="10">
        <v>44284</v>
      </c>
      <c r="B484" s="75">
        <v>139.85</v>
      </c>
      <c r="C484" s="11">
        <v>104</v>
      </c>
      <c r="D484" s="76"/>
      <c r="E484" s="76"/>
      <c r="F484" s="26">
        <f t="shared" si="8"/>
        <v>32.849999999999994</v>
      </c>
      <c r="G484" s="77">
        <v>3</v>
      </c>
    </row>
    <row r="485" spans="1:7">
      <c r="A485" s="10">
        <v>44284</v>
      </c>
      <c r="B485" s="75">
        <v>24.22</v>
      </c>
      <c r="C485" s="11">
        <v>16</v>
      </c>
      <c r="D485" s="76"/>
      <c r="E485" s="76"/>
      <c r="F485" s="26">
        <f t="shared" si="8"/>
        <v>5.2199999999999989</v>
      </c>
      <c r="G485" s="77">
        <v>3</v>
      </c>
    </row>
    <row r="486" spans="1:7">
      <c r="A486" s="10">
        <v>44284</v>
      </c>
      <c r="B486" s="75">
        <v>135.51</v>
      </c>
      <c r="C486" s="11">
        <v>104</v>
      </c>
      <c r="D486" s="76"/>
      <c r="E486" s="76"/>
      <c r="F486" s="26">
        <f t="shared" si="8"/>
        <v>28.509999999999991</v>
      </c>
      <c r="G486" s="77">
        <v>3</v>
      </c>
    </row>
    <row r="487" spans="1:7">
      <c r="A487" s="10">
        <v>44285</v>
      </c>
      <c r="B487" s="75">
        <v>61.86</v>
      </c>
      <c r="C487" s="11">
        <v>44.5</v>
      </c>
      <c r="D487" s="76"/>
      <c r="E487" s="76"/>
      <c r="F487" s="26">
        <f t="shared" si="8"/>
        <v>14.36</v>
      </c>
      <c r="G487" s="77">
        <v>3</v>
      </c>
    </row>
    <row r="488" spans="1:7">
      <c r="A488" s="10">
        <v>44285</v>
      </c>
      <c r="B488" s="75">
        <v>11.61</v>
      </c>
      <c r="C488" s="11">
        <v>8</v>
      </c>
      <c r="D488" s="76"/>
      <c r="E488" s="76"/>
      <c r="F488" s="26">
        <f t="shared" si="8"/>
        <v>0.60999999999999943</v>
      </c>
      <c r="G488" s="77">
        <v>3</v>
      </c>
    </row>
    <row r="489" spans="1:7">
      <c r="A489" s="10">
        <v>44285</v>
      </c>
      <c r="B489" s="75">
        <v>26</v>
      </c>
      <c r="C489" s="11">
        <v>16</v>
      </c>
      <c r="D489" s="76"/>
      <c r="E489" s="76"/>
      <c r="F489" s="26">
        <f t="shared" si="8"/>
        <v>7</v>
      </c>
      <c r="G489" s="77">
        <v>3</v>
      </c>
    </row>
    <row r="490" spans="1:7">
      <c r="A490" s="10">
        <v>44285</v>
      </c>
      <c r="B490" s="75">
        <v>92.26</v>
      </c>
      <c r="C490" s="11">
        <v>60.9</v>
      </c>
      <c r="D490" s="76"/>
      <c r="E490" s="76"/>
      <c r="F490" s="26">
        <f t="shared" si="8"/>
        <v>28.360000000000007</v>
      </c>
      <c r="G490" s="77">
        <v>3</v>
      </c>
    </row>
    <row r="491" spans="1:7">
      <c r="A491" s="10">
        <v>44285</v>
      </c>
      <c r="B491" s="75">
        <v>84.74</v>
      </c>
      <c r="C491" s="11">
        <v>54.5</v>
      </c>
      <c r="D491" s="76"/>
      <c r="E491" s="76"/>
      <c r="F491" s="26">
        <f t="shared" si="8"/>
        <v>27.239999999999995</v>
      </c>
      <c r="G491" s="77">
        <v>3</v>
      </c>
    </row>
    <row r="492" spans="1:7">
      <c r="A492" s="10">
        <v>44285</v>
      </c>
      <c r="B492" s="75">
        <v>23.32</v>
      </c>
      <c r="C492" s="11">
        <v>11.5</v>
      </c>
      <c r="D492" s="76"/>
      <c r="E492" s="76"/>
      <c r="F492" s="26">
        <f t="shared" si="8"/>
        <v>8.82</v>
      </c>
      <c r="G492" s="77">
        <v>3</v>
      </c>
    </row>
    <row r="493" spans="1:7">
      <c r="A493" s="10">
        <v>44285</v>
      </c>
      <c r="B493" s="75">
        <v>35.43</v>
      </c>
      <c r="C493" s="11">
        <v>24</v>
      </c>
      <c r="D493" s="76"/>
      <c r="E493" s="76"/>
      <c r="F493" s="26">
        <f t="shared" si="8"/>
        <v>8.43</v>
      </c>
      <c r="G493" s="77">
        <v>3</v>
      </c>
    </row>
    <row r="494" spans="1:7">
      <c r="A494" s="10">
        <v>44285</v>
      </c>
      <c r="B494" s="75">
        <v>69.58</v>
      </c>
      <c r="C494" s="11">
        <v>48</v>
      </c>
      <c r="D494" s="76"/>
      <c r="E494" s="76"/>
      <c r="F494" s="26">
        <f t="shared" si="8"/>
        <v>18.579999999999998</v>
      </c>
      <c r="G494" s="77">
        <v>3</v>
      </c>
    </row>
    <row r="495" spans="1:7">
      <c r="A495" s="10">
        <v>44285</v>
      </c>
      <c r="B495" s="75">
        <v>60.43</v>
      </c>
      <c r="C495" s="11">
        <v>46.8</v>
      </c>
      <c r="D495" s="76"/>
      <c r="E495" s="76"/>
      <c r="F495" s="26">
        <f t="shared" si="8"/>
        <v>10.630000000000003</v>
      </c>
      <c r="G495" s="77">
        <v>3</v>
      </c>
    </row>
    <row r="496" spans="1:7">
      <c r="A496" s="10">
        <v>44285</v>
      </c>
      <c r="B496" s="75">
        <v>22.05</v>
      </c>
      <c r="C496" s="11">
        <v>10</v>
      </c>
      <c r="D496" s="76"/>
      <c r="E496" s="76"/>
      <c r="F496" s="26">
        <f t="shared" si="8"/>
        <v>9.0500000000000007</v>
      </c>
      <c r="G496" s="77">
        <v>3</v>
      </c>
    </row>
    <row r="497" spans="1:7">
      <c r="A497" s="10">
        <v>44285</v>
      </c>
      <c r="B497" s="75">
        <v>14.08</v>
      </c>
      <c r="C497" s="11">
        <v>5</v>
      </c>
      <c r="D497" s="76"/>
      <c r="E497" s="76"/>
      <c r="F497" s="26">
        <f t="shared" si="8"/>
        <v>6.08</v>
      </c>
      <c r="G497" s="77">
        <v>3</v>
      </c>
    </row>
    <row r="498" spans="1:7">
      <c r="A498" s="10">
        <v>44285</v>
      </c>
      <c r="B498" s="75">
        <v>13.74</v>
      </c>
      <c r="C498" s="11">
        <v>5</v>
      </c>
      <c r="D498" s="76"/>
      <c r="E498" s="76"/>
      <c r="F498" s="26">
        <f t="shared" si="8"/>
        <v>5.74</v>
      </c>
      <c r="G498" s="77">
        <v>3</v>
      </c>
    </row>
    <row r="499" spans="1:7">
      <c r="A499" s="10">
        <v>44285</v>
      </c>
      <c r="B499" s="75">
        <v>135.81</v>
      </c>
      <c r="C499" s="11">
        <v>104</v>
      </c>
      <c r="D499" s="76"/>
      <c r="E499" s="76"/>
      <c r="F499" s="26">
        <f t="shared" si="8"/>
        <v>28.810000000000002</v>
      </c>
      <c r="G499" s="77">
        <v>3</v>
      </c>
    </row>
    <row r="500" spans="1:7">
      <c r="A500" s="10">
        <v>44286</v>
      </c>
      <c r="B500" s="75">
        <v>13</v>
      </c>
      <c r="C500" s="11">
        <v>8</v>
      </c>
      <c r="D500" s="76"/>
      <c r="E500" s="76"/>
      <c r="F500" s="26">
        <f t="shared" si="8"/>
        <v>2</v>
      </c>
      <c r="G500" s="77">
        <v>3</v>
      </c>
    </row>
    <row r="501" spans="1:7">
      <c r="A501" s="10">
        <v>44286</v>
      </c>
      <c r="B501" s="75">
        <v>10.83</v>
      </c>
      <c r="C501" s="11">
        <v>3.75</v>
      </c>
      <c r="D501" s="76"/>
      <c r="E501" s="76"/>
      <c r="F501" s="26">
        <f t="shared" si="8"/>
        <v>4.08</v>
      </c>
      <c r="G501" s="77">
        <v>3</v>
      </c>
    </row>
    <row r="502" spans="1:7">
      <c r="A502" s="10">
        <v>44286</v>
      </c>
      <c r="B502" s="75">
        <v>9.3000000000000007</v>
      </c>
      <c r="C502" s="11">
        <v>8.5</v>
      </c>
      <c r="D502" s="76"/>
      <c r="E502" s="76"/>
      <c r="F502" s="26">
        <f t="shared" si="8"/>
        <v>0.80000000000000071</v>
      </c>
      <c r="G502" s="77">
        <v>0</v>
      </c>
    </row>
    <row r="503" spans="1:7">
      <c r="A503" s="10">
        <v>44286</v>
      </c>
      <c r="B503" s="75">
        <v>50</v>
      </c>
      <c r="C503" s="11">
        <v>32</v>
      </c>
      <c r="D503" s="76"/>
      <c r="E503" s="76"/>
      <c r="F503" s="26">
        <f t="shared" si="8"/>
        <v>15</v>
      </c>
      <c r="G503" s="77">
        <v>3</v>
      </c>
    </row>
    <row r="504" spans="1:7">
      <c r="A504" s="10">
        <v>44286</v>
      </c>
      <c r="B504" s="75">
        <v>50</v>
      </c>
      <c r="C504" s="11">
        <v>32</v>
      </c>
      <c r="D504" s="76"/>
      <c r="E504" s="76"/>
      <c r="F504" s="26">
        <f t="shared" si="8"/>
        <v>15</v>
      </c>
      <c r="G504" s="77">
        <v>3</v>
      </c>
    </row>
    <row r="505" spans="1:7">
      <c r="A505" s="10">
        <v>44286</v>
      </c>
      <c r="B505" s="75">
        <v>67.41</v>
      </c>
      <c r="C505" s="11">
        <v>48</v>
      </c>
      <c r="D505" s="76"/>
      <c r="E505" s="76"/>
      <c r="F505" s="26">
        <f t="shared" si="8"/>
        <v>16.409999999999997</v>
      </c>
      <c r="G505" s="77">
        <v>3</v>
      </c>
    </row>
    <row r="506" spans="1:7">
      <c r="A506" s="10">
        <v>44286</v>
      </c>
      <c r="B506" s="75">
        <v>67.41</v>
      </c>
      <c r="C506" s="11">
        <v>48</v>
      </c>
      <c r="D506" s="76"/>
      <c r="E506" s="76"/>
      <c r="F506" s="26">
        <f t="shared" si="8"/>
        <v>16.409999999999997</v>
      </c>
      <c r="G506" s="77">
        <v>3</v>
      </c>
    </row>
    <row r="507" spans="1:7">
      <c r="A507" s="10">
        <v>44286</v>
      </c>
      <c r="B507" s="75">
        <v>47.07</v>
      </c>
      <c r="C507" s="11">
        <v>38.299999999999997</v>
      </c>
      <c r="D507" s="76"/>
      <c r="E507" s="76"/>
      <c r="F507" s="26">
        <f t="shared" si="8"/>
        <v>5.7700000000000031</v>
      </c>
      <c r="G507" s="77">
        <v>3</v>
      </c>
    </row>
    <row r="508" spans="1:7">
      <c r="A508" s="10">
        <v>44286</v>
      </c>
      <c r="B508" s="75">
        <v>35.83</v>
      </c>
      <c r="C508" s="11">
        <v>24</v>
      </c>
      <c r="D508" s="76"/>
      <c r="E508" s="76"/>
      <c r="F508" s="26">
        <f t="shared" si="8"/>
        <v>8.8299999999999983</v>
      </c>
      <c r="G508" s="77">
        <v>3</v>
      </c>
    </row>
    <row r="509" spans="1:7">
      <c r="A509" s="10">
        <v>44286</v>
      </c>
      <c r="B509" s="75">
        <v>11.61</v>
      </c>
      <c r="C509" s="11">
        <v>8</v>
      </c>
      <c r="D509" s="76"/>
      <c r="E509" s="76"/>
      <c r="F509" s="26">
        <f t="shared" si="8"/>
        <v>0.60999999999999943</v>
      </c>
      <c r="G509" s="77">
        <v>3</v>
      </c>
    </row>
    <row r="510" spans="1:7">
      <c r="A510" s="10"/>
      <c r="B510" s="75"/>
      <c r="C510" s="11"/>
      <c r="D510" s="76"/>
      <c r="E510" s="76"/>
      <c r="F510" s="26"/>
      <c r="G510" s="77"/>
    </row>
    <row r="511" spans="1:7">
      <c r="B511" s="75"/>
      <c r="C511" s="11"/>
      <c r="D511" s="76"/>
      <c r="E511" s="76"/>
      <c r="F511" s="26"/>
      <c r="G511" s="77"/>
    </row>
    <row r="512" spans="1:7">
      <c r="B512" s="75"/>
      <c r="C512" s="11"/>
      <c r="D512" s="76"/>
      <c r="E512" s="76"/>
      <c r="F512" s="26"/>
      <c r="G512" s="77"/>
    </row>
    <row r="513" spans="2:7">
      <c r="B513" s="75"/>
      <c r="C513" s="11"/>
      <c r="D513" s="76"/>
      <c r="E513" s="76"/>
      <c r="F513" s="26"/>
      <c r="G513" s="77"/>
    </row>
    <row r="514" spans="2:7">
      <c r="B514" s="75"/>
      <c r="C514" s="11"/>
      <c r="D514" s="76"/>
      <c r="E514" s="76"/>
      <c r="F514" s="26"/>
      <c r="G514" s="77"/>
    </row>
    <row r="515" spans="2:7">
      <c r="B515" s="75"/>
      <c r="C515" s="11"/>
      <c r="D515" s="76"/>
      <c r="E515" s="76"/>
      <c r="F515" s="26"/>
      <c r="G515" s="77"/>
    </row>
    <row r="516" spans="2:7">
      <c r="B516" s="75"/>
      <c r="C516" s="11"/>
      <c r="D516" s="76"/>
      <c r="E516" s="76"/>
      <c r="F516" s="26"/>
      <c r="G516" s="77"/>
    </row>
    <row r="517" spans="2:7">
      <c r="B517" s="75"/>
      <c r="C517" s="11"/>
      <c r="D517" s="76"/>
      <c r="E517" s="76"/>
      <c r="F517" s="26"/>
      <c r="G517" s="77"/>
    </row>
    <row r="518" spans="2:7">
      <c r="B518" s="75"/>
      <c r="C518" s="11"/>
      <c r="D518" s="76"/>
      <c r="E518" s="76"/>
      <c r="F518" s="26"/>
      <c r="G518" s="77"/>
    </row>
    <row r="519" spans="2:7">
      <c r="B519" s="75"/>
      <c r="C519" s="11"/>
      <c r="D519" s="76"/>
      <c r="E519" s="76"/>
      <c r="F519" s="26"/>
      <c r="G519" s="77"/>
    </row>
    <row r="520" spans="2:7">
      <c r="B520" s="75"/>
      <c r="C520" s="11"/>
      <c r="D520" s="76"/>
      <c r="E520" s="76"/>
      <c r="F520" s="26"/>
      <c r="G520" s="77"/>
    </row>
    <row r="521" spans="2:7">
      <c r="B521" s="75"/>
      <c r="C521" s="11"/>
      <c r="D521" s="76"/>
      <c r="E521" s="76"/>
      <c r="F521" s="26"/>
      <c r="G521" s="77"/>
    </row>
    <row r="522" spans="2:7">
      <c r="B522" s="75"/>
      <c r="C522" s="11"/>
      <c r="D522" s="76"/>
      <c r="E522" s="76"/>
      <c r="F522" s="26"/>
      <c r="G522" s="77"/>
    </row>
  </sheetData>
  <mergeCells count="3">
    <mergeCell ref="A1:F1"/>
    <mergeCell ref="H1:I1"/>
    <mergeCell ref="M1:N1"/>
  </mergeCells>
  <phoneticPr fontId="14" type="noConversion"/>
  <pageMargins left="0.75" right="0.75" top="1" bottom="1" header="0.5" footer="0.5"/>
  <pageSetup paperSize="0" orientation="portrait" horizontalDpi="203" verticalDpi="20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351"/>
  <sheetViews>
    <sheetView workbookViewId="0">
      <pane ySplit="4" topLeftCell="A266" activePane="bottomLeft" state="frozen"/>
      <selection pane="bottomLeft" activeCell="I3" sqref="I3"/>
    </sheetView>
  </sheetViews>
  <sheetFormatPr defaultColWidth="9" defaultRowHeight="13.5"/>
  <cols>
    <col min="1" max="1" width="19.875" customWidth="1"/>
    <col min="2" max="2" width="14.375" style="2" customWidth="1"/>
    <col min="3" max="3" width="15.875" style="2" customWidth="1"/>
    <col min="4" max="4" width="12.625" style="2" customWidth="1"/>
    <col min="5" max="5" width="10.75" style="2" customWidth="1"/>
    <col min="6" max="6" width="13" style="2" customWidth="1"/>
    <col min="7" max="7" width="14.625" style="2" customWidth="1"/>
    <col min="8" max="8" width="15.25" customWidth="1"/>
    <col min="9" max="9" width="11.375" customWidth="1"/>
    <col min="10" max="10" width="12.625" customWidth="1"/>
    <col min="11" max="12" width="13.875" customWidth="1"/>
    <col min="13" max="13" width="14.5"/>
  </cols>
  <sheetData>
    <row r="1" spans="1:12" ht="39.950000000000003" customHeight="1">
      <c r="A1" s="177" t="s">
        <v>33</v>
      </c>
      <c r="B1" s="179"/>
      <c r="C1" s="179"/>
      <c r="D1" s="179"/>
      <c r="E1" s="179"/>
      <c r="F1" s="179"/>
      <c r="G1" s="35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SUM(B4:B396)</f>
        <v>19429.099999999999</v>
      </c>
      <c r="C2" s="4">
        <f>SUM(C4:C396)</f>
        <v>14247.94</v>
      </c>
      <c r="D2" s="4">
        <f>SUM(D4:D396)</f>
        <v>158.04</v>
      </c>
      <c r="E2" s="4">
        <f>SUM(E4:E396)</f>
        <v>112</v>
      </c>
      <c r="F2" s="4">
        <f>B2-C2-D2+E2-G2</f>
        <v>4086.03</v>
      </c>
      <c r="G2" s="4">
        <f>SUM(G4:G396)+I4</f>
        <v>1049.0899999999999</v>
      </c>
      <c r="H2" s="5" t="s">
        <v>9</v>
      </c>
      <c r="I2" s="20">
        <f>F2/C2</f>
        <v>0.28678040474623001</v>
      </c>
      <c r="K2" s="21"/>
      <c r="L2" s="21"/>
    </row>
    <row r="3" spans="1:12" ht="39.950000000000003" customHeight="1">
      <c r="A3" s="6" t="s">
        <v>0</v>
      </c>
      <c r="B3" s="7" t="s">
        <v>5</v>
      </c>
      <c r="C3" s="7" t="s">
        <v>1</v>
      </c>
      <c r="D3" s="8" t="s">
        <v>6</v>
      </c>
      <c r="E3" s="9" t="s">
        <v>7</v>
      </c>
      <c r="F3" s="7" t="s">
        <v>8</v>
      </c>
      <c r="G3" s="7" t="s">
        <v>11</v>
      </c>
      <c r="H3" s="5" t="s">
        <v>10</v>
      </c>
      <c r="I3" s="22">
        <f>COUNT(A:A)</f>
        <v>272</v>
      </c>
      <c r="K3" s="23"/>
      <c r="L3" s="1"/>
    </row>
    <row r="4" spans="1:12" ht="20.25">
      <c r="A4" s="10">
        <v>44228</v>
      </c>
      <c r="B4" s="26">
        <v>75.58</v>
      </c>
      <c r="C4" s="26">
        <v>56</v>
      </c>
      <c r="D4" s="26"/>
      <c r="E4" s="26"/>
      <c r="F4" s="26">
        <f t="shared" ref="F4:F65" si="0">B4-C4-D4+E4-G4</f>
        <v>16.079999999999998</v>
      </c>
      <c r="G4" s="26">
        <v>3.5</v>
      </c>
      <c r="H4" s="36" t="s">
        <v>24</v>
      </c>
      <c r="I4" s="39">
        <f>210.59</f>
        <v>210.59</v>
      </c>
      <c r="K4" s="1"/>
      <c r="L4" s="1"/>
    </row>
    <row r="5" spans="1:12" ht="20.25">
      <c r="A5" s="10">
        <v>44228</v>
      </c>
      <c r="B5" s="26">
        <v>69.52</v>
      </c>
      <c r="C5" s="11">
        <v>48</v>
      </c>
      <c r="D5" s="27"/>
      <c r="E5" s="27"/>
      <c r="F5" s="26">
        <f t="shared" si="0"/>
        <v>18.02</v>
      </c>
      <c r="G5" s="26">
        <v>3.5</v>
      </c>
      <c r="H5" s="34" t="s">
        <v>34</v>
      </c>
      <c r="I5" s="10"/>
      <c r="K5" s="1"/>
      <c r="L5" s="1"/>
    </row>
    <row r="6" spans="1:12" ht="20.25">
      <c r="A6" s="10">
        <v>44228</v>
      </c>
      <c r="B6" s="26">
        <v>35.799999999999997</v>
      </c>
      <c r="C6" s="11">
        <v>20</v>
      </c>
      <c r="D6" s="11"/>
      <c r="E6" s="11"/>
      <c r="F6" s="26">
        <f t="shared" si="0"/>
        <v>12.3</v>
      </c>
      <c r="G6" s="26">
        <v>3.5</v>
      </c>
      <c r="H6" s="34" t="s">
        <v>35</v>
      </c>
      <c r="I6" s="18"/>
      <c r="K6" s="1"/>
      <c r="L6" s="1"/>
    </row>
    <row r="7" spans="1:12" ht="20.25">
      <c r="A7" s="10">
        <v>44228</v>
      </c>
      <c r="B7" s="26">
        <v>147.58000000000001</v>
      </c>
      <c r="C7" s="11">
        <v>112</v>
      </c>
      <c r="D7" s="11"/>
      <c r="E7" s="11"/>
      <c r="F7" s="26">
        <f t="shared" si="0"/>
        <v>32.08</v>
      </c>
      <c r="G7" s="26">
        <v>3.5</v>
      </c>
      <c r="H7" s="45" t="s">
        <v>36</v>
      </c>
      <c r="I7" s="3" t="s">
        <v>37</v>
      </c>
      <c r="K7" s="1"/>
      <c r="L7" s="1"/>
    </row>
    <row r="8" spans="1:12" ht="20.25">
      <c r="A8" s="10">
        <v>44228</v>
      </c>
      <c r="B8" s="26">
        <v>66.930000000000007</v>
      </c>
      <c r="C8" s="26">
        <v>47.5</v>
      </c>
      <c r="D8" s="26"/>
      <c r="E8" s="26"/>
      <c r="F8" s="26">
        <f t="shared" si="0"/>
        <v>15.93</v>
      </c>
      <c r="G8" s="26">
        <v>3.5</v>
      </c>
      <c r="H8" s="10"/>
      <c r="I8" s="18"/>
      <c r="K8" s="1"/>
      <c r="L8" s="1"/>
    </row>
    <row r="9" spans="1:12" ht="20.25">
      <c r="A9" s="10">
        <v>44228</v>
      </c>
      <c r="B9" s="26">
        <v>25.22</v>
      </c>
      <c r="C9" s="11">
        <v>16</v>
      </c>
      <c r="D9" s="11"/>
      <c r="E9" s="11"/>
      <c r="F9" s="26">
        <f t="shared" si="0"/>
        <v>5.72</v>
      </c>
      <c r="G9" s="26">
        <v>3.5</v>
      </c>
      <c r="H9" s="10"/>
      <c r="I9" s="18"/>
      <c r="K9" s="1" t="s">
        <v>27</v>
      </c>
      <c r="L9" s="1"/>
    </row>
    <row r="10" spans="1:12" ht="20.25">
      <c r="A10" s="10">
        <v>44228</v>
      </c>
      <c r="B10" s="33">
        <v>147.58000000000001</v>
      </c>
      <c r="C10" s="26">
        <v>112</v>
      </c>
      <c r="D10" s="33"/>
      <c r="E10" s="33"/>
      <c r="F10" s="26">
        <f t="shared" si="0"/>
        <v>32.08</v>
      </c>
      <c r="G10" s="26">
        <v>3.5</v>
      </c>
      <c r="H10" s="10"/>
      <c r="I10" s="18"/>
      <c r="K10" s="1"/>
      <c r="L10" s="1"/>
    </row>
    <row r="11" spans="1:12" ht="20.25">
      <c r="A11" s="10">
        <v>44228</v>
      </c>
      <c r="B11" s="26">
        <v>67.41</v>
      </c>
      <c r="C11" s="26">
        <v>48</v>
      </c>
      <c r="D11" s="33"/>
      <c r="E11" s="26"/>
      <c r="F11" s="26">
        <f t="shared" si="0"/>
        <v>15.91</v>
      </c>
      <c r="G11" s="26">
        <v>3.5</v>
      </c>
      <c r="H11" s="10" t="s">
        <v>28</v>
      </c>
      <c r="I11" s="13"/>
      <c r="K11" s="1"/>
      <c r="L11" s="1"/>
    </row>
    <row r="12" spans="1:12" ht="20.25">
      <c r="A12" s="10">
        <v>44228</v>
      </c>
      <c r="B12" s="26">
        <v>35.799999999999997</v>
      </c>
      <c r="C12" s="11">
        <v>20</v>
      </c>
      <c r="D12" s="11"/>
      <c r="E12" s="11"/>
      <c r="F12" s="26">
        <f t="shared" si="0"/>
        <v>12.3</v>
      </c>
      <c r="G12" s="26">
        <v>3.5</v>
      </c>
      <c r="H12" s="13"/>
      <c r="I12" s="13"/>
      <c r="K12" s="1"/>
      <c r="L12" s="1"/>
    </row>
    <row r="13" spans="1:12" ht="20.25">
      <c r="A13" s="10">
        <v>44228</v>
      </c>
      <c r="B13" s="26">
        <v>161.01</v>
      </c>
      <c r="C13" s="11">
        <v>112.8</v>
      </c>
      <c r="D13" s="11"/>
      <c r="E13" s="11"/>
      <c r="F13" s="26">
        <f t="shared" si="0"/>
        <v>44.71</v>
      </c>
      <c r="G13" s="26">
        <v>3.5</v>
      </c>
      <c r="H13" s="13"/>
      <c r="I13" s="13"/>
      <c r="K13" s="1"/>
      <c r="L13" s="1"/>
    </row>
    <row r="14" spans="1:12" ht="20.25">
      <c r="A14" s="10">
        <v>44229</v>
      </c>
      <c r="B14" s="26">
        <v>67.41</v>
      </c>
      <c r="C14" s="26">
        <v>48</v>
      </c>
      <c r="D14" s="11"/>
      <c r="E14" s="11"/>
      <c r="F14" s="26">
        <f t="shared" si="0"/>
        <v>15.91</v>
      </c>
      <c r="G14" s="26">
        <v>3.5</v>
      </c>
      <c r="H14" s="13"/>
      <c r="I14" s="13"/>
      <c r="K14" s="1"/>
      <c r="L14" s="1"/>
    </row>
    <row r="15" spans="1:12" ht="20.25">
      <c r="A15" s="10">
        <v>44229</v>
      </c>
      <c r="B15" s="33">
        <v>69.569999999999993</v>
      </c>
      <c r="C15" s="11">
        <v>48</v>
      </c>
      <c r="D15" s="11"/>
      <c r="E15" s="11"/>
      <c r="F15" s="26">
        <f t="shared" si="0"/>
        <v>18.07</v>
      </c>
      <c r="G15" s="26">
        <v>3.5</v>
      </c>
      <c r="H15" s="13"/>
      <c r="I15" s="13"/>
    </row>
    <row r="16" spans="1:12" ht="20.25">
      <c r="A16" s="10">
        <v>44229</v>
      </c>
      <c r="B16" s="26">
        <v>50</v>
      </c>
      <c r="C16" s="11">
        <v>32</v>
      </c>
      <c r="D16" s="11"/>
      <c r="E16" s="11"/>
      <c r="F16" s="26">
        <f t="shared" si="0"/>
        <v>14.5</v>
      </c>
      <c r="G16" s="26">
        <v>3.5</v>
      </c>
      <c r="H16" s="13"/>
      <c r="I16" s="13"/>
    </row>
    <row r="17" spans="1:9" ht="20.25">
      <c r="A17" s="10">
        <v>44229</v>
      </c>
      <c r="B17" s="26">
        <v>141.07</v>
      </c>
      <c r="C17" s="11">
        <v>104</v>
      </c>
      <c r="D17" s="11"/>
      <c r="E17" s="11"/>
      <c r="F17" s="26">
        <f t="shared" si="0"/>
        <v>26.07</v>
      </c>
      <c r="G17" s="26">
        <v>11</v>
      </c>
      <c r="H17" s="13"/>
      <c r="I17" s="13"/>
    </row>
    <row r="18" spans="1:9" ht="20.25">
      <c r="A18" s="10">
        <v>44229</v>
      </c>
      <c r="B18" s="26">
        <v>61.76</v>
      </c>
      <c r="C18" s="11">
        <v>43.7</v>
      </c>
      <c r="D18" s="11"/>
      <c r="E18" s="11"/>
      <c r="F18" s="26">
        <f t="shared" si="0"/>
        <v>14.56</v>
      </c>
      <c r="G18" s="26">
        <v>3.5</v>
      </c>
      <c r="H18" s="13"/>
      <c r="I18" s="13"/>
    </row>
    <row r="19" spans="1:9" ht="20.25">
      <c r="A19" s="10">
        <v>44229</v>
      </c>
      <c r="B19" s="26">
        <v>35.83</v>
      </c>
      <c r="C19" s="26">
        <v>24</v>
      </c>
      <c r="D19" s="26"/>
      <c r="E19" s="33"/>
      <c r="F19" s="26">
        <f t="shared" si="0"/>
        <v>8.33</v>
      </c>
      <c r="G19" s="26">
        <v>3.5</v>
      </c>
      <c r="H19" s="13"/>
      <c r="I19" s="13"/>
    </row>
    <row r="20" spans="1:9" ht="20.25">
      <c r="A20" s="10">
        <v>44229</v>
      </c>
      <c r="B20" s="26">
        <v>37.83</v>
      </c>
      <c r="C20" s="26">
        <v>24</v>
      </c>
      <c r="D20" s="33"/>
      <c r="E20" s="33"/>
      <c r="F20" s="26">
        <f t="shared" si="0"/>
        <v>10.33</v>
      </c>
      <c r="G20" s="26">
        <v>3.5</v>
      </c>
      <c r="H20" s="13"/>
      <c r="I20" s="13"/>
    </row>
    <row r="21" spans="1:9" ht="20.25">
      <c r="A21" s="10">
        <v>44229</v>
      </c>
      <c r="B21" s="26">
        <v>138.85</v>
      </c>
      <c r="C21" s="26">
        <v>104</v>
      </c>
      <c r="D21" s="33"/>
      <c r="E21" s="33"/>
      <c r="F21" s="26">
        <f t="shared" si="0"/>
        <v>31.35</v>
      </c>
      <c r="G21" s="26">
        <v>3.5</v>
      </c>
      <c r="H21" s="14"/>
      <c r="I21" s="14"/>
    </row>
    <row r="22" spans="1:9" ht="20.25">
      <c r="A22" s="10">
        <v>44229</v>
      </c>
      <c r="B22" s="33">
        <v>135.82</v>
      </c>
      <c r="C22" s="26">
        <v>98.5</v>
      </c>
      <c r="D22" s="27"/>
      <c r="E22" s="27"/>
      <c r="F22" s="26">
        <f t="shared" si="0"/>
        <v>33.82</v>
      </c>
      <c r="G22" s="26">
        <v>3.5</v>
      </c>
      <c r="H22" s="14"/>
      <c r="I22" s="14"/>
    </row>
    <row r="23" spans="1:9" ht="20.25">
      <c r="A23" s="10">
        <v>44229</v>
      </c>
      <c r="B23" s="26">
        <v>75.58</v>
      </c>
      <c r="C23" s="11">
        <v>56</v>
      </c>
      <c r="D23" s="27"/>
      <c r="E23" s="27"/>
      <c r="F23" s="26">
        <f t="shared" si="0"/>
        <v>16.079999999999998</v>
      </c>
      <c r="G23" s="26">
        <v>3.5</v>
      </c>
      <c r="H23" s="14"/>
      <c r="I23" s="14"/>
    </row>
    <row r="24" spans="1:9" ht="20.25">
      <c r="A24" s="10">
        <v>44229</v>
      </c>
      <c r="B24" s="33">
        <v>35</v>
      </c>
      <c r="C24" s="33">
        <v>24</v>
      </c>
      <c r="D24" s="33"/>
      <c r="E24" s="33"/>
      <c r="F24" s="26">
        <f t="shared" si="0"/>
        <v>7.5</v>
      </c>
      <c r="G24" s="26">
        <v>3.5</v>
      </c>
      <c r="H24" s="14"/>
      <c r="I24" s="14"/>
    </row>
    <row r="25" spans="1:9" ht="20.25">
      <c r="A25" s="10">
        <v>44229</v>
      </c>
      <c r="B25" s="33">
        <v>24</v>
      </c>
      <c r="C25" s="11">
        <v>16</v>
      </c>
      <c r="D25" s="11"/>
      <c r="E25" s="27"/>
      <c r="F25" s="26">
        <f t="shared" si="0"/>
        <v>4.5</v>
      </c>
      <c r="G25" s="26">
        <v>3.5</v>
      </c>
      <c r="H25" s="14"/>
      <c r="I25" s="14"/>
    </row>
    <row r="26" spans="1:9" ht="20.25">
      <c r="A26" s="10">
        <v>44229</v>
      </c>
      <c r="B26" s="26">
        <v>90.63</v>
      </c>
      <c r="C26" s="11">
        <v>64</v>
      </c>
      <c r="D26" s="11">
        <v>90.63</v>
      </c>
      <c r="E26" s="27">
        <v>64</v>
      </c>
      <c r="F26" s="26">
        <f t="shared" si="0"/>
        <v>0</v>
      </c>
      <c r="G26" s="26">
        <v>0</v>
      </c>
      <c r="H26" s="14"/>
      <c r="I26" s="14"/>
    </row>
    <row r="27" spans="1:9" ht="20.25">
      <c r="A27" s="10">
        <v>44229</v>
      </c>
      <c r="B27" s="26">
        <v>134.54</v>
      </c>
      <c r="C27" s="11">
        <v>104</v>
      </c>
      <c r="D27" s="11"/>
      <c r="E27" s="27"/>
      <c r="F27" s="26">
        <f t="shared" si="0"/>
        <v>27.04</v>
      </c>
      <c r="G27" s="26">
        <v>3.5</v>
      </c>
      <c r="H27" s="14"/>
      <c r="I27" s="14"/>
    </row>
    <row r="28" spans="1:9" ht="20.25">
      <c r="A28" s="10">
        <v>44229</v>
      </c>
      <c r="B28" s="26">
        <v>17.899999999999999</v>
      </c>
      <c r="C28" s="11">
        <v>10</v>
      </c>
      <c r="D28" s="11"/>
      <c r="E28" s="27"/>
      <c r="F28" s="26">
        <f t="shared" si="0"/>
        <v>7.9</v>
      </c>
      <c r="G28" s="26">
        <v>0</v>
      </c>
      <c r="H28" s="14"/>
      <c r="I28" s="14"/>
    </row>
    <row r="29" spans="1:9" ht="20.25">
      <c r="A29" s="10">
        <v>44229</v>
      </c>
      <c r="B29" s="33">
        <v>68.680000000000007</v>
      </c>
      <c r="C29" s="11">
        <v>48</v>
      </c>
      <c r="D29" s="11"/>
      <c r="E29" s="27"/>
      <c r="F29" s="26">
        <f t="shared" si="0"/>
        <v>20.68</v>
      </c>
      <c r="G29" s="26">
        <v>0</v>
      </c>
      <c r="H29" s="14"/>
      <c r="I29" s="14"/>
    </row>
    <row r="30" spans="1:9" ht="20.25">
      <c r="A30" s="10">
        <v>44230</v>
      </c>
      <c r="B30" s="26">
        <v>72.66</v>
      </c>
      <c r="C30" s="11">
        <v>48</v>
      </c>
      <c r="D30" s="11"/>
      <c r="E30" s="27"/>
      <c r="F30" s="26">
        <f t="shared" si="0"/>
        <v>24.66</v>
      </c>
      <c r="G30" s="26">
        <v>0</v>
      </c>
      <c r="H30" s="14"/>
      <c r="I30" s="14"/>
    </row>
    <row r="31" spans="1:9" ht="20.25">
      <c r="A31" s="10">
        <v>44230</v>
      </c>
      <c r="B31" s="26">
        <v>48.58</v>
      </c>
      <c r="C31" s="11">
        <v>38.5</v>
      </c>
      <c r="D31" s="11"/>
      <c r="E31" s="27"/>
      <c r="F31" s="26">
        <f t="shared" si="0"/>
        <v>10.08</v>
      </c>
      <c r="G31" s="26">
        <v>0</v>
      </c>
      <c r="H31" s="14"/>
      <c r="I31" s="14"/>
    </row>
    <row r="32" spans="1:9" ht="20.25">
      <c r="A32" s="10">
        <v>44230</v>
      </c>
      <c r="B32" s="26">
        <v>25.55</v>
      </c>
      <c r="C32" s="11">
        <v>16</v>
      </c>
      <c r="D32" s="11"/>
      <c r="E32" s="27"/>
      <c r="F32" s="26">
        <f t="shared" si="0"/>
        <v>6.05</v>
      </c>
      <c r="G32" s="26">
        <v>3.5</v>
      </c>
      <c r="H32" s="14"/>
      <c r="I32" s="14"/>
    </row>
    <row r="33" spans="1:9" ht="20.25">
      <c r="A33" s="10">
        <v>44230</v>
      </c>
      <c r="B33" s="26">
        <v>147.58000000000001</v>
      </c>
      <c r="C33" s="11">
        <v>112</v>
      </c>
      <c r="D33" s="11"/>
      <c r="E33" s="27"/>
      <c r="F33" s="26">
        <f t="shared" si="0"/>
        <v>35.58</v>
      </c>
      <c r="G33" s="26">
        <v>0</v>
      </c>
      <c r="H33" s="14"/>
      <c r="I33" s="14"/>
    </row>
    <row r="34" spans="1:9" ht="20.25">
      <c r="A34" s="10">
        <v>44230</v>
      </c>
      <c r="B34" s="26">
        <v>103.24</v>
      </c>
      <c r="C34" s="11">
        <v>72</v>
      </c>
      <c r="D34" s="11"/>
      <c r="E34" s="27"/>
      <c r="F34" s="26">
        <f t="shared" si="0"/>
        <v>31.24</v>
      </c>
      <c r="G34" s="26">
        <v>0</v>
      </c>
      <c r="H34" s="14"/>
      <c r="I34" s="14"/>
    </row>
    <row r="35" spans="1:9" ht="20.25">
      <c r="A35" s="10">
        <v>44230</v>
      </c>
      <c r="B35" s="26">
        <v>155.72999999999999</v>
      </c>
      <c r="C35" s="11">
        <v>116</v>
      </c>
      <c r="D35" s="11"/>
      <c r="E35" s="27"/>
      <c r="F35" s="26">
        <f t="shared" si="0"/>
        <v>39.729999999999997</v>
      </c>
      <c r="G35" s="26">
        <v>0</v>
      </c>
      <c r="H35" s="14"/>
      <c r="I35" s="14"/>
    </row>
    <row r="36" spans="1:9" ht="20.25">
      <c r="A36" s="10">
        <v>44230</v>
      </c>
      <c r="B36" s="26">
        <v>25.72</v>
      </c>
      <c r="C36" s="11">
        <v>16</v>
      </c>
      <c r="D36" s="11"/>
      <c r="E36" s="27"/>
      <c r="F36" s="26">
        <f t="shared" si="0"/>
        <v>9.7200000000000006</v>
      </c>
      <c r="G36" s="26">
        <v>0</v>
      </c>
      <c r="H36" s="14"/>
      <c r="I36" s="14"/>
    </row>
    <row r="37" spans="1:9" ht="20.25">
      <c r="A37" s="10">
        <v>44230</v>
      </c>
      <c r="B37" s="26">
        <v>15.9</v>
      </c>
      <c r="C37" s="26">
        <v>10</v>
      </c>
      <c r="D37" s="26"/>
      <c r="E37" s="33"/>
      <c r="F37" s="26">
        <f t="shared" si="0"/>
        <v>5.9</v>
      </c>
      <c r="G37" s="26">
        <v>0</v>
      </c>
      <c r="H37" s="14"/>
      <c r="I37" s="14"/>
    </row>
    <row r="38" spans="1:9" ht="20.25">
      <c r="A38" s="10">
        <v>44230</v>
      </c>
      <c r="B38" s="26">
        <v>136.86000000000001</v>
      </c>
      <c r="C38" s="11">
        <v>104</v>
      </c>
      <c r="D38" s="11"/>
      <c r="E38" s="27"/>
      <c r="F38" s="26">
        <f t="shared" si="0"/>
        <v>29.36</v>
      </c>
      <c r="G38" s="26">
        <v>3.5</v>
      </c>
      <c r="H38" s="14"/>
      <c r="I38" s="14"/>
    </row>
    <row r="39" spans="1:9" ht="20.25">
      <c r="A39" s="10">
        <v>44230</v>
      </c>
      <c r="B39" s="26">
        <v>48.58</v>
      </c>
      <c r="C39" s="11">
        <v>38.5</v>
      </c>
      <c r="D39" s="11"/>
      <c r="E39" s="27"/>
      <c r="F39" s="26">
        <f t="shared" si="0"/>
        <v>10.08</v>
      </c>
      <c r="G39" s="26">
        <v>0</v>
      </c>
      <c r="H39" s="14"/>
      <c r="I39" s="14"/>
    </row>
    <row r="40" spans="1:9" ht="20.25">
      <c r="A40" s="10">
        <v>44230</v>
      </c>
      <c r="B40" s="26">
        <v>48.58</v>
      </c>
      <c r="C40" s="11">
        <v>38.5</v>
      </c>
      <c r="D40" s="11"/>
      <c r="E40" s="27"/>
      <c r="F40" s="26">
        <f t="shared" si="0"/>
        <v>10.08</v>
      </c>
      <c r="G40" s="26">
        <v>0</v>
      </c>
      <c r="H40" s="14"/>
      <c r="I40" s="14"/>
    </row>
    <row r="41" spans="1:9" ht="20.25">
      <c r="A41" s="10">
        <v>44230</v>
      </c>
      <c r="B41" s="26">
        <v>35.799999999999997</v>
      </c>
      <c r="C41" s="11">
        <v>25.6</v>
      </c>
      <c r="D41" s="11"/>
      <c r="E41" s="27"/>
      <c r="F41" s="26">
        <f t="shared" si="0"/>
        <v>10.199999999999999</v>
      </c>
      <c r="G41" s="26">
        <v>0</v>
      </c>
      <c r="H41" s="14"/>
      <c r="I41" s="14"/>
    </row>
    <row r="42" spans="1:9" ht="20.25">
      <c r="A42" s="10">
        <v>44230</v>
      </c>
      <c r="B42" s="26">
        <v>48.58</v>
      </c>
      <c r="C42" s="11">
        <v>38.5</v>
      </c>
      <c r="D42" s="11"/>
      <c r="E42" s="27"/>
      <c r="F42" s="26">
        <f t="shared" si="0"/>
        <v>10.08</v>
      </c>
      <c r="G42" s="26">
        <v>0</v>
      </c>
      <c r="H42" s="14"/>
      <c r="I42" s="14"/>
    </row>
    <row r="43" spans="1:9" ht="20.25">
      <c r="A43" s="10">
        <v>44231</v>
      </c>
      <c r="B43" s="26">
        <v>71.510000000000005</v>
      </c>
      <c r="C43" s="11">
        <v>48.5</v>
      </c>
      <c r="D43" s="11"/>
      <c r="E43" s="27"/>
      <c r="F43" s="26">
        <f t="shared" si="0"/>
        <v>19.510000000000002</v>
      </c>
      <c r="G43" s="26">
        <v>3.5</v>
      </c>
      <c r="H43" s="14"/>
      <c r="I43" s="14"/>
    </row>
    <row r="44" spans="1:9" ht="20.25">
      <c r="A44" s="10">
        <v>44231</v>
      </c>
      <c r="B44" s="30">
        <v>48.58</v>
      </c>
      <c r="C44" s="16">
        <v>43.95</v>
      </c>
      <c r="D44" s="11"/>
      <c r="E44" s="27"/>
      <c r="F44" s="26">
        <f t="shared" si="0"/>
        <v>4.63</v>
      </c>
      <c r="G44" s="26">
        <v>0</v>
      </c>
      <c r="H44" s="14"/>
      <c r="I44" s="14"/>
    </row>
    <row r="45" spans="1:9" ht="20.25">
      <c r="A45" s="10">
        <v>44231</v>
      </c>
      <c r="B45" s="26">
        <v>32.01</v>
      </c>
      <c r="C45" s="11">
        <v>18</v>
      </c>
      <c r="D45" s="11"/>
      <c r="E45" s="27"/>
      <c r="F45" s="26">
        <f t="shared" si="0"/>
        <v>10.51</v>
      </c>
      <c r="G45" s="26">
        <v>3.5</v>
      </c>
      <c r="H45" s="14"/>
      <c r="I45" s="14"/>
    </row>
    <row r="46" spans="1:9" ht="20.25">
      <c r="A46" s="10">
        <v>44231</v>
      </c>
      <c r="B46" s="26">
        <v>48.58</v>
      </c>
      <c r="C46" s="11">
        <v>38.5</v>
      </c>
      <c r="D46" s="11"/>
      <c r="E46" s="27"/>
      <c r="F46" s="26">
        <f t="shared" si="0"/>
        <v>6.58</v>
      </c>
      <c r="G46" s="26">
        <v>3.5</v>
      </c>
      <c r="H46" s="14"/>
      <c r="I46" s="14"/>
    </row>
    <row r="47" spans="1:9" ht="20.25">
      <c r="A47" s="10">
        <v>44231</v>
      </c>
      <c r="B47" s="26">
        <v>14.5</v>
      </c>
      <c r="C47" s="11">
        <v>8</v>
      </c>
      <c r="D47" s="11"/>
      <c r="E47" s="27"/>
      <c r="F47" s="26">
        <f t="shared" si="0"/>
        <v>3</v>
      </c>
      <c r="G47" s="26">
        <v>3.5</v>
      </c>
      <c r="H47" s="14"/>
      <c r="I47" s="14"/>
    </row>
    <row r="48" spans="1:9" ht="20.25">
      <c r="A48" s="10">
        <v>44231</v>
      </c>
      <c r="B48" s="26">
        <v>53.08</v>
      </c>
      <c r="C48" s="11">
        <v>38.5</v>
      </c>
      <c r="D48" s="11"/>
      <c r="E48" s="27"/>
      <c r="F48" s="26">
        <f t="shared" si="0"/>
        <v>11.08</v>
      </c>
      <c r="G48" s="26">
        <v>3.5</v>
      </c>
      <c r="H48" s="14"/>
      <c r="I48" s="14"/>
    </row>
    <row r="49" spans="1:9" ht="20.25">
      <c r="A49" s="10">
        <v>44231</v>
      </c>
      <c r="B49" s="26">
        <v>69.58</v>
      </c>
      <c r="C49" s="11">
        <v>48</v>
      </c>
      <c r="D49" s="11"/>
      <c r="E49" s="27"/>
      <c r="F49" s="26">
        <f t="shared" si="0"/>
        <v>18.079999999999998</v>
      </c>
      <c r="G49" s="26">
        <v>3.5</v>
      </c>
      <c r="H49" s="14"/>
      <c r="I49" s="14"/>
    </row>
    <row r="50" spans="1:9" ht="20.25">
      <c r="A50" s="10">
        <v>44231</v>
      </c>
      <c r="B50" s="26">
        <v>147.58000000000001</v>
      </c>
      <c r="C50" s="11">
        <v>112</v>
      </c>
      <c r="D50" s="11"/>
      <c r="E50" s="27"/>
      <c r="F50" s="26">
        <f t="shared" si="0"/>
        <v>32.08</v>
      </c>
      <c r="G50" s="26">
        <v>3.5</v>
      </c>
      <c r="H50" s="14"/>
      <c r="I50" s="14"/>
    </row>
    <row r="51" spans="1:9" ht="20.25">
      <c r="A51" s="10">
        <v>44232</v>
      </c>
      <c r="B51" s="26">
        <v>56.5</v>
      </c>
      <c r="C51" s="11">
        <v>32</v>
      </c>
      <c r="D51" s="11"/>
      <c r="E51" s="27"/>
      <c r="F51" s="26">
        <f t="shared" si="0"/>
        <v>21</v>
      </c>
      <c r="G51" s="26">
        <v>3.5</v>
      </c>
      <c r="H51" s="14"/>
      <c r="I51" s="14"/>
    </row>
    <row r="52" spans="1:9" ht="20.25">
      <c r="A52" s="10">
        <v>44232</v>
      </c>
      <c r="B52" s="30">
        <v>8.08</v>
      </c>
      <c r="C52" s="16">
        <v>2</v>
      </c>
      <c r="D52" s="11"/>
      <c r="E52" s="27"/>
      <c r="F52" s="26">
        <f t="shared" si="0"/>
        <v>2.58</v>
      </c>
      <c r="G52" s="26">
        <v>3.5</v>
      </c>
      <c r="H52" s="14"/>
      <c r="I52" s="14"/>
    </row>
    <row r="53" spans="1:9" ht="20.25">
      <c r="A53" s="10">
        <v>44232</v>
      </c>
      <c r="B53" s="26">
        <v>89.74</v>
      </c>
      <c r="C53" s="11">
        <v>57</v>
      </c>
      <c r="D53" s="11"/>
      <c r="E53" s="27"/>
      <c r="F53" s="26">
        <f t="shared" si="0"/>
        <v>29.24</v>
      </c>
      <c r="G53" s="26">
        <v>3.5</v>
      </c>
      <c r="H53" s="14"/>
      <c r="I53" s="14"/>
    </row>
    <row r="54" spans="1:9" ht="20.25">
      <c r="A54" s="10">
        <v>44233</v>
      </c>
      <c r="B54" s="26">
        <v>89.58</v>
      </c>
      <c r="C54" s="11">
        <v>56</v>
      </c>
      <c r="D54" s="11"/>
      <c r="E54" s="27"/>
      <c r="F54" s="26">
        <f t="shared" si="0"/>
        <v>18.579999999999998</v>
      </c>
      <c r="G54" s="26">
        <v>15</v>
      </c>
      <c r="H54" s="14"/>
      <c r="I54" s="14"/>
    </row>
    <row r="55" spans="1:9" ht="20.25">
      <c r="A55" s="10">
        <v>44233</v>
      </c>
      <c r="B55" s="30">
        <v>35.799999999999997</v>
      </c>
      <c r="C55" s="16">
        <v>25.68</v>
      </c>
      <c r="D55" s="16"/>
      <c r="E55" s="16"/>
      <c r="F55" s="26">
        <f t="shared" si="0"/>
        <v>10.119999999999999</v>
      </c>
      <c r="G55" s="26">
        <v>0</v>
      </c>
      <c r="H55" s="14"/>
      <c r="I55" s="14"/>
    </row>
    <row r="56" spans="1:9" ht="20.25">
      <c r="A56" s="10">
        <v>44233</v>
      </c>
      <c r="B56" s="33">
        <v>158.85</v>
      </c>
      <c r="C56" s="27">
        <v>104</v>
      </c>
      <c r="D56" s="27"/>
      <c r="E56" s="27"/>
      <c r="F56" s="26">
        <f t="shared" si="0"/>
        <v>37.85</v>
      </c>
      <c r="G56" s="26">
        <v>17</v>
      </c>
      <c r="H56" s="14"/>
      <c r="I56" s="14"/>
    </row>
    <row r="57" spans="1:9" ht="20.25">
      <c r="A57" s="10">
        <v>44234</v>
      </c>
      <c r="B57" s="30">
        <v>35.799999999999997</v>
      </c>
      <c r="C57" s="16">
        <v>25.68</v>
      </c>
      <c r="D57" s="11"/>
      <c r="E57" s="27"/>
      <c r="F57" s="26">
        <f t="shared" si="0"/>
        <v>10.119999999999999</v>
      </c>
      <c r="G57" s="26">
        <v>0</v>
      </c>
      <c r="H57" s="14"/>
      <c r="I57" s="14"/>
    </row>
    <row r="58" spans="1:9" ht="20.25">
      <c r="A58" s="10">
        <v>44234</v>
      </c>
      <c r="B58" s="26">
        <v>82.74</v>
      </c>
      <c r="C58" s="11">
        <v>47.7</v>
      </c>
      <c r="D58" s="11"/>
      <c r="E58" s="27"/>
      <c r="F58" s="26">
        <f t="shared" si="0"/>
        <v>22.04</v>
      </c>
      <c r="G58" s="26">
        <v>13</v>
      </c>
      <c r="H58" s="14"/>
      <c r="I58" s="14"/>
    </row>
    <row r="59" spans="1:9" ht="20.25">
      <c r="A59" s="10">
        <v>44235</v>
      </c>
      <c r="B59" s="30">
        <v>14.5</v>
      </c>
      <c r="C59" s="16">
        <v>8</v>
      </c>
      <c r="D59" s="16"/>
      <c r="E59" s="16"/>
      <c r="F59" s="26">
        <f t="shared" si="0"/>
        <v>3</v>
      </c>
      <c r="G59" s="26">
        <v>3.5</v>
      </c>
      <c r="H59" s="14"/>
      <c r="I59" s="14"/>
    </row>
    <row r="60" spans="1:9" ht="20.25">
      <c r="A60" s="10">
        <v>44238</v>
      </c>
      <c r="B60" s="26">
        <v>48.58</v>
      </c>
      <c r="C60" s="11">
        <v>43.95</v>
      </c>
      <c r="D60" s="11"/>
      <c r="E60" s="27"/>
      <c r="F60" s="26">
        <f t="shared" si="0"/>
        <v>4.63</v>
      </c>
      <c r="G60" s="26">
        <v>0</v>
      </c>
      <c r="H60" s="14"/>
      <c r="I60" s="14"/>
    </row>
    <row r="61" spans="1:9" ht="20.25">
      <c r="A61" s="10">
        <v>44238</v>
      </c>
      <c r="B61" s="26">
        <v>75.58</v>
      </c>
      <c r="C61" s="11">
        <v>56</v>
      </c>
      <c r="D61" s="11"/>
      <c r="E61" s="27"/>
      <c r="F61" s="26">
        <f t="shared" si="0"/>
        <v>16.079999999999998</v>
      </c>
      <c r="G61" s="26">
        <v>3.5</v>
      </c>
      <c r="H61" s="14"/>
      <c r="I61" s="14"/>
    </row>
    <row r="62" spans="1:9" ht="20.25">
      <c r="A62" s="10">
        <v>44238</v>
      </c>
      <c r="B62" s="26">
        <v>147.58000000000001</v>
      </c>
      <c r="C62" s="11">
        <v>112</v>
      </c>
      <c r="D62" s="11"/>
      <c r="E62" s="27"/>
      <c r="F62" s="26">
        <f t="shared" si="0"/>
        <v>32.08</v>
      </c>
      <c r="G62" s="26">
        <v>3.5</v>
      </c>
      <c r="H62" s="14"/>
      <c r="I62" s="14"/>
    </row>
    <row r="63" spans="1:9" ht="20.25">
      <c r="A63" s="10">
        <v>44238</v>
      </c>
      <c r="B63" s="26">
        <v>35.799999999999997</v>
      </c>
      <c r="C63" s="11">
        <v>25.68</v>
      </c>
      <c r="D63" s="11"/>
      <c r="E63" s="27"/>
      <c r="F63" s="26">
        <f t="shared" si="0"/>
        <v>10.119999999999999</v>
      </c>
      <c r="G63" s="26">
        <v>0</v>
      </c>
      <c r="H63" s="14"/>
      <c r="I63" s="14"/>
    </row>
    <row r="64" spans="1:9" ht="20.25">
      <c r="A64" s="10">
        <v>44238</v>
      </c>
      <c r="B64" s="26">
        <v>69.58</v>
      </c>
      <c r="C64" s="11">
        <v>48</v>
      </c>
      <c r="D64" s="11"/>
      <c r="E64" s="27"/>
      <c r="F64" s="26">
        <f t="shared" si="0"/>
        <v>18.079999999999998</v>
      </c>
      <c r="G64" s="26">
        <v>3.5</v>
      </c>
      <c r="H64" s="14"/>
      <c r="I64" s="14"/>
    </row>
    <row r="65" spans="1:9" ht="20.25">
      <c r="A65" s="10">
        <v>44238</v>
      </c>
      <c r="B65" s="26">
        <v>14.5</v>
      </c>
      <c r="C65" s="11">
        <v>8</v>
      </c>
      <c r="D65" s="11"/>
      <c r="E65" s="27"/>
      <c r="F65" s="26">
        <f t="shared" si="0"/>
        <v>3</v>
      </c>
      <c r="G65" s="26">
        <v>3.5</v>
      </c>
      <c r="H65" s="14"/>
      <c r="I65" s="14"/>
    </row>
    <row r="66" spans="1:9" ht="20.25">
      <c r="A66" s="10">
        <v>44239</v>
      </c>
      <c r="B66" s="26">
        <v>14.08</v>
      </c>
      <c r="C66" s="11">
        <v>8</v>
      </c>
      <c r="D66" s="11"/>
      <c r="E66" s="27"/>
      <c r="F66" s="26">
        <f t="shared" ref="F66:F129" si="1">B66-C66-D66+E66-G66</f>
        <v>2.58</v>
      </c>
      <c r="G66" s="26">
        <v>3.5</v>
      </c>
      <c r="H66" s="14"/>
      <c r="I66" s="14"/>
    </row>
    <row r="67" spans="1:9" ht="20.25">
      <c r="A67" s="10">
        <v>44239</v>
      </c>
      <c r="B67" s="26">
        <v>138.85</v>
      </c>
      <c r="C67" s="11">
        <v>104</v>
      </c>
      <c r="D67" s="11"/>
      <c r="E67" s="27"/>
      <c r="F67" s="26">
        <f t="shared" si="1"/>
        <v>31.35</v>
      </c>
      <c r="G67" s="26">
        <v>3.5</v>
      </c>
      <c r="H67" s="14"/>
      <c r="I67" s="14"/>
    </row>
    <row r="68" spans="1:9" ht="20.25">
      <c r="A68" s="10">
        <v>44240</v>
      </c>
      <c r="B68" s="26">
        <v>17.899999999999999</v>
      </c>
      <c r="C68" s="11">
        <v>10</v>
      </c>
      <c r="D68" s="11"/>
      <c r="E68" s="27"/>
      <c r="F68" s="26">
        <f t="shared" si="1"/>
        <v>4.4000000000000004</v>
      </c>
      <c r="G68" s="26">
        <v>3.5</v>
      </c>
      <c r="H68" s="14"/>
      <c r="I68" s="14"/>
    </row>
    <row r="69" spans="1:9" ht="20.25">
      <c r="A69" s="10">
        <v>44240</v>
      </c>
      <c r="B69" s="26">
        <v>18.079999999999998</v>
      </c>
      <c r="C69" s="11">
        <v>5.2</v>
      </c>
      <c r="D69" s="11"/>
      <c r="E69" s="27"/>
      <c r="F69" s="26">
        <f t="shared" si="1"/>
        <v>9.3800000000000008</v>
      </c>
      <c r="G69" s="26">
        <v>3.5</v>
      </c>
      <c r="H69" s="14"/>
      <c r="I69" s="14"/>
    </row>
    <row r="70" spans="1:9" ht="20.25">
      <c r="A70" s="10">
        <v>44241</v>
      </c>
      <c r="B70" s="26">
        <v>75.58</v>
      </c>
      <c r="C70" s="11">
        <v>56</v>
      </c>
      <c r="D70" s="11"/>
      <c r="E70" s="27"/>
      <c r="F70" s="26">
        <f t="shared" si="1"/>
        <v>16.079999999999998</v>
      </c>
      <c r="G70" s="26">
        <v>3.5</v>
      </c>
      <c r="H70" s="14"/>
      <c r="I70" s="14"/>
    </row>
    <row r="71" spans="1:9" ht="20.25">
      <c r="A71" s="10">
        <v>44241</v>
      </c>
      <c r="B71" s="26">
        <v>147.58000000000001</v>
      </c>
      <c r="C71" s="11">
        <v>112</v>
      </c>
      <c r="D71" s="11"/>
      <c r="E71" s="27"/>
      <c r="F71" s="26">
        <f t="shared" si="1"/>
        <v>32.08</v>
      </c>
      <c r="G71" s="26">
        <v>3.5</v>
      </c>
      <c r="H71" s="14"/>
      <c r="I71" s="14"/>
    </row>
    <row r="72" spans="1:9" ht="20.25">
      <c r="A72" s="10">
        <v>44241</v>
      </c>
      <c r="B72" s="26">
        <v>13.11</v>
      </c>
      <c r="C72" s="11">
        <v>8</v>
      </c>
      <c r="D72" s="11"/>
      <c r="E72" s="27"/>
      <c r="F72" s="26">
        <f t="shared" si="1"/>
        <v>1.61</v>
      </c>
      <c r="G72" s="26">
        <v>3.5</v>
      </c>
      <c r="H72" s="14"/>
      <c r="I72" s="14"/>
    </row>
    <row r="73" spans="1:9" ht="20.25">
      <c r="A73" s="10">
        <v>44241</v>
      </c>
      <c r="B73" s="26">
        <v>24.22</v>
      </c>
      <c r="C73" s="11">
        <v>16</v>
      </c>
      <c r="D73" s="11"/>
      <c r="E73" s="27"/>
      <c r="F73" s="26">
        <f t="shared" si="1"/>
        <v>4.72</v>
      </c>
      <c r="G73" s="26">
        <v>3.5</v>
      </c>
      <c r="H73" s="14"/>
      <c r="I73" s="14"/>
    </row>
    <row r="74" spans="1:9" ht="20.25">
      <c r="A74" s="10">
        <v>44241</v>
      </c>
      <c r="B74" s="26">
        <v>17.68</v>
      </c>
      <c r="C74" s="11">
        <v>5.2</v>
      </c>
      <c r="D74" s="11"/>
      <c r="E74" s="27"/>
      <c r="F74" s="26">
        <f t="shared" si="1"/>
        <v>8.98</v>
      </c>
      <c r="G74" s="26">
        <v>3.5</v>
      </c>
      <c r="H74" s="14"/>
      <c r="I74" s="14"/>
    </row>
    <row r="75" spans="1:9" ht="20.25">
      <c r="A75" s="10">
        <v>44241</v>
      </c>
      <c r="B75" s="26">
        <v>13.71</v>
      </c>
      <c r="C75" s="11">
        <v>8</v>
      </c>
      <c r="D75" s="11"/>
      <c r="E75" s="27"/>
      <c r="F75" s="26">
        <f t="shared" si="1"/>
        <v>2.21</v>
      </c>
      <c r="G75" s="26">
        <v>3.5</v>
      </c>
      <c r="H75" s="14"/>
      <c r="I75" s="14"/>
    </row>
    <row r="76" spans="1:9" ht="20.25">
      <c r="A76" s="10">
        <v>44241</v>
      </c>
      <c r="B76" s="26">
        <v>147.58000000000001</v>
      </c>
      <c r="C76" s="11">
        <v>112</v>
      </c>
      <c r="D76" s="11"/>
      <c r="E76" s="27"/>
      <c r="F76" s="26">
        <f t="shared" si="1"/>
        <v>32.08</v>
      </c>
      <c r="G76" s="26">
        <v>3.5</v>
      </c>
      <c r="H76" s="14"/>
      <c r="I76" s="14"/>
    </row>
    <row r="77" spans="1:9" ht="20.25">
      <c r="A77" s="10">
        <v>44242</v>
      </c>
      <c r="B77" s="26">
        <v>136.30000000000001</v>
      </c>
      <c r="C77" s="11">
        <v>104</v>
      </c>
      <c r="D77" s="11"/>
      <c r="E77" s="27"/>
      <c r="F77" s="26">
        <f t="shared" si="1"/>
        <v>28.8</v>
      </c>
      <c r="G77" s="26">
        <v>3.5</v>
      </c>
      <c r="H77" s="14"/>
      <c r="I77" s="14"/>
    </row>
    <row r="78" spans="1:9" ht="20.25">
      <c r="A78" s="10">
        <v>44242</v>
      </c>
      <c r="B78" s="26">
        <v>48.44</v>
      </c>
      <c r="C78" s="11">
        <v>32</v>
      </c>
      <c r="D78" s="11"/>
      <c r="E78" s="27"/>
      <c r="F78" s="26">
        <f t="shared" si="1"/>
        <v>12.94</v>
      </c>
      <c r="G78" s="26">
        <v>3.5</v>
      </c>
      <c r="H78" s="14"/>
      <c r="I78" s="14"/>
    </row>
    <row r="79" spans="1:9" ht="20.25">
      <c r="A79" s="10">
        <v>44242</v>
      </c>
      <c r="B79" s="26">
        <v>48.58</v>
      </c>
      <c r="C79" s="11">
        <v>38.5</v>
      </c>
      <c r="D79" s="11"/>
      <c r="E79" s="27"/>
      <c r="F79" s="26">
        <f t="shared" si="1"/>
        <v>6.58</v>
      </c>
      <c r="G79" s="26">
        <v>3.5</v>
      </c>
      <c r="H79" s="14"/>
      <c r="I79" s="14"/>
    </row>
    <row r="80" spans="1:9" ht="20.25">
      <c r="A80" s="10">
        <v>44242</v>
      </c>
      <c r="B80" s="26">
        <v>147.58000000000001</v>
      </c>
      <c r="C80" s="11">
        <v>112</v>
      </c>
      <c r="D80" s="11"/>
      <c r="E80" s="27"/>
      <c r="F80" s="26">
        <f t="shared" si="1"/>
        <v>32.08</v>
      </c>
      <c r="G80" s="26">
        <v>3.5</v>
      </c>
      <c r="H80" s="14"/>
      <c r="I80" s="14"/>
    </row>
    <row r="81" spans="1:9" ht="20.25">
      <c r="A81" s="10">
        <v>44242</v>
      </c>
      <c r="B81" s="26">
        <v>36.94</v>
      </c>
      <c r="C81" s="11">
        <v>24</v>
      </c>
      <c r="D81" s="11"/>
      <c r="E81" s="27"/>
      <c r="F81" s="26">
        <f t="shared" si="1"/>
        <v>9.44</v>
      </c>
      <c r="G81" s="26">
        <v>3.5</v>
      </c>
      <c r="H81" s="14"/>
      <c r="I81" s="14"/>
    </row>
    <row r="82" spans="1:9" ht="20.25">
      <c r="A82" s="10">
        <v>44242</v>
      </c>
      <c r="B82" s="26">
        <v>13.11</v>
      </c>
      <c r="C82" s="11">
        <v>8</v>
      </c>
      <c r="D82" s="11"/>
      <c r="E82" s="27"/>
      <c r="F82" s="26">
        <f t="shared" si="1"/>
        <v>1.61</v>
      </c>
      <c r="G82" s="26">
        <v>3.5</v>
      </c>
      <c r="H82" s="14"/>
      <c r="I82" s="14"/>
    </row>
    <row r="83" spans="1:9" ht="20.25">
      <c r="A83" s="10">
        <v>44242</v>
      </c>
      <c r="B83" s="26">
        <v>75.58</v>
      </c>
      <c r="C83" s="11">
        <v>56</v>
      </c>
      <c r="D83" s="11"/>
      <c r="E83" s="27"/>
      <c r="F83" s="26">
        <f t="shared" si="1"/>
        <v>16.079999999999998</v>
      </c>
      <c r="G83" s="26">
        <v>3.5</v>
      </c>
      <c r="H83" s="14"/>
      <c r="I83" s="14"/>
    </row>
    <row r="84" spans="1:9" ht="20.25">
      <c r="A84" s="10">
        <v>44242</v>
      </c>
      <c r="B84" s="26">
        <v>67.41</v>
      </c>
      <c r="C84" s="11">
        <v>48</v>
      </c>
      <c r="D84" s="11"/>
      <c r="E84" s="27"/>
      <c r="F84" s="26">
        <f t="shared" si="1"/>
        <v>15.91</v>
      </c>
      <c r="G84" s="26">
        <v>3.5</v>
      </c>
      <c r="H84" s="14"/>
      <c r="I84" s="14"/>
    </row>
    <row r="85" spans="1:9" ht="20.25">
      <c r="A85" s="10">
        <v>44242</v>
      </c>
      <c r="B85" s="26">
        <v>67.41</v>
      </c>
      <c r="C85" s="11">
        <v>48</v>
      </c>
      <c r="D85" s="26">
        <v>67.41</v>
      </c>
      <c r="E85" s="11">
        <v>48</v>
      </c>
      <c r="F85" s="26">
        <f t="shared" si="1"/>
        <v>-15.5</v>
      </c>
      <c r="G85" s="26">
        <v>15.5</v>
      </c>
      <c r="H85" s="14"/>
      <c r="I85" s="14"/>
    </row>
    <row r="86" spans="1:9" ht="20.25">
      <c r="A86" s="10">
        <v>44242</v>
      </c>
      <c r="B86" s="26">
        <v>36.880000000000003</v>
      </c>
      <c r="C86" s="11">
        <v>24</v>
      </c>
      <c r="D86" s="11"/>
      <c r="E86" s="27"/>
      <c r="F86" s="26">
        <f t="shared" si="1"/>
        <v>9.3800000000000008</v>
      </c>
      <c r="G86" s="26">
        <v>3.5</v>
      </c>
      <c r="H86" s="14"/>
      <c r="I86" s="14"/>
    </row>
    <row r="87" spans="1:9" ht="20.25">
      <c r="A87" s="10">
        <v>44242</v>
      </c>
      <c r="B87" s="26">
        <v>135.62</v>
      </c>
      <c r="C87" s="11">
        <v>104</v>
      </c>
      <c r="D87" s="11"/>
      <c r="E87" s="27"/>
      <c r="F87" s="26">
        <f t="shared" si="1"/>
        <v>28.12</v>
      </c>
      <c r="G87" s="26">
        <v>3.5</v>
      </c>
      <c r="H87" s="14"/>
      <c r="I87" s="14"/>
    </row>
    <row r="88" spans="1:9" ht="20.25">
      <c r="A88" s="10">
        <v>44242</v>
      </c>
      <c r="B88" s="26">
        <v>48.58</v>
      </c>
      <c r="C88" s="11">
        <v>38.5</v>
      </c>
      <c r="D88" s="11"/>
      <c r="E88" s="27"/>
      <c r="F88" s="26">
        <f t="shared" si="1"/>
        <v>6.58</v>
      </c>
      <c r="G88" s="26">
        <v>3.5</v>
      </c>
      <c r="H88" s="14"/>
      <c r="I88" s="14"/>
    </row>
    <row r="89" spans="1:9" ht="20.25">
      <c r="A89" s="10">
        <v>44243</v>
      </c>
      <c r="B89" s="26">
        <v>50.58</v>
      </c>
      <c r="C89" s="11">
        <v>38.5</v>
      </c>
      <c r="D89" s="11"/>
      <c r="E89" s="27"/>
      <c r="F89" s="26">
        <f t="shared" si="1"/>
        <v>8.58</v>
      </c>
      <c r="G89" s="26">
        <v>3.5</v>
      </c>
      <c r="H89" s="14"/>
      <c r="I89" s="14"/>
    </row>
    <row r="90" spans="1:9" ht="20.25">
      <c r="A90" s="10">
        <v>44243</v>
      </c>
      <c r="B90" s="26">
        <v>24.22</v>
      </c>
      <c r="C90" s="11">
        <v>16</v>
      </c>
      <c r="D90" s="11"/>
      <c r="E90" s="27"/>
      <c r="F90" s="30">
        <f t="shared" si="1"/>
        <v>4.72</v>
      </c>
      <c r="G90" s="26">
        <v>3.5</v>
      </c>
      <c r="H90" s="14"/>
      <c r="I90" s="14"/>
    </row>
    <row r="91" spans="1:9" ht="20.25">
      <c r="A91" s="10">
        <v>44243</v>
      </c>
      <c r="B91" s="26">
        <v>13.5</v>
      </c>
      <c r="C91" s="11">
        <v>8</v>
      </c>
      <c r="D91" s="11"/>
      <c r="E91" s="27"/>
      <c r="F91" s="26">
        <f t="shared" si="1"/>
        <v>2</v>
      </c>
      <c r="G91" s="26">
        <v>3.5</v>
      </c>
      <c r="H91" s="14"/>
      <c r="I91" s="14"/>
    </row>
    <row r="92" spans="1:9" ht="20.25">
      <c r="A92" s="10">
        <v>44243</v>
      </c>
      <c r="B92" s="26">
        <v>174.06</v>
      </c>
      <c r="C92" s="11">
        <v>129.68</v>
      </c>
      <c r="D92" s="11"/>
      <c r="E92" s="27"/>
      <c r="F92" s="26">
        <f t="shared" si="1"/>
        <v>40.880000000000003</v>
      </c>
      <c r="G92" s="26">
        <v>3.5</v>
      </c>
      <c r="H92" s="14"/>
      <c r="I92" s="14"/>
    </row>
    <row r="93" spans="1:9" ht="20.25">
      <c r="A93" s="10">
        <v>44243</v>
      </c>
      <c r="B93" s="26">
        <v>87.54</v>
      </c>
      <c r="C93" s="11">
        <v>66.400000000000006</v>
      </c>
      <c r="D93" s="11"/>
      <c r="E93" s="27"/>
      <c r="F93" s="26">
        <f t="shared" si="1"/>
        <v>17.64</v>
      </c>
      <c r="G93" s="26">
        <v>3.5</v>
      </c>
      <c r="H93" s="14"/>
      <c r="I93" s="14"/>
    </row>
    <row r="94" spans="1:9" ht="20.25">
      <c r="A94" s="10">
        <v>44243</v>
      </c>
      <c r="B94" s="26">
        <v>70.41</v>
      </c>
      <c r="C94" s="11">
        <v>48</v>
      </c>
      <c r="D94" s="11"/>
      <c r="E94" s="27"/>
      <c r="F94" s="26">
        <f t="shared" si="1"/>
        <v>18.91</v>
      </c>
      <c r="G94" s="26">
        <v>3.5</v>
      </c>
      <c r="H94" s="14"/>
      <c r="I94" s="14"/>
    </row>
    <row r="95" spans="1:9" ht="20.25">
      <c r="A95" s="10">
        <v>44243</v>
      </c>
      <c r="B95" s="26">
        <v>134.54</v>
      </c>
      <c r="C95" s="11">
        <v>104</v>
      </c>
      <c r="D95" s="11"/>
      <c r="E95" s="27"/>
      <c r="F95" s="26">
        <f t="shared" si="1"/>
        <v>27.04</v>
      </c>
      <c r="G95" s="26">
        <v>3.5</v>
      </c>
      <c r="H95" s="14"/>
      <c r="I95" s="14"/>
    </row>
    <row r="96" spans="1:9" ht="20.25">
      <c r="A96" s="10">
        <v>44243</v>
      </c>
      <c r="B96" s="30">
        <v>11.46</v>
      </c>
      <c r="C96" s="16">
        <v>9.2200000000000006</v>
      </c>
      <c r="D96" s="16"/>
      <c r="E96" s="16"/>
      <c r="F96" s="30">
        <f t="shared" si="1"/>
        <v>2.2400000000000002</v>
      </c>
      <c r="G96" s="30">
        <v>0</v>
      </c>
      <c r="H96" s="14"/>
      <c r="I96" s="14"/>
    </row>
    <row r="97" spans="1:9" ht="20.25">
      <c r="A97" s="10">
        <v>44243</v>
      </c>
      <c r="B97" s="30">
        <v>17.899999999999999</v>
      </c>
      <c r="C97" s="16">
        <v>15.55</v>
      </c>
      <c r="D97" s="16"/>
      <c r="E97" s="16"/>
      <c r="F97" s="30">
        <f t="shared" si="1"/>
        <v>2.35</v>
      </c>
      <c r="G97" s="30">
        <v>0</v>
      </c>
      <c r="H97" s="14"/>
      <c r="I97" s="14"/>
    </row>
    <row r="98" spans="1:9" ht="20.25">
      <c r="A98" s="10">
        <v>44243</v>
      </c>
      <c r="B98" s="26">
        <v>28.58</v>
      </c>
      <c r="C98" s="11">
        <v>5</v>
      </c>
      <c r="D98" s="11"/>
      <c r="E98" s="27"/>
      <c r="F98" s="26">
        <f t="shared" si="1"/>
        <v>20.079999999999998</v>
      </c>
      <c r="G98" s="26">
        <v>3.5</v>
      </c>
      <c r="H98" s="14"/>
      <c r="I98" s="14"/>
    </row>
    <row r="99" spans="1:9" ht="20.25">
      <c r="A99" s="10">
        <v>44243</v>
      </c>
      <c r="B99" s="46">
        <v>36.18</v>
      </c>
      <c r="C99" s="46">
        <v>24</v>
      </c>
      <c r="D99" s="46"/>
      <c r="E99" s="46"/>
      <c r="F99" s="46">
        <f t="shared" si="1"/>
        <v>8.68</v>
      </c>
      <c r="G99" s="46">
        <v>3.5</v>
      </c>
      <c r="H99" s="34"/>
      <c r="I99" s="14"/>
    </row>
    <row r="100" spans="1:9" ht="20.25">
      <c r="A100" s="10">
        <v>44243</v>
      </c>
      <c r="B100" s="26">
        <v>147.58000000000001</v>
      </c>
      <c r="C100" s="11">
        <v>112</v>
      </c>
      <c r="D100" s="11"/>
      <c r="E100" s="27"/>
      <c r="F100" s="26">
        <f t="shared" si="1"/>
        <v>32.08</v>
      </c>
      <c r="G100" s="26">
        <v>3.5</v>
      </c>
      <c r="H100" s="14"/>
      <c r="I100" s="14"/>
    </row>
    <row r="101" spans="1:9" ht="20.25">
      <c r="A101" s="10">
        <v>44243</v>
      </c>
      <c r="B101" s="26">
        <v>75.58</v>
      </c>
      <c r="C101" s="11">
        <v>56</v>
      </c>
      <c r="D101" s="11"/>
      <c r="E101" s="27"/>
      <c r="F101" s="26">
        <f t="shared" si="1"/>
        <v>16.079999999999998</v>
      </c>
      <c r="G101" s="26">
        <v>3.5</v>
      </c>
      <c r="H101" s="14"/>
      <c r="I101" s="14"/>
    </row>
    <row r="102" spans="1:9" ht="20.25">
      <c r="A102" s="10">
        <v>44244</v>
      </c>
      <c r="B102" s="26">
        <v>48.58</v>
      </c>
      <c r="C102" s="11">
        <v>43.95</v>
      </c>
      <c r="D102" s="11"/>
      <c r="E102" s="27"/>
      <c r="F102" s="26">
        <f t="shared" si="1"/>
        <v>4.63</v>
      </c>
      <c r="G102" s="26">
        <v>0</v>
      </c>
      <c r="H102" s="14"/>
      <c r="I102" s="14"/>
    </row>
    <row r="103" spans="1:9" ht="20.25">
      <c r="A103" s="10">
        <v>44244</v>
      </c>
      <c r="B103" s="26">
        <v>72.66</v>
      </c>
      <c r="C103" s="11">
        <v>48</v>
      </c>
      <c r="D103" s="11"/>
      <c r="E103" s="27"/>
      <c r="F103" s="26">
        <f t="shared" si="1"/>
        <v>21.16</v>
      </c>
      <c r="G103" s="26">
        <v>3.5</v>
      </c>
      <c r="H103" s="14"/>
      <c r="I103" s="14"/>
    </row>
    <row r="104" spans="1:9" ht="20.25">
      <c r="A104" s="10">
        <v>44244</v>
      </c>
      <c r="B104" s="26">
        <v>24.95</v>
      </c>
      <c r="C104" s="11">
        <v>16</v>
      </c>
      <c r="D104" s="11"/>
      <c r="E104" s="27"/>
      <c r="F104" s="26">
        <f t="shared" si="1"/>
        <v>5.45</v>
      </c>
      <c r="G104" s="26">
        <v>3.5</v>
      </c>
      <c r="H104" s="14"/>
      <c r="I104" s="14"/>
    </row>
    <row r="105" spans="1:9" ht="20.25">
      <c r="A105" s="10">
        <v>44244</v>
      </c>
      <c r="B105" s="30">
        <v>20.48</v>
      </c>
      <c r="C105" s="16">
        <v>17.239999999999998</v>
      </c>
      <c r="D105" s="16"/>
      <c r="E105" s="16"/>
      <c r="F105" s="30">
        <f t="shared" si="1"/>
        <v>3.24</v>
      </c>
      <c r="G105" s="30">
        <v>0</v>
      </c>
      <c r="H105" s="14"/>
      <c r="I105" s="14"/>
    </row>
    <row r="106" spans="1:9" ht="20.25">
      <c r="A106" s="10">
        <v>44244</v>
      </c>
      <c r="B106" s="26">
        <v>67.41</v>
      </c>
      <c r="C106" s="11">
        <v>48</v>
      </c>
      <c r="D106" s="11"/>
      <c r="E106" s="27"/>
      <c r="F106" s="26">
        <f t="shared" si="1"/>
        <v>15.91</v>
      </c>
      <c r="G106" s="26">
        <v>3.5</v>
      </c>
      <c r="H106" s="14"/>
      <c r="I106" s="14"/>
    </row>
    <row r="107" spans="1:9" ht="20.25">
      <c r="A107" s="10">
        <v>44244</v>
      </c>
      <c r="B107" s="26">
        <v>24.22</v>
      </c>
      <c r="C107" s="11">
        <v>16</v>
      </c>
      <c r="D107" s="11"/>
      <c r="E107" s="27"/>
      <c r="F107" s="26">
        <f t="shared" si="1"/>
        <v>4.72</v>
      </c>
      <c r="G107" s="26">
        <v>3.5</v>
      </c>
      <c r="H107" s="14"/>
      <c r="I107" s="14"/>
    </row>
    <row r="108" spans="1:9" ht="20.25">
      <c r="A108" s="10">
        <v>44244</v>
      </c>
      <c r="B108" s="26">
        <v>24.22</v>
      </c>
      <c r="C108" s="11">
        <v>16</v>
      </c>
      <c r="D108" s="11"/>
      <c r="E108" s="27"/>
      <c r="F108" s="26">
        <f t="shared" si="1"/>
        <v>4.72</v>
      </c>
      <c r="G108" s="26">
        <v>3.5</v>
      </c>
      <c r="H108" s="14"/>
      <c r="I108" s="14"/>
    </row>
    <row r="109" spans="1:9" ht="20.25">
      <c r="A109" s="10">
        <v>44244</v>
      </c>
      <c r="B109" s="26">
        <v>134.54</v>
      </c>
      <c r="C109" s="11">
        <v>104</v>
      </c>
      <c r="D109" s="11"/>
      <c r="E109" s="27"/>
      <c r="F109" s="26">
        <f t="shared" si="1"/>
        <v>27.04</v>
      </c>
      <c r="G109" s="26">
        <v>3.5</v>
      </c>
      <c r="H109" s="14"/>
      <c r="I109" s="14"/>
    </row>
    <row r="110" spans="1:9" ht="20.25">
      <c r="A110" s="10">
        <v>44244</v>
      </c>
      <c r="B110" s="33">
        <v>118.16</v>
      </c>
      <c r="C110" s="33">
        <v>86.5</v>
      </c>
      <c r="D110" s="33"/>
      <c r="E110" s="33"/>
      <c r="F110" s="26">
        <f t="shared" si="1"/>
        <v>28.16</v>
      </c>
      <c r="G110" s="26">
        <v>3.5</v>
      </c>
      <c r="H110" s="14"/>
      <c r="I110" s="14"/>
    </row>
    <row r="111" spans="1:9" ht="20.25">
      <c r="A111" s="10">
        <v>44244</v>
      </c>
      <c r="B111" s="16">
        <v>48.58</v>
      </c>
      <c r="C111" s="16">
        <v>43.95</v>
      </c>
      <c r="D111" s="16"/>
      <c r="E111" s="16"/>
      <c r="F111" s="30">
        <f t="shared" si="1"/>
        <v>4.63</v>
      </c>
      <c r="G111" s="30">
        <v>0</v>
      </c>
      <c r="H111" s="14"/>
      <c r="I111" s="14"/>
    </row>
    <row r="112" spans="1:9" ht="21.95" customHeight="1">
      <c r="A112" s="10">
        <v>44244</v>
      </c>
      <c r="B112" s="11">
        <v>135.81</v>
      </c>
      <c r="C112" s="11">
        <v>104</v>
      </c>
      <c r="D112" s="11"/>
      <c r="E112" s="27"/>
      <c r="F112" s="26">
        <f t="shared" si="1"/>
        <v>28.31</v>
      </c>
      <c r="G112" s="26">
        <v>3.5</v>
      </c>
      <c r="H112" s="14"/>
      <c r="I112" s="14"/>
    </row>
    <row r="113" spans="1:9" ht="20.25">
      <c r="A113" s="10">
        <v>44244</v>
      </c>
      <c r="B113" s="11">
        <v>16.899999999999999</v>
      </c>
      <c r="C113" s="11">
        <v>10</v>
      </c>
      <c r="D113" s="11"/>
      <c r="E113" s="27"/>
      <c r="F113" s="26">
        <f t="shared" si="1"/>
        <v>3.4</v>
      </c>
      <c r="G113" s="26">
        <v>3.5</v>
      </c>
      <c r="H113" s="14"/>
      <c r="I113" s="14"/>
    </row>
    <row r="114" spans="1:9" ht="20.25">
      <c r="A114" s="10">
        <v>44245</v>
      </c>
      <c r="B114" s="11">
        <v>134.54</v>
      </c>
      <c r="C114" s="11">
        <v>104</v>
      </c>
      <c r="D114" s="11"/>
      <c r="E114" s="27"/>
      <c r="F114" s="26">
        <f t="shared" si="1"/>
        <v>27.04</v>
      </c>
      <c r="G114" s="26">
        <v>3.5</v>
      </c>
      <c r="H114" s="14"/>
      <c r="I114" s="14"/>
    </row>
    <row r="115" spans="1:9" ht="20.25">
      <c r="A115" s="10">
        <v>44245</v>
      </c>
      <c r="B115" s="16">
        <v>68.599999999999994</v>
      </c>
      <c r="C115" s="16">
        <v>51.36</v>
      </c>
      <c r="D115" s="16"/>
      <c r="E115" s="16"/>
      <c r="F115" s="30">
        <f t="shared" si="1"/>
        <v>17.239999999999998</v>
      </c>
      <c r="G115" s="30">
        <v>0</v>
      </c>
    </row>
    <row r="116" spans="1:9" ht="20.25">
      <c r="A116" s="10">
        <v>44245</v>
      </c>
      <c r="B116" s="11">
        <v>135.34</v>
      </c>
      <c r="C116" s="11">
        <v>104</v>
      </c>
      <c r="D116" s="11"/>
      <c r="E116" s="27"/>
      <c r="F116" s="26">
        <f t="shared" si="1"/>
        <v>27.84</v>
      </c>
      <c r="G116" s="26">
        <v>3.5</v>
      </c>
    </row>
    <row r="117" spans="1:9" ht="20.25">
      <c r="A117" s="10">
        <v>44245</v>
      </c>
      <c r="B117" s="11">
        <v>67.41</v>
      </c>
      <c r="C117" s="11">
        <v>48</v>
      </c>
      <c r="D117" s="11"/>
      <c r="E117" s="27"/>
      <c r="F117" s="26">
        <f t="shared" si="1"/>
        <v>15.91</v>
      </c>
      <c r="G117" s="26">
        <v>3.5</v>
      </c>
    </row>
    <row r="118" spans="1:9" ht="20.25">
      <c r="A118" s="10">
        <v>44245</v>
      </c>
      <c r="B118" s="11">
        <v>75.58</v>
      </c>
      <c r="C118" s="11">
        <v>56</v>
      </c>
      <c r="D118" s="11"/>
      <c r="E118" s="27"/>
      <c r="F118" s="26">
        <f t="shared" si="1"/>
        <v>16.079999999999998</v>
      </c>
      <c r="G118" s="26">
        <v>3.5</v>
      </c>
    </row>
    <row r="119" spans="1:9" ht="20.25">
      <c r="A119" s="10">
        <v>44245</v>
      </c>
      <c r="B119" s="11">
        <v>72.66</v>
      </c>
      <c r="C119" s="11">
        <v>48</v>
      </c>
      <c r="D119" s="11"/>
      <c r="E119" s="27"/>
      <c r="F119" s="26">
        <f t="shared" si="1"/>
        <v>21.16</v>
      </c>
      <c r="G119" s="26">
        <v>3.5</v>
      </c>
    </row>
    <row r="120" spans="1:9" ht="20.25">
      <c r="A120" s="10">
        <v>44245</v>
      </c>
      <c r="B120" s="11">
        <v>25.22</v>
      </c>
      <c r="C120" s="11">
        <v>16</v>
      </c>
      <c r="D120" s="11"/>
      <c r="E120" s="27"/>
      <c r="F120" s="26">
        <f t="shared" si="1"/>
        <v>5.72</v>
      </c>
      <c r="G120" s="26">
        <v>3.5</v>
      </c>
    </row>
    <row r="121" spans="1:9" ht="20.25">
      <c r="A121" s="10">
        <v>44245</v>
      </c>
      <c r="B121" s="11">
        <v>271.33</v>
      </c>
      <c r="C121" s="11">
        <v>208</v>
      </c>
      <c r="D121" s="11"/>
      <c r="E121" s="27"/>
      <c r="F121" s="26">
        <f t="shared" si="1"/>
        <v>59.83</v>
      </c>
      <c r="G121" s="26">
        <v>3.5</v>
      </c>
    </row>
    <row r="122" spans="1:9" ht="20.25">
      <c r="A122" s="10">
        <v>44245</v>
      </c>
      <c r="B122" s="11">
        <v>211.13</v>
      </c>
      <c r="C122" s="11">
        <v>152</v>
      </c>
      <c r="D122" s="11"/>
      <c r="E122" s="27"/>
      <c r="F122" s="26">
        <f t="shared" si="1"/>
        <v>55.63</v>
      </c>
      <c r="G122" s="26">
        <v>3.5</v>
      </c>
    </row>
    <row r="123" spans="1:9" ht="20.25">
      <c r="A123" s="10">
        <v>44245</v>
      </c>
      <c r="B123" s="11">
        <v>134.54</v>
      </c>
      <c r="C123" s="11">
        <v>104</v>
      </c>
      <c r="D123" s="11"/>
      <c r="E123" s="27"/>
      <c r="F123" s="26">
        <f t="shared" si="1"/>
        <v>27.04</v>
      </c>
      <c r="G123" s="26">
        <v>3.5</v>
      </c>
    </row>
    <row r="124" spans="1:9" ht="20.25">
      <c r="A124" s="10">
        <v>44245</v>
      </c>
      <c r="B124" s="11">
        <v>74.930000000000007</v>
      </c>
      <c r="C124" s="11">
        <v>48</v>
      </c>
      <c r="D124" s="11"/>
      <c r="E124" s="27"/>
      <c r="F124" s="26">
        <f t="shared" si="1"/>
        <v>23.43</v>
      </c>
      <c r="G124" s="26">
        <v>3.5</v>
      </c>
    </row>
    <row r="125" spans="1:9" ht="20.25">
      <c r="A125" s="10">
        <v>44245</v>
      </c>
      <c r="B125" s="11">
        <v>48.58</v>
      </c>
      <c r="C125" s="11">
        <v>43.95</v>
      </c>
      <c r="D125" s="11"/>
      <c r="E125" s="27"/>
      <c r="F125" s="26">
        <f t="shared" si="1"/>
        <v>4.63</v>
      </c>
      <c r="G125" s="26">
        <v>0</v>
      </c>
    </row>
    <row r="126" spans="1:9" ht="20.25">
      <c r="A126" s="10">
        <v>44245</v>
      </c>
      <c r="B126" s="11">
        <v>35.799999999999997</v>
      </c>
      <c r="C126" s="11">
        <v>25.7</v>
      </c>
      <c r="D126" s="11"/>
      <c r="E126" s="27"/>
      <c r="F126" s="26">
        <f t="shared" si="1"/>
        <v>10.1</v>
      </c>
      <c r="G126" s="26">
        <v>0</v>
      </c>
    </row>
    <row r="127" spans="1:9" ht="20.25">
      <c r="A127" s="10">
        <v>44245</v>
      </c>
      <c r="B127" s="11">
        <v>13.11</v>
      </c>
      <c r="C127" s="11">
        <v>8</v>
      </c>
      <c r="D127" s="11"/>
      <c r="E127" s="27"/>
      <c r="F127" s="26">
        <f t="shared" si="1"/>
        <v>1.61</v>
      </c>
      <c r="G127" s="26">
        <v>3.5</v>
      </c>
    </row>
    <row r="128" spans="1:9" ht="20.25">
      <c r="A128" s="10">
        <v>44245</v>
      </c>
      <c r="B128" s="11">
        <v>35.43</v>
      </c>
      <c r="C128" s="11">
        <v>24</v>
      </c>
      <c r="D128" s="11"/>
      <c r="E128" s="27"/>
      <c r="F128" s="26">
        <f t="shared" si="1"/>
        <v>7.93</v>
      </c>
      <c r="G128" s="26">
        <v>3.5</v>
      </c>
    </row>
    <row r="129" spans="1:7" ht="20.25">
      <c r="A129" s="10">
        <v>44245</v>
      </c>
      <c r="B129" s="11">
        <v>13.44</v>
      </c>
      <c r="C129" s="11">
        <v>8</v>
      </c>
      <c r="D129" s="11"/>
      <c r="E129" s="27"/>
      <c r="F129" s="26">
        <f t="shared" si="1"/>
        <v>1.94</v>
      </c>
      <c r="G129" s="26">
        <v>3.5</v>
      </c>
    </row>
    <row r="130" spans="1:7" ht="20.25">
      <c r="A130" s="10">
        <v>44245</v>
      </c>
      <c r="B130" s="11">
        <v>36.69</v>
      </c>
      <c r="C130" s="11">
        <v>24</v>
      </c>
      <c r="D130" s="11"/>
      <c r="E130" s="27"/>
      <c r="F130" s="26">
        <f t="shared" ref="F130:F176" si="2">B130-C130-D130+E130-G130</f>
        <v>9.19</v>
      </c>
      <c r="G130" s="26">
        <v>3.5</v>
      </c>
    </row>
    <row r="131" spans="1:7" ht="20.25">
      <c r="A131" s="10">
        <v>44245</v>
      </c>
      <c r="B131" s="11">
        <v>50.58</v>
      </c>
      <c r="C131" s="11">
        <v>43.95</v>
      </c>
      <c r="D131" s="11"/>
      <c r="E131" s="27"/>
      <c r="F131" s="26">
        <f t="shared" si="2"/>
        <v>3.13</v>
      </c>
      <c r="G131" s="26">
        <v>3.5</v>
      </c>
    </row>
    <row r="132" spans="1:7" ht="20.25">
      <c r="A132" s="10">
        <v>44246</v>
      </c>
      <c r="B132" s="11">
        <v>16.66</v>
      </c>
      <c r="C132" s="11">
        <v>7</v>
      </c>
      <c r="D132" s="11"/>
      <c r="E132" s="27"/>
      <c r="F132" s="26">
        <f t="shared" si="2"/>
        <v>6.16</v>
      </c>
      <c r="G132" s="26">
        <v>3.5</v>
      </c>
    </row>
    <row r="133" spans="1:7" ht="20.25">
      <c r="A133" s="10">
        <v>44246</v>
      </c>
      <c r="B133" s="11">
        <v>69.23</v>
      </c>
      <c r="C133" s="11">
        <v>48</v>
      </c>
      <c r="D133" s="11"/>
      <c r="E133" s="27"/>
      <c r="F133" s="26">
        <f t="shared" si="2"/>
        <v>17.73</v>
      </c>
      <c r="G133" s="26">
        <v>3.5</v>
      </c>
    </row>
    <row r="134" spans="1:7" ht="20.25">
      <c r="A134" s="10">
        <v>44246</v>
      </c>
      <c r="B134" s="11">
        <v>42.88</v>
      </c>
      <c r="C134" s="11">
        <v>30</v>
      </c>
      <c r="D134" s="11"/>
      <c r="E134" s="27"/>
      <c r="F134" s="26">
        <f t="shared" si="2"/>
        <v>12.88</v>
      </c>
      <c r="G134" s="26">
        <v>0</v>
      </c>
    </row>
    <row r="135" spans="1:7" ht="20.25">
      <c r="A135" s="10">
        <v>44246</v>
      </c>
      <c r="B135" s="11">
        <v>24.9</v>
      </c>
      <c r="C135" s="11">
        <v>16</v>
      </c>
      <c r="D135" s="11"/>
      <c r="E135" s="27"/>
      <c r="F135" s="26">
        <f t="shared" si="2"/>
        <v>5.4</v>
      </c>
      <c r="G135" s="26">
        <v>3.5</v>
      </c>
    </row>
    <row r="136" spans="1:7" ht="20.25">
      <c r="A136" s="10">
        <v>44246</v>
      </c>
      <c r="B136" s="11">
        <v>134.54</v>
      </c>
      <c r="C136" s="11">
        <v>104</v>
      </c>
      <c r="D136" s="11"/>
      <c r="E136" s="27"/>
      <c r="F136" s="26">
        <f t="shared" si="2"/>
        <v>27.04</v>
      </c>
      <c r="G136" s="26">
        <v>3.5</v>
      </c>
    </row>
    <row r="137" spans="1:7" ht="20.25">
      <c r="A137" s="10">
        <v>44246</v>
      </c>
      <c r="B137" s="11">
        <v>13.11</v>
      </c>
      <c r="C137" s="11">
        <v>8</v>
      </c>
      <c r="D137" s="11"/>
      <c r="E137" s="27"/>
      <c r="F137" s="26">
        <f t="shared" si="2"/>
        <v>1.61</v>
      </c>
      <c r="G137" s="26">
        <v>3.5</v>
      </c>
    </row>
    <row r="138" spans="1:7" ht="20.25">
      <c r="A138" s="10">
        <v>44246</v>
      </c>
      <c r="B138" s="11">
        <v>134.54</v>
      </c>
      <c r="C138" s="11">
        <v>104</v>
      </c>
      <c r="D138" s="11"/>
      <c r="E138" s="27"/>
      <c r="F138" s="26">
        <f t="shared" si="2"/>
        <v>27.04</v>
      </c>
      <c r="G138" s="26">
        <v>3.5</v>
      </c>
    </row>
    <row r="139" spans="1:7" ht="20.25">
      <c r="A139" s="10">
        <v>44246</v>
      </c>
      <c r="B139" s="11">
        <v>85.09</v>
      </c>
      <c r="C139" s="11">
        <v>54</v>
      </c>
      <c r="D139" s="11"/>
      <c r="E139" s="27"/>
      <c r="F139" s="26">
        <f t="shared" si="2"/>
        <v>27.59</v>
      </c>
      <c r="G139" s="26">
        <v>3.5</v>
      </c>
    </row>
    <row r="140" spans="1:7" ht="20.25">
      <c r="A140" s="10">
        <v>44246</v>
      </c>
      <c r="B140" s="11">
        <v>34.799999999999997</v>
      </c>
      <c r="C140" s="11">
        <v>25.7</v>
      </c>
      <c r="D140" s="11"/>
      <c r="E140" s="27"/>
      <c r="F140" s="26">
        <f t="shared" si="2"/>
        <v>9.1</v>
      </c>
      <c r="G140" s="26">
        <v>0</v>
      </c>
    </row>
    <row r="141" spans="1:7" ht="20.25">
      <c r="A141" s="10">
        <v>44246</v>
      </c>
      <c r="B141" s="11">
        <v>54.83</v>
      </c>
      <c r="C141" s="11">
        <v>36</v>
      </c>
      <c r="D141" s="11"/>
      <c r="E141" s="27"/>
      <c r="F141" s="26">
        <f t="shared" si="2"/>
        <v>15.33</v>
      </c>
      <c r="G141" s="26">
        <v>3.5</v>
      </c>
    </row>
    <row r="142" spans="1:7" ht="20.25">
      <c r="A142" s="10">
        <v>44246</v>
      </c>
      <c r="B142" s="11">
        <v>48.58</v>
      </c>
      <c r="C142" s="11">
        <v>43.95</v>
      </c>
      <c r="D142" s="11"/>
      <c r="E142" s="27"/>
      <c r="F142" s="26">
        <f t="shared" si="2"/>
        <v>4.63</v>
      </c>
      <c r="G142" s="26">
        <v>0</v>
      </c>
    </row>
    <row r="143" spans="1:7" ht="20.25">
      <c r="A143" s="10">
        <v>44246</v>
      </c>
      <c r="B143" s="11">
        <v>48.58</v>
      </c>
      <c r="C143" s="11">
        <v>43.95</v>
      </c>
      <c r="D143" s="11"/>
      <c r="E143" s="27"/>
      <c r="F143" s="26">
        <f t="shared" si="2"/>
        <v>4.63</v>
      </c>
      <c r="G143" s="26">
        <v>0</v>
      </c>
    </row>
    <row r="144" spans="1:7" ht="20.25">
      <c r="A144" s="10">
        <v>44246</v>
      </c>
      <c r="B144" s="11">
        <v>35.83</v>
      </c>
      <c r="C144" s="11">
        <v>24</v>
      </c>
      <c r="D144" s="11"/>
      <c r="E144" s="27"/>
      <c r="F144" s="26">
        <f t="shared" si="2"/>
        <v>8.33</v>
      </c>
      <c r="G144" s="26">
        <v>3.5</v>
      </c>
    </row>
    <row r="145" spans="1:7" ht="20.25">
      <c r="A145" s="10">
        <v>44247</v>
      </c>
      <c r="B145" s="11">
        <v>135.01</v>
      </c>
      <c r="C145" s="11">
        <v>104</v>
      </c>
      <c r="D145" s="11"/>
      <c r="E145" s="27"/>
      <c r="F145" s="26">
        <f t="shared" si="2"/>
        <v>27.51</v>
      </c>
      <c r="G145" s="26">
        <v>3.5</v>
      </c>
    </row>
    <row r="146" spans="1:7" ht="20.25">
      <c r="A146" s="10">
        <v>44247</v>
      </c>
      <c r="B146" s="11">
        <v>258.92</v>
      </c>
      <c r="C146" s="11">
        <v>168</v>
      </c>
      <c r="D146" s="11"/>
      <c r="E146" s="27"/>
      <c r="F146" s="26">
        <f t="shared" si="2"/>
        <v>87.42</v>
      </c>
      <c r="G146" s="26">
        <v>3.5</v>
      </c>
    </row>
    <row r="147" spans="1:7" ht="20.25">
      <c r="A147" s="10">
        <v>44247</v>
      </c>
      <c r="B147" s="11">
        <v>163.68</v>
      </c>
      <c r="C147" s="11">
        <v>120</v>
      </c>
      <c r="D147" s="11"/>
      <c r="E147" s="27"/>
      <c r="F147" s="26">
        <f t="shared" si="2"/>
        <v>40.18</v>
      </c>
      <c r="G147" s="26">
        <v>3.5</v>
      </c>
    </row>
    <row r="148" spans="1:7" ht="20.25">
      <c r="A148" s="10">
        <v>44247</v>
      </c>
      <c r="B148" s="11">
        <v>14.5</v>
      </c>
      <c r="C148" s="11">
        <v>8</v>
      </c>
      <c r="D148" s="11"/>
      <c r="E148" s="27"/>
      <c r="F148" s="26">
        <f t="shared" si="2"/>
        <v>3</v>
      </c>
      <c r="G148" s="26">
        <v>3.5</v>
      </c>
    </row>
    <row r="149" spans="1:7" ht="20.25">
      <c r="A149" s="10">
        <v>44247</v>
      </c>
      <c r="B149" s="11">
        <v>102.84</v>
      </c>
      <c r="C149" s="11">
        <v>72</v>
      </c>
      <c r="D149" s="11"/>
      <c r="E149" s="27"/>
      <c r="F149" s="26">
        <f t="shared" si="2"/>
        <v>27.34</v>
      </c>
      <c r="G149" s="26">
        <v>3.5</v>
      </c>
    </row>
    <row r="150" spans="1:7" ht="20.25">
      <c r="A150" s="10">
        <v>44247</v>
      </c>
      <c r="B150" s="11">
        <v>24.22</v>
      </c>
      <c r="C150" s="11">
        <v>16</v>
      </c>
      <c r="D150" s="11"/>
      <c r="E150" s="27"/>
      <c r="F150" s="26">
        <f t="shared" si="2"/>
        <v>4.72</v>
      </c>
      <c r="G150" s="26">
        <v>3.5</v>
      </c>
    </row>
    <row r="151" spans="1:7" ht="20.25">
      <c r="A151" s="10">
        <v>44247</v>
      </c>
      <c r="B151" s="11">
        <v>24.22</v>
      </c>
      <c r="C151" s="11">
        <v>16</v>
      </c>
      <c r="D151" s="11"/>
      <c r="E151" s="27"/>
      <c r="F151" s="26">
        <f t="shared" si="2"/>
        <v>4.72</v>
      </c>
      <c r="G151" s="26">
        <v>3.5</v>
      </c>
    </row>
    <row r="152" spans="1:7" ht="20.25">
      <c r="A152" s="10">
        <v>44247</v>
      </c>
      <c r="B152" s="11">
        <v>48.58</v>
      </c>
      <c r="C152" s="11">
        <v>44</v>
      </c>
      <c r="D152" s="11"/>
      <c r="E152" s="27"/>
      <c r="F152" s="26">
        <f t="shared" si="2"/>
        <v>4.58</v>
      </c>
      <c r="G152" s="26">
        <v>0</v>
      </c>
    </row>
    <row r="153" spans="1:7" ht="20.25">
      <c r="A153" s="10">
        <v>44247</v>
      </c>
      <c r="B153" s="27">
        <v>34.799999999999997</v>
      </c>
      <c r="C153" s="27">
        <v>26</v>
      </c>
      <c r="D153" s="16"/>
      <c r="E153" s="16"/>
      <c r="F153" s="26">
        <f t="shared" si="2"/>
        <v>8.8000000000000007</v>
      </c>
      <c r="G153" s="26">
        <v>0</v>
      </c>
    </row>
    <row r="154" spans="1:7" ht="20.25">
      <c r="A154" s="10">
        <v>44247</v>
      </c>
      <c r="B154" s="11">
        <v>48.58</v>
      </c>
      <c r="C154" s="11">
        <v>44</v>
      </c>
      <c r="D154" s="11"/>
      <c r="E154" s="27"/>
      <c r="F154" s="26">
        <f t="shared" si="2"/>
        <v>4.58</v>
      </c>
      <c r="G154" s="26">
        <v>0</v>
      </c>
    </row>
    <row r="155" spans="1:7" ht="20.25">
      <c r="A155" s="10">
        <v>44247</v>
      </c>
      <c r="B155" s="11">
        <v>74.98</v>
      </c>
      <c r="C155" s="11">
        <v>48</v>
      </c>
      <c r="D155" s="11"/>
      <c r="E155" s="27"/>
      <c r="F155" s="26">
        <f t="shared" si="2"/>
        <v>23.48</v>
      </c>
      <c r="G155" s="26">
        <v>3.5</v>
      </c>
    </row>
    <row r="156" spans="1:7" ht="20.25">
      <c r="A156" s="10">
        <v>44247</v>
      </c>
      <c r="B156" s="11">
        <v>139.32</v>
      </c>
      <c r="C156" s="11">
        <v>86</v>
      </c>
      <c r="D156" s="11"/>
      <c r="E156" s="27"/>
      <c r="F156" s="26">
        <f t="shared" si="2"/>
        <v>49.82</v>
      </c>
      <c r="G156" s="26">
        <v>3.5</v>
      </c>
    </row>
    <row r="157" spans="1:7" ht="20.25">
      <c r="A157" s="10">
        <v>44247</v>
      </c>
      <c r="B157" s="11">
        <v>147.72</v>
      </c>
      <c r="C157" s="11">
        <v>110</v>
      </c>
      <c r="D157" s="11"/>
      <c r="E157" s="27"/>
      <c r="F157" s="26">
        <f t="shared" si="2"/>
        <v>34.22</v>
      </c>
      <c r="G157" s="26">
        <v>3.5</v>
      </c>
    </row>
    <row r="158" spans="1:7" ht="20.25">
      <c r="A158" s="10">
        <v>44247</v>
      </c>
      <c r="B158" s="11">
        <v>150.32</v>
      </c>
      <c r="C158" s="11">
        <v>110</v>
      </c>
      <c r="D158" s="11"/>
      <c r="E158" s="27"/>
      <c r="F158" s="26">
        <f t="shared" si="2"/>
        <v>36.82</v>
      </c>
      <c r="G158" s="26">
        <v>3.5</v>
      </c>
    </row>
    <row r="159" spans="1:7" ht="20.25">
      <c r="A159" s="10">
        <v>44247</v>
      </c>
      <c r="B159" s="11">
        <v>134.54</v>
      </c>
      <c r="C159" s="11">
        <v>104</v>
      </c>
      <c r="D159" s="11"/>
      <c r="E159" s="27"/>
      <c r="F159" s="26">
        <f t="shared" si="2"/>
        <v>27.04</v>
      </c>
      <c r="G159" s="26">
        <v>3.5</v>
      </c>
    </row>
    <row r="160" spans="1:7" ht="20.25">
      <c r="A160" s="10">
        <v>44247</v>
      </c>
      <c r="B160" s="11">
        <v>48.58</v>
      </c>
      <c r="C160" s="11">
        <v>44</v>
      </c>
      <c r="D160" s="11"/>
      <c r="E160" s="27"/>
      <c r="F160" s="26">
        <f t="shared" si="2"/>
        <v>4.58</v>
      </c>
      <c r="G160" s="26">
        <v>0</v>
      </c>
    </row>
    <row r="161" spans="1:7" ht="20.25">
      <c r="A161" s="10">
        <v>44247</v>
      </c>
      <c r="B161" s="11">
        <v>43.91</v>
      </c>
      <c r="C161" s="11">
        <v>31</v>
      </c>
      <c r="D161" s="11"/>
      <c r="E161" s="27"/>
      <c r="F161" s="26">
        <f t="shared" si="2"/>
        <v>9.41</v>
      </c>
      <c r="G161" s="26">
        <v>3.5</v>
      </c>
    </row>
    <row r="162" spans="1:7" ht="20.25">
      <c r="A162" s="10">
        <v>44247</v>
      </c>
      <c r="B162" s="11">
        <v>48.58</v>
      </c>
      <c r="C162" s="11">
        <v>44</v>
      </c>
      <c r="D162" s="11"/>
      <c r="E162" s="27"/>
      <c r="F162" s="26">
        <f t="shared" si="2"/>
        <v>4.58</v>
      </c>
      <c r="G162" s="26">
        <v>0</v>
      </c>
    </row>
    <row r="163" spans="1:7" ht="20.25">
      <c r="A163" s="10">
        <v>44247</v>
      </c>
      <c r="B163" s="11">
        <v>48.58</v>
      </c>
      <c r="C163" s="11">
        <v>44</v>
      </c>
      <c r="D163" s="11"/>
      <c r="E163" s="27"/>
      <c r="F163" s="26">
        <f t="shared" si="2"/>
        <v>4.58</v>
      </c>
      <c r="G163" s="26">
        <v>0</v>
      </c>
    </row>
    <row r="164" spans="1:7" ht="20.25">
      <c r="A164" s="10">
        <v>44247</v>
      </c>
      <c r="B164" s="11">
        <v>48.58</v>
      </c>
      <c r="C164" s="11">
        <v>44</v>
      </c>
      <c r="D164" s="11"/>
      <c r="E164" s="27"/>
      <c r="F164" s="26">
        <f t="shared" si="2"/>
        <v>4.58</v>
      </c>
      <c r="G164" s="26">
        <v>0</v>
      </c>
    </row>
    <row r="165" spans="1:7" ht="20.25">
      <c r="A165" s="10">
        <v>44247</v>
      </c>
      <c r="B165" s="11">
        <v>16.68</v>
      </c>
      <c r="C165" s="11">
        <v>5.5</v>
      </c>
      <c r="D165" s="11"/>
      <c r="E165" s="27"/>
      <c r="F165" s="26">
        <f t="shared" si="2"/>
        <v>7.68</v>
      </c>
      <c r="G165" s="26">
        <v>3.5</v>
      </c>
    </row>
    <row r="166" spans="1:7" ht="20.25">
      <c r="A166" s="10">
        <v>44247</v>
      </c>
      <c r="B166" s="11">
        <v>221.16</v>
      </c>
      <c r="C166" s="11">
        <v>168</v>
      </c>
      <c r="D166" s="11"/>
      <c r="E166" s="27"/>
      <c r="F166" s="26">
        <f t="shared" si="2"/>
        <v>49.66</v>
      </c>
      <c r="G166" s="26">
        <v>3.5</v>
      </c>
    </row>
    <row r="167" spans="1:7" ht="20.25">
      <c r="A167" s="10">
        <v>44247</v>
      </c>
      <c r="B167" s="11">
        <v>67.41</v>
      </c>
      <c r="C167" s="11">
        <v>56</v>
      </c>
      <c r="D167" s="11"/>
      <c r="E167" s="27"/>
      <c r="F167" s="26">
        <f t="shared" si="2"/>
        <v>7.91</v>
      </c>
      <c r="G167" s="26">
        <v>3.5</v>
      </c>
    </row>
    <row r="168" spans="1:7" ht="20.25">
      <c r="A168" s="10">
        <v>44247</v>
      </c>
      <c r="B168" s="11">
        <v>24.22</v>
      </c>
      <c r="C168" s="11">
        <v>16</v>
      </c>
      <c r="D168" s="11"/>
      <c r="E168" s="27"/>
      <c r="F168" s="26">
        <f t="shared" si="2"/>
        <v>4.72</v>
      </c>
      <c r="G168" s="26">
        <v>3.5</v>
      </c>
    </row>
    <row r="169" spans="1:7" ht="20.25">
      <c r="A169" s="10">
        <v>44247</v>
      </c>
      <c r="B169" s="11">
        <v>48.58</v>
      </c>
      <c r="C169" s="11">
        <v>44</v>
      </c>
      <c r="D169" s="11"/>
      <c r="E169" s="27"/>
      <c r="F169" s="26">
        <f t="shared" si="2"/>
        <v>4.58</v>
      </c>
      <c r="G169" s="26">
        <v>0</v>
      </c>
    </row>
    <row r="170" spans="1:7" ht="20.25">
      <c r="A170" s="10">
        <v>44248</v>
      </c>
      <c r="B170" s="11">
        <v>63.35</v>
      </c>
      <c r="C170" s="11">
        <v>49</v>
      </c>
      <c r="D170" s="11"/>
      <c r="E170" s="27"/>
      <c r="F170" s="26">
        <f t="shared" si="2"/>
        <v>10.85</v>
      </c>
      <c r="G170" s="26">
        <v>3.5</v>
      </c>
    </row>
    <row r="171" spans="1:7" ht="20.25">
      <c r="A171" s="10">
        <v>44248</v>
      </c>
      <c r="B171" s="11">
        <v>70.41</v>
      </c>
      <c r="C171" s="11">
        <v>48</v>
      </c>
      <c r="D171" s="11"/>
      <c r="E171" s="27"/>
      <c r="F171" s="26">
        <f t="shared" si="2"/>
        <v>18.91</v>
      </c>
      <c r="G171" s="26">
        <v>3.5</v>
      </c>
    </row>
    <row r="172" spans="1:7" ht="20.25">
      <c r="A172" s="10">
        <v>44248</v>
      </c>
      <c r="B172" s="11">
        <v>48.58</v>
      </c>
      <c r="C172" s="11">
        <v>44</v>
      </c>
      <c r="D172" s="11"/>
      <c r="E172" s="27"/>
      <c r="F172" s="26">
        <f t="shared" si="2"/>
        <v>4.58</v>
      </c>
      <c r="G172" s="26">
        <v>0</v>
      </c>
    </row>
    <row r="173" spans="1:7" ht="20.25">
      <c r="A173" s="10">
        <v>44248</v>
      </c>
      <c r="B173" s="11">
        <v>67.41</v>
      </c>
      <c r="C173" s="11">
        <v>48</v>
      </c>
      <c r="D173" s="11"/>
      <c r="E173" s="27"/>
      <c r="F173" s="26">
        <f t="shared" si="2"/>
        <v>15.91</v>
      </c>
      <c r="G173" s="26">
        <v>3.5</v>
      </c>
    </row>
    <row r="174" spans="1:7" ht="20.25">
      <c r="A174" s="10">
        <v>44248</v>
      </c>
      <c r="B174" s="11">
        <v>182.97</v>
      </c>
      <c r="C174" s="11">
        <v>127</v>
      </c>
      <c r="D174" s="11"/>
      <c r="E174" s="27"/>
      <c r="F174" s="26">
        <f t="shared" si="2"/>
        <v>52.47</v>
      </c>
      <c r="G174" s="26">
        <v>3.5</v>
      </c>
    </row>
    <row r="175" spans="1:7" ht="20.25">
      <c r="A175" s="10">
        <v>44248</v>
      </c>
      <c r="B175" s="11">
        <v>48.58</v>
      </c>
      <c r="C175" s="11">
        <v>44</v>
      </c>
      <c r="D175" s="11"/>
      <c r="E175" s="27"/>
      <c r="F175" s="26">
        <f t="shared" si="2"/>
        <v>4.58</v>
      </c>
      <c r="G175" s="26">
        <v>0</v>
      </c>
    </row>
    <row r="176" spans="1:7" ht="20.25">
      <c r="A176" s="10">
        <v>44248</v>
      </c>
      <c r="B176" s="11">
        <v>134.54</v>
      </c>
      <c r="C176" s="11">
        <v>104</v>
      </c>
      <c r="D176" s="11"/>
      <c r="E176" s="27"/>
      <c r="F176" s="26">
        <f t="shared" si="2"/>
        <v>27.04</v>
      </c>
      <c r="G176" s="26">
        <v>3.5</v>
      </c>
    </row>
    <row r="177" spans="1:7" ht="20.25">
      <c r="A177" s="10">
        <v>44248</v>
      </c>
      <c r="B177" s="11">
        <v>48.58</v>
      </c>
      <c r="C177" s="11">
        <v>44</v>
      </c>
      <c r="D177" s="11"/>
      <c r="E177" s="27"/>
      <c r="F177" s="26">
        <f t="shared" ref="F177:F194" si="3">B177-C177-D177+E177-G177</f>
        <v>4.58</v>
      </c>
      <c r="G177" s="26">
        <v>0</v>
      </c>
    </row>
    <row r="178" spans="1:7" ht="20.25">
      <c r="A178" s="10">
        <v>44248</v>
      </c>
      <c r="B178" s="11">
        <v>25</v>
      </c>
      <c r="C178" s="11">
        <v>16</v>
      </c>
      <c r="D178" s="11"/>
      <c r="E178" s="27"/>
      <c r="F178" s="26">
        <f t="shared" si="3"/>
        <v>5.5</v>
      </c>
      <c r="G178" s="26">
        <v>3.5</v>
      </c>
    </row>
    <row r="179" spans="1:7" ht="20.25">
      <c r="A179" s="10">
        <v>44248</v>
      </c>
      <c r="B179" s="11">
        <v>48.58</v>
      </c>
      <c r="C179" s="11">
        <v>44</v>
      </c>
      <c r="D179" s="11"/>
      <c r="E179" s="27"/>
      <c r="F179" s="26">
        <f t="shared" si="3"/>
        <v>4.58</v>
      </c>
      <c r="G179" s="26">
        <v>0</v>
      </c>
    </row>
    <row r="180" spans="1:7" ht="20.25">
      <c r="A180" s="10">
        <v>44248</v>
      </c>
      <c r="B180" s="11">
        <v>50.58</v>
      </c>
      <c r="C180" s="11">
        <v>44</v>
      </c>
      <c r="D180" s="11"/>
      <c r="E180" s="27"/>
      <c r="F180" s="26">
        <f t="shared" si="3"/>
        <v>6.58</v>
      </c>
      <c r="G180" s="26">
        <v>0</v>
      </c>
    </row>
    <row r="181" spans="1:7" ht="20.25">
      <c r="A181" s="10">
        <v>44248</v>
      </c>
      <c r="B181" s="11">
        <v>67.41</v>
      </c>
      <c r="C181" s="11">
        <v>48</v>
      </c>
      <c r="D181" s="11"/>
      <c r="E181" s="27"/>
      <c r="F181" s="26">
        <f t="shared" si="3"/>
        <v>15.91</v>
      </c>
      <c r="G181" s="26">
        <v>3.5</v>
      </c>
    </row>
    <row r="182" spans="1:7" ht="20.25">
      <c r="A182" s="10">
        <v>44248</v>
      </c>
      <c r="B182" s="11">
        <v>48.44</v>
      </c>
      <c r="C182" s="11">
        <v>32</v>
      </c>
      <c r="D182" s="11"/>
      <c r="E182" s="27"/>
      <c r="F182" s="26">
        <f t="shared" si="3"/>
        <v>12.94</v>
      </c>
      <c r="G182" s="26">
        <v>3.5</v>
      </c>
    </row>
    <row r="183" spans="1:7" ht="20.25">
      <c r="A183" s="10">
        <v>44248</v>
      </c>
      <c r="B183" s="11">
        <v>34.799999999999997</v>
      </c>
      <c r="C183" s="11">
        <v>26</v>
      </c>
      <c r="D183" s="11"/>
      <c r="E183" s="27"/>
      <c r="F183" s="26">
        <f t="shared" si="3"/>
        <v>8.8000000000000007</v>
      </c>
      <c r="G183" s="26">
        <v>0</v>
      </c>
    </row>
    <row r="184" spans="1:7" ht="20.25">
      <c r="A184" s="10">
        <v>44248</v>
      </c>
      <c r="B184" s="11">
        <v>48.58</v>
      </c>
      <c r="C184" s="11">
        <v>44</v>
      </c>
      <c r="D184" s="11"/>
      <c r="E184" s="27"/>
      <c r="F184" s="26">
        <f t="shared" si="3"/>
        <v>4.58</v>
      </c>
      <c r="G184" s="26">
        <v>0</v>
      </c>
    </row>
    <row r="185" spans="1:7" ht="20.25">
      <c r="A185" s="10">
        <v>44248</v>
      </c>
      <c r="B185" s="11">
        <v>63.35</v>
      </c>
      <c r="C185" s="11">
        <v>49</v>
      </c>
      <c r="D185" s="11"/>
      <c r="E185" s="27"/>
      <c r="F185" s="26">
        <f t="shared" si="3"/>
        <v>10.85</v>
      </c>
      <c r="G185" s="26">
        <v>3.5</v>
      </c>
    </row>
    <row r="186" spans="1:7" ht="20.25">
      <c r="A186" s="10">
        <v>44248</v>
      </c>
      <c r="B186" s="11">
        <v>48.58</v>
      </c>
      <c r="C186" s="11">
        <v>44</v>
      </c>
      <c r="D186" s="11"/>
      <c r="E186" s="27"/>
      <c r="F186" s="26">
        <f t="shared" si="3"/>
        <v>4.58</v>
      </c>
      <c r="G186" s="26">
        <v>0</v>
      </c>
    </row>
    <row r="187" spans="1:7" ht="20.25">
      <c r="A187" s="10">
        <v>44248</v>
      </c>
      <c r="B187" s="11">
        <v>67.41</v>
      </c>
      <c r="C187" s="11">
        <v>48</v>
      </c>
      <c r="D187" s="11"/>
      <c r="E187" s="27"/>
      <c r="F187" s="26">
        <f t="shared" si="3"/>
        <v>15.91</v>
      </c>
      <c r="G187" s="26">
        <v>3.5</v>
      </c>
    </row>
    <row r="188" spans="1:7" ht="20.25">
      <c r="A188" s="10">
        <v>44248</v>
      </c>
      <c r="B188" s="11">
        <v>152.16</v>
      </c>
      <c r="C188" s="11">
        <v>112</v>
      </c>
      <c r="D188" s="11"/>
      <c r="E188" s="27"/>
      <c r="F188" s="26">
        <f t="shared" si="3"/>
        <v>36.659999999999997</v>
      </c>
      <c r="G188" s="26">
        <v>3.5</v>
      </c>
    </row>
    <row r="189" spans="1:7" ht="20.25">
      <c r="A189" s="10">
        <v>44248</v>
      </c>
      <c r="B189" s="11">
        <v>24.96</v>
      </c>
      <c r="C189" s="11">
        <v>16</v>
      </c>
      <c r="D189" s="11"/>
      <c r="E189" s="27"/>
      <c r="F189" s="26">
        <f t="shared" si="3"/>
        <v>5.46</v>
      </c>
      <c r="G189" s="26">
        <v>3.5</v>
      </c>
    </row>
    <row r="190" spans="1:7" ht="20.25">
      <c r="A190" s="10">
        <v>44249</v>
      </c>
      <c r="B190" s="11">
        <v>134.54</v>
      </c>
      <c r="C190" s="11">
        <v>104</v>
      </c>
      <c r="D190" s="11"/>
      <c r="E190" s="27"/>
      <c r="F190" s="26">
        <f t="shared" si="3"/>
        <v>27.04</v>
      </c>
      <c r="G190" s="26">
        <v>3.5</v>
      </c>
    </row>
    <row r="191" spans="1:7" ht="20.25">
      <c r="A191" s="10">
        <v>44249</v>
      </c>
      <c r="B191" s="11">
        <v>24.34</v>
      </c>
      <c r="C191" s="11">
        <v>16</v>
      </c>
      <c r="D191" s="11"/>
      <c r="E191" s="27"/>
      <c r="F191" s="26">
        <f t="shared" si="3"/>
        <v>4.84</v>
      </c>
      <c r="G191" s="26">
        <v>3.5</v>
      </c>
    </row>
    <row r="192" spans="1:7" ht="20.25">
      <c r="A192" s="10">
        <v>44249</v>
      </c>
      <c r="B192" s="11">
        <v>48.58</v>
      </c>
      <c r="C192" s="11">
        <v>44</v>
      </c>
      <c r="D192" s="11"/>
      <c r="E192" s="27"/>
      <c r="F192" s="26">
        <f t="shared" si="3"/>
        <v>4.58</v>
      </c>
      <c r="G192" s="26">
        <v>0</v>
      </c>
    </row>
    <row r="193" spans="1:7" ht="20.25">
      <c r="A193" s="10">
        <v>44249</v>
      </c>
      <c r="B193" s="11">
        <v>48.58</v>
      </c>
      <c r="C193" s="11">
        <v>44</v>
      </c>
      <c r="D193" s="11"/>
      <c r="E193" s="27"/>
      <c r="F193" s="26">
        <f t="shared" si="3"/>
        <v>4.58</v>
      </c>
      <c r="G193" s="26">
        <v>0</v>
      </c>
    </row>
    <row r="194" spans="1:7" ht="20.25">
      <c r="A194" s="10">
        <v>44249</v>
      </c>
      <c r="B194" s="11">
        <v>48.58</v>
      </c>
      <c r="C194" s="11">
        <v>44</v>
      </c>
      <c r="D194" s="11"/>
      <c r="E194" s="27"/>
      <c r="F194" s="26">
        <f t="shared" si="3"/>
        <v>4.58</v>
      </c>
      <c r="G194" s="26">
        <v>0</v>
      </c>
    </row>
    <row r="195" spans="1:7" ht="20.25">
      <c r="A195" s="10">
        <v>44249</v>
      </c>
      <c r="B195" s="11">
        <v>108.24</v>
      </c>
      <c r="C195" s="11">
        <v>72</v>
      </c>
      <c r="D195" s="11"/>
      <c r="E195" s="27"/>
      <c r="F195" s="26">
        <f t="shared" ref="F195:F258" si="4">B195-C195-D195+E195-G195</f>
        <v>32.74</v>
      </c>
      <c r="G195" s="26">
        <v>3.5</v>
      </c>
    </row>
    <row r="196" spans="1:7" ht="20.25">
      <c r="A196" s="10">
        <v>44249</v>
      </c>
      <c r="B196" s="16">
        <v>101</v>
      </c>
      <c r="C196" s="16">
        <v>64</v>
      </c>
      <c r="D196" s="16"/>
      <c r="E196" s="16"/>
      <c r="F196" s="30">
        <f t="shared" si="4"/>
        <v>33.5</v>
      </c>
      <c r="G196" s="26">
        <v>3.5</v>
      </c>
    </row>
    <row r="197" spans="1:7" ht="20.25">
      <c r="A197" s="10">
        <v>44249</v>
      </c>
      <c r="B197" s="11">
        <v>13.11</v>
      </c>
      <c r="C197" s="11">
        <v>8</v>
      </c>
      <c r="D197" s="11"/>
      <c r="E197" s="27"/>
      <c r="F197" s="26">
        <f t="shared" si="4"/>
        <v>1.61</v>
      </c>
      <c r="G197" s="26">
        <v>3.5</v>
      </c>
    </row>
    <row r="198" spans="1:7" ht="20.25">
      <c r="A198" s="10">
        <v>44249</v>
      </c>
      <c r="B198" s="11">
        <v>48.58</v>
      </c>
      <c r="C198" s="11">
        <v>49</v>
      </c>
      <c r="D198" s="11"/>
      <c r="E198" s="27"/>
      <c r="F198" s="26">
        <f t="shared" si="4"/>
        <v>-0.42000000000000198</v>
      </c>
      <c r="G198" s="26">
        <v>0</v>
      </c>
    </row>
    <row r="199" spans="1:7" ht="20.25">
      <c r="A199" s="10">
        <v>44249</v>
      </c>
      <c r="B199" s="11">
        <v>48.58</v>
      </c>
      <c r="C199" s="11">
        <v>49</v>
      </c>
      <c r="D199" s="11"/>
      <c r="E199" s="27"/>
      <c r="F199" s="26">
        <f t="shared" si="4"/>
        <v>-0.42000000000000198</v>
      </c>
      <c r="G199" s="26">
        <v>0</v>
      </c>
    </row>
    <row r="200" spans="1:7" ht="20.25">
      <c r="A200" s="10">
        <v>44249</v>
      </c>
      <c r="B200" s="11">
        <v>134.54</v>
      </c>
      <c r="C200" s="11">
        <v>104</v>
      </c>
      <c r="D200" s="11"/>
      <c r="E200" s="27"/>
      <c r="F200" s="26">
        <f t="shared" si="4"/>
        <v>27.04</v>
      </c>
      <c r="G200" s="26">
        <v>3.5</v>
      </c>
    </row>
    <row r="201" spans="1:7" ht="20.25">
      <c r="A201" s="10">
        <v>44249</v>
      </c>
      <c r="B201" s="11">
        <v>48.58</v>
      </c>
      <c r="C201" s="11">
        <v>49</v>
      </c>
      <c r="D201" s="11"/>
      <c r="E201" s="27"/>
      <c r="F201" s="26">
        <f t="shared" si="4"/>
        <v>-0.42000000000000198</v>
      </c>
      <c r="G201" s="26">
        <v>0</v>
      </c>
    </row>
    <row r="202" spans="1:7" ht="20.25">
      <c r="A202" s="10">
        <v>44249</v>
      </c>
      <c r="B202" s="11">
        <v>126.58</v>
      </c>
      <c r="C202" s="11">
        <v>80</v>
      </c>
      <c r="D202" s="11"/>
      <c r="E202" s="27"/>
      <c r="F202" s="26">
        <f t="shared" si="4"/>
        <v>43.08</v>
      </c>
      <c r="G202" s="26">
        <v>3.5</v>
      </c>
    </row>
    <row r="203" spans="1:7" ht="20.25">
      <c r="A203" s="10">
        <v>44249</v>
      </c>
      <c r="B203" s="11">
        <v>134.54</v>
      </c>
      <c r="C203" s="11">
        <v>104</v>
      </c>
      <c r="D203" s="11"/>
      <c r="E203" s="27"/>
      <c r="F203" s="26">
        <f t="shared" si="4"/>
        <v>27.04</v>
      </c>
      <c r="G203" s="26">
        <v>3.5</v>
      </c>
    </row>
    <row r="204" spans="1:7" ht="20.25">
      <c r="A204" s="10">
        <v>44249</v>
      </c>
      <c r="B204" s="11">
        <v>138.85</v>
      </c>
      <c r="C204" s="11">
        <v>104</v>
      </c>
      <c r="D204" s="11"/>
      <c r="E204" s="27"/>
      <c r="F204" s="26">
        <f t="shared" si="4"/>
        <v>31.35</v>
      </c>
      <c r="G204" s="26">
        <v>3.5</v>
      </c>
    </row>
    <row r="205" spans="1:7" ht="20.25">
      <c r="A205" s="10">
        <v>44249</v>
      </c>
      <c r="B205" s="11">
        <v>134.54</v>
      </c>
      <c r="C205" s="11">
        <v>104</v>
      </c>
      <c r="D205" s="11"/>
      <c r="E205" s="27"/>
      <c r="F205" s="26">
        <f t="shared" si="4"/>
        <v>27.04</v>
      </c>
      <c r="G205" s="26">
        <v>3.5</v>
      </c>
    </row>
    <row r="206" spans="1:7" ht="20.25">
      <c r="A206" s="10">
        <v>44249</v>
      </c>
      <c r="B206" s="11">
        <v>48.58</v>
      </c>
      <c r="C206" s="11">
        <v>49</v>
      </c>
      <c r="D206" s="11"/>
      <c r="E206" s="27"/>
      <c r="F206" s="26">
        <f t="shared" si="4"/>
        <v>-0.42000000000000198</v>
      </c>
      <c r="G206" s="26">
        <v>0</v>
      </c>
    </row>
    <row r="207" spans="1:7" ht="20.25">
      <c r="A207" s="10">
        <v>44250</v>
      </c>
      <c r="B207" s="11">
        <v>13.11</v>
      </c>
      <c r="C207" s="11">
        <v>8</v>
      </c>
      <c r="D207" s="11"/>
      <c r="E207" s="27"/>
      <c r="F207" s="26">
        <f t="shared" si="4"/>
        <v>1.61</v>
      </c>
      <c r="G207" s="26">
        <v>3.5</v>
      </c>
    </row>
    <row r="208" spans="1:7" ht="20.25">
      <c r="A208" s="10">
        <v>44250</v>
      </c>
      <c r="B208" s="11">
        <v>50</v>
      </c>
      <c r="C208" s="11">
        <v>32</v>
      </c>
      <c r="D208" s="11"/>
      <c r="E208" s="27"/>
      <c r="F208" s="26">
        <f t="shared" si="4"/>
        <v>14.5</v>
      </c>
      <c r="G208" s="26">
        <v>3.5</v>
      </c>
    </row>
    <row r="209" spans="1:7" ht="20.25">
      <c r="A209" s="10">
        <v>44250</v>
      </c>
      <c r="B209" s="11">
        <v>48.58</v>
      </c>
      <c r="C209" s="11">
        <v>44</v>
      </c>
      <c r="D209" s="11"/>
      <c r="E209" s="27"/>
      <c r="F209" s="26">
        <f t="shared" si="4"/>
        <v>4.58</v>
      </c>
      <c r="G209" s="26">
        <v>0</v>
      </c>
    </row>
    <row r="210" spans="1:7" ht="20.25">
      <c r="A210" s="10">
        <v>44250</v>
      </c>
      <c r="B210" s="11">
        <v>8.08</v>
      </c>
      <c r="C210" s="11">
        <v>2</v>
      </c>
      <c r="D210" s="11"/>
      <c r="E210" s="27"/>
      <c r="F210" s="26">
        <f t="shared" si="4"/>
        <v>2.58</v>
      </c>
      <c r="G210" s="26">
        <v>3.5</v>
      </c>
    </row>
    <row r="211" spans="1:7" ht="20.25">
      <c r="A211" s="10">
        <v>44250</v>
      </c>
      <c r="B211" s="11">
        <v>147.58000000000001</v>
      </c>
      <c r="C211" s="11">
        <v>110</v>
      </c>
      <c r="D211" s="11"/>
      <c r="E211" s="27"/>
      <c r="F211" s="26">
        <f t="shared" si="4"/>
        <v>34.08</v>
      </c>
      <c r="G211" s="26">
        <v>3.5</v>
      </c>
    </row>
    <row r="212" spans="1:7" ht="20.25">
      <c r="A212" s="10">
        <v>44250</v>
      </c>
      <c r="B212" s="11">
        <v>75.58</v>
      </c>
      <c r="C212" s="11">
        <v>56</v>
      </c>
      <c r="D212" s="11"/>
      <c r="E212" s="27"/>
      <c r="F212" s="26">
        <f t="shared" si="4"/>
        <v>16.079999999999998</v>
      </c>
      <c r="G212" s="26">
        <v>3.5</v>
      </c>
    </row>
    <row r="213" spans="1:7" ht="20.25">
      <c r="A213" s="10">
        <v>44250</v>
      </c>
      <c r="B213" s="11">
        <v>24.89</v>
      </c>
      <c r="C213" s="11">
        <v>16</v>
      </c>
      <c r="D213" s="11"/>
      <c r="E213" s="27"/>
      <c r="F213" s="26">
        <f t="shared" si="4"/>
        <v>5.39</v>
      </c>
      <c r="G213" s="26">
        <v>3.5</v>
      </c>
    </row>
    <row r="214" spans="1:7" ht="20.25">
      <c r="A214" s="10">
        <v>44250</v>
      </c>
      <c r="B214" s="11">
        <v>48.58</v>
      </c>
      <c r="C214" s="11">
        <v>44</v>
      </c>
      <c r="D214" s="11"/>
      <c r="E214" s="27"/>
      <c r="F214" s="26">
        <f t="shared" si="4"/>
        <v>4.58</v>
      </c>
      <c r="G214" s="26">
        <v>0</v>
      </c>
    </row>
    <row r="215" spans="1:7" ht="20.25">
      <c r="A215" s="10">
        <v>44250</v>
      </c>
      <c r="B215" s="11">
        <v>41.12</v>
      </c>
      <c r="C215" s="11">
        <v>26</v>
      </c>
      <c r="D215" s="11"/>
      <c r="E215" s="27"/>
      <c r="F215" s="26">
        <f t="shared" si="4"/>
        <v>11.62</v>
      </c>
      <c r="G215" s="26">
        <v>3.5</v>
      </c>
    </row>
    <row r="216" spans="1:7" ht="20.25">
      <c r="A216" s="10">
        <v>44250</v>
      </c>
      <c r="B216" s="11">
        <v>75.58</v>
      </c>
      <c r="C216" s="11">
        <v>56</v>
      </c>
      <c r="D216" s="11"/>
      <c r="E216" s="27"/>
      <c r="F216" s="26">
        <f t="shared" si="4"/>
        <v>16.079999999999998</v>
      </c>
      <c r="G216" s="26">
        <v>3.5</v>
      </c>
    </row>
    <row r="217" spans="1:7" ht="20.25">
      <c r="A217" s="10">
        <v>44250</v>
      </c>
      <c r="B217" s="11">
        <v>68.7</v>
      </c>
      <c r="C217" s="11">
        <v>48</v>
      </c>
      <c r="D217" s="11"/>
      <c r="E217" s="27"/>
      <c r="F217" s="26">
        <f t="shared" si="4"/>
        <v>17.2</v>
      </c>
      <c r="G217" s="26">
        <v>3.5</v>
      </c>
    </row>
    <row r="218" spans="1:7" ht="20.25">
      <c r="A218" s="10">
        <v>44250</v>
      </c>
      <c r="B218" s="11">
        <v>20.48</v>
      </c>
      <c r="C218" s="11">
        <v>12</v>
      </c>
      <c r="D218" s="11"/>
      <c r="E218" s="27"/>
      <c r="F218" s="26">
        <f t="shared" si="4"/>
        <v>4.9800000000000004</v>
      </c>
      <c r="G218" s="26">
        <v>3.5</v>
      </c>
    </row>
    <row r="219" spans="1:7" ht="20.25">
      <c r="A219" s="10">
        <v>44250</v>
      </c>
      <c r="B219" s="11">
        <v>16.899999999999999</v>
      </c>
      <c r="C219" s="11">
        <v>10</v>
      </c>
      <c r="D219" s="11"/>
      <c r="E219" s="27"/>
      <c r="F219" s="26">
        <f t="shared" si="4"/>
        <v>3.4</v>
      </c>
      <c r="G219" s="26">
        <v>3.5</v>
      </c>
    </row>
    <row r="220" spans="1:7" ht="20.25">
      <c r="A220" s="10">
        <v>44250</v>
      </c>
      <c r="B220" s="11">
        <v>48.58</v>
      </c>
      <c r="C220" s="11">
        <v>44</v>
      </c>
      <c r="D220" s="11"/>
      <c r="E220" s="27"/>
      <c r="F220" s="26">
        <f t="shared" si="4"/>
        <v>4.58</v>
      </c>
      <c r="G220" s="26">
        <v>0</v>
      </c>
    </row>
    <row r="221" spans="1:7" ht="20.25">
      <c r="A221" s="10">
        <v>44251</v>
      </c>
      <c r="B221" s="11">
        <v>48.58</v>
      </c>
      <c r="C221" s="11">
        <v>44</v>
      </c>
      <c r="D221" s="11"/>
      <c r="E221" s="27"/>
      <c r="F221" s="26">
        <f t="shared" si="4"/>
        <v>4.58</v>
      </c>
      <c r="G221" s="26">
        <v>0</v>
      </c>
    </row>
    <row r="222" spans="1:7" ht="20.25">
      <c r="A222" s="10">
        <v>44251</v>
      </c>
      <c r="B222" s="11">
        <v>26.9</v>
      </c>
      <c r="C222" s="11">
        <v>12</v>
      </c>
      <c r="D222" s="11"/>
      <c r="E222" s="27"/>
      <c r="F222" s="26">
        <f t="shared" si="4"/>
        <v>11.4</v>
      </c>
      <c r="G222" s="26">
        <v>3.5</v>
      </c>
    </row>
    <row r="223" spans="1:7" ht="20.25">
      <c r="A223" s="10">
        <v>44251</v>
      </c>
      <c r="B223" s="11">
        <v>149.58000000000001</v>
      </c>
      <c r="C223" s="11">
        <v>112</v>
      </c>
      <c r="D223" s="11"/>
      <c r="E223" s="27"/>
      <c r="F223" s="26">
        <f t="shared" si="4"/>
        <v>34.08</v>
      </c>
      <c r="G223" s="26">
        <v>3.5</v>
      </c>
    </row>
    <row r="224" spans="1:7" ht="20.25">
      <c r="A224" s="10">
        <v>44251</v>
      </c>
      <c r="B224" s="11">
        <v>147.58000000000001</v>
      </c>
      <c r="C224" s="11">
        <v>112</v>
      </c>
      <c r="D224" s="11"/>
      <c r="E224" s="27"/>
      <c r="F224" s="26">
        <f t="shared" si="4"/>
        <v>32.08</v>
      </c>
      <c r="G224" s="26">
        <v>3.5</v>
      </c>
    </row>
    <row r="225" spans="1:7" ht="20.25">
      <c r="A225" s="10">
        <v>44251</v>
      </c>
      <c r="B225" s="11">
        <v>24.63</v>
      </c>
      <c r="C225" s="11">
        <v>16</v>
      </c>
      <c r="D225" s="11"/>
      <c r="E225" s="27"/>
      <c r="F225" s="26">
        <f t="shared" si="4"/>
        <v>5.13</v>
      </c>
      <c r="G225" s="26">
        <v>3.5</v>
      </c>
    </row>
    <row r="226" spans="1:7" ht="20.25">
      <c r="A226" s="10">
        <v>44251</v>
      </c>
      <c r="B226" s="11">
        <v>13.3</v>
      </c>
      <c r="C226" s="11">
        <v>8</v>
      </c>
      <c r="D226" s="11"/>
      <c r="E226" s="27"/>
      <c r="F226" s="26">
        <f t="shared" si="4"/>
        <v>1.8</v>
      </c>
      <c r="G226" s="26">
        <v>3.5</v>
      </c>
    </row>
    <row r="227" spans="1:7" ht="20.25">
      <c r="A227" s="10">
        <v>44251</v>
      </c>
      <c r="B227" s="11">
        <v>48.58</v>
      </c>
      <c r="C227" s="11">
        <v>44</v>
      </c>
      <c r="D227" s="11"/>
      <c r="E227" s="27"/>
      <c r="F227" s="26">
        <f t="shared" si="4"/>
        <v>4.58</v>
      </c>
      <c r="G227" s="26">
        <v>0</v>
      </c>
    </row>
    <row r="228" spans="1:7" ht="20.25">
      <c r="A228" s="10">
        <v>44251</v>
      </c>
      <c r="B228" s="11">
        <v>29.98</v>
      </c>
      <c r="C228" s="11">
        <v>14</v>
      </c>
      <c r="D228" s="11"/>
      <c r="E228" s="27"/>
      <c r="F228" s="26">
        <f t="shared" si="4"/>
        <v>12.48</v>
      </c>
      <c r="G228" s="26">
        <v>3.5</v>
      </c>
    </row>
    <row r="229" spans="1:7" ht="20.25">
      <c r="A229" s="10">
        <v>44251</v>
      </c>
      <c r="B229" s="11">
        <v>80.02</v>
      </c>
      <c r="C229" s="11">
        <v>56</v>
      </c>
      <c r="D229" s="11"/>
      <c r="E229" s="27"/>
      <c r="F229" s="26">
        <f t="shared" si="4"/>
        <v>20.52</v>
      </c>
      <c r="G229" s="26">
        <v>3.5</v>
      </c>
    </row>
    <row r="230" spans="1:7" ht="20.25">
      <c r="A230" s="10">
        <v>44251</v>
      </c>
      <c r="B230" s="11">
        <v>137.81</v>
      </c>
      <c r="C230" s="11">
        <v>104</v>
      </c>
      <c r="D230" s="11"/>
      <c r="E230" s="27"/>
      <c r="F230" s="26">
        <f t="shared" si="4"/>
        <v>30.31</v>
      </c>
      <c r="G230" s="26">
        <v>3.5</v>
      </c>
    </row>
    <row r="231" spans="1:7" ht="20.25">
      <c r="A231" s="10">
        <v>44251</v>
      </c>
      <c r="B231" s="11">
        <v>116.49</v>
      </c>
      <c r="C231" s="11">
        <v>80</v>
      </c>
      <c r="D231" s="11"/>
      <c r="E231" s="27"/>
      <c r="F231" s="26">
        <f t="shared" si="4"/>
        <v>32.99</v>
      </c>
      <c r="G231" s="26">
        <v>3.5</v>
      </c>
    </row>
    <row r="232" spans="1:7" ht="20.25">
      <c r="A232" s="10">
        <v>44252</v>
      </c>
      <c r="B232" s="11">
        <v>67.53</v>
      </c>
      <c r="C232" s="11">
        <v>48</v>
      </c>
      <c r="D232" s="11"/>
      <c r="E232" s="27"/>
      <c r="F232" s="26">
        <f t="shared" si="4"/>
        <v>16.03</v>
      </c>
      <c r="G232" s="26">
        <v>3.5</v>
      </c>
    </row>
    <row r="233" spans="1:7" ht="20.25">
      <c r="A233" s="10">
        <v>44252</v>
      </c>
      <c r="B233" s="11">
        <v>13.11</v>
      </c>
      <c r="C233" s="11">
        <v>8</v>
      </c>
      <c r="D233" s="11"/>
      <c r="E233" s="27"/>
      <c r="F233" s="26">
        <f t="shared" si="4"/>
        <v>1.61</v>
      </c>
      <c r="G233" s="26">
        <v>3.5</v>
      </c>
    </row>
    <row r="234" spans="1:7" ht="20.25">
      <c r="A234" s="10">
        <v>44252</v>
      </c>
      <c r="B234" s="11">
        <v>134.54</v>
      </c>
      <c r="C234" s="11">
        <v>104</v>
      </c>
      <c r="D234" s="11"/>
      <c r="E234" s="27"/>
      <c r="F234" s="26">
        <f t="shared" si="4"/>
        <v>27.04</v>
      </c>
      <c r="G234" s="26">
        <v>3.5</v>
      </c>
    </row>
    <row r="235" spans="1:7" ht="20.25">
      <c r="A235" s="10">
        <v>44252</v>
      </c>
      <c r="B235" s="11">
        <v>75.58</v>
      </c>
      <c r="C235" s="11">
        <v>56</v>
      </c>
      <c r="D235" s="11"/>
      <c r="E235" s="27"/>
      <c r="F235" s="26">
        <f t="shared" si="4"/>
        <v>16.079999999999998</v>
      </c>
      <c r="G235" s="26">
        <v>3.5</v>
      </c>
    </row>
    <row r="236" spans="1:7" ht="20.25">
      <c r="A236" s="10">
        <v>44252</v>
      </c>
      <c r="B236" s="11">
        <v>75.58</v>
      </c>
      <c r="C236" s="11">
        <v>56</v>
      </c>
      <c r="D236" s="11"/>
      <c r="E236" s="27"/>
      <c r="F236" s="26">
        <f t="shared" si="4"/>
        <v>16.079999999999998</v>
      </c>
      <c r="G236" s="26">
        <v>3.5</v>
      </c>
    </row>
    <row r="237" spans="1:7" ht="20.25">
      <c r="A237" s="10">
        <v>44252</v>
      </c>
      <c r="B237" s="11">
        <v>22.45</v>
      </c>
      <c r="C237" s="11">
        <v>12</v>
      </c>
      <c r="D237" s="11"/>
      <c r="E237" s="27"/>
      <c r="F237" s="26">
        <f t="shared" si="4"/>
        <v>6.95</v>
      </c>
      <c r="G237" s="26">
        <v>3.5</v>
      </c>
    </row>
    <row r="238" spans="1:7" ht="20.25">
      <c r="A238" s="10">
        <v>44252</v>
      </c>
      <c r="B238" s="11">
        <v>35.83</v>
      </c>
      <c r="C238" s="11">
        <v>24</v>
      </c>
      <c r="D238" s="11"/>
      <c r="E238" s="27"/>
      <c r="F238" s="26">
        <f t="shared" si="4"/>
        <v>8.33</v>
      </c>
      <c r="G238" s="26">
        <v>3.5</v>
      </c>
    </row>
    <row r="239" spans="1:7" ht="20.25">
      <c r="A239" s="10">
        <v>44252</v>
      </c>
      <c r="B239" s="11">
        <v>48.58</v>
      </c>
      <c r="C239" s="11">
        <v>38.299999999999997</v>
      </c>
      <c r="D239" s="11"/>
      <c r="E239" s="27"/>
      <c r="F239" s="26">
        <f t="shared" si="4"/>
        <v>6.78</v>
      </c>
      <c r="G239" s="26">
        <v>3.5</v>
      </c>
    </row>
    <row r="240" spans="1:7" ht="20.25">
      <c r="A240" s="10">
        <v>44252</v>
      </c>
      <c r="B240" s="11">
        <v>69.58</v>
      </c>
      <c r="C240" s="11">
        <v>48</v>
      </c>
      <c r="D240" s="11"/>
      <c r="E240" s="27"/>
      <c r="F240" s="26">
        <f t="shared" si="4"/>
        <v>18.079999999999998</v>
      </c>
      <c r="G240" s="26">
        <v>3.5</v>
      </c>
    </row>
    <row r="241" spans="1:7" ht="20.25">
      <c r="A241" s="10">
        <v>44252</v>
      </c>
      <c r="B241" s="11">
        <v>147.58000000000001</v>
      </c>
      <c r="C241" s="11">
        <v>112</v>
      </c>
      <c r="D241" s="11"/>
      <c r="E241" s="27"/>
      <c r="F241" s="26">
        <f t="shared" si="4"/>
        <v>32.08</v>
      </c>
      <c r="G241" s="26">
        <v>3.5</v>
      </c>
    </row>
    <row r="242" spans="1:7" ht="20.25">
      <c r="A242" s="10">
        <v>44253</v>
      </c>
      <c r="B242" s="11">
        <v>138.43</v>
      </c>
      <c r="C242" s="11">
        <v>104</v>
      </c>
      <c r="D242" s="11"/>
      <c r="E242" s="27"/>
      <c r="F242" s="26">
        <f t="shared" si="4"/>
        <v>30.93</v>
      </c>
      <c r="G242" s="26">
        <v>3.5</v>
      </c>
    </row>
    <row r="243" spans="1:7" ht="20.25">
      <c r="A243" s="10">
        <v>44253</v>
      </c>
      <c r="B243" s="11">
        <v>34.799999999999997</v>
      </c>
      <c r="C243" s="11">
        <v>20</v>
      </c>
      <c r="D243" s="11"/>
      <c r="E243" s="27"/>
      <c r="F243" s="26">
        <f t="shared" si="4"/>
        <v>11.3</v>
      </c>
      <c r="G243" s="26">
        <v>3.5</v>
      </c>
    </row>
    <row r="244" spans="1:7" ht="20.25">
      <c r="A244" s="10">
        <v>44253</v>
      </c>
      <c r="B244" s="11">
        <v>34.799999999999997</v>
      </c>
      <c r="C244" s="11">
        <v>20</v>
      </c>
      <c r="D244" s="11"/>
      <c r="E244" s="27"/>
      <c r="F244" s="26">
        <f t="shared" si="4"/>
        <v>11.3</v>
      </c>
      <c r="G244" s="26">
        <v>3.5</v>
      </c>
    </row>
    <row r="245" spans="1:7" ht="20.25">
      <c r="A245" s="10">
        <v>44253</v>
      </c>
      <c r="B245" s="11">
        <v>134.54</v>
      </c>
      <c r="C245" s="11">
        <v>104</v>
      </c>
      <c r="D245" s="11"/>
      <c r="E245" s="27"/>
      <c r="F245" s="26">
        <f t="shared" si="4"/>
        <v>27.04</v>
      </c>
      <c r="G245" s="26">
        <v>3.5</v>
      </c>
    </row>
    <row r="246" spans="1:7" ht="20.25">
      <c r="A246" s="10">
        <v>44253</v>
      </c>
      <c r="B246" s="11">
        <v>67.41</v>
      </c>
      <c r="C246" s="11">
        <v>48</v>
      </c>
      <c r="D246" s="11"/>
      <c r="E246" s="27"/>
      <c r="F246" s="26">
        <f t="shared" si="4"/>
        <v>15.91</v>
      </c>
      <c r="G246" s="26">
        <v>3.5</v>
      </c>
    </row>
    <row r="247" spans="1:7" ht="20.25">
      <c r="A247" s="10">
        <v>44253</v>
      </c>
      <c r="B247" s="11">
        <v>69.45</v>
      </c>
      <c r="C247" s="11">
        <v>48</v>
      </c>
      <c r="D247" s="11"/>
      <c r="E247" s="27"/>
      <c r="F247" s="26">
        <f t="shared" si="4"/>
        <v>17.95</v>
      </c>
      <c r="G247" s="26">
        <v>3.5</v>
      </c>
    </row>
    <row r="248" spans="1:7" ht="20.25">
      <c r="A248" s="10">
        <v>44253</v>
      </c>
      <c r="B248" s="11">
        <v>135.82</v>
      </c>
      <c r="C248" s="11">
        <v>104</v>
      </c>
      <c r="D248" s="11"/>
      <c r="E248" s="27"/>
      <c r="F248" s="26">
        <f t="shared" si="4"/>
        <v>28.32</v>
      </c>
      <c r="G248" s="26">
        <v>3.5</v>
      </c>
    </row>
    <row r="249" spans="1:7" ht="20.25">
      <c r="A249" s="10">
        <v>44253</v>
      </c>
      <c r="B249" s="11">
        <v>13.11</v>
      </c>
      <c r="C249" s="11">
        <v>8</v>
      </c>
      <c r="D249" s="11"/>
      <c r="E249" s="27"/>
      <c r="F249" s="26">
        <f t="shared" si="4"/>
        <v>1.61</v>
      </c>
      <c r="G249" s="26">
        <v>3.5</v>
      </c>
    </row>
    <row r="250" spans="1:7" ht="20.25">
      <c r="A250" s="10">
        <v>44253</v>
      </c>
      <c r="B250" s="11">
        <v>14.71</v>
      </c>
      <c r="C250" s="11">
        <v>4.9000000000000004</v>
      </c>
      <c r="D250" s="11"/>
      <c r="E250" s="27"/>
      <c r="F250" s="26">
        <f t="shared" si="4"/>
        <v>6.31</v>
      </c>
      <c r="G250" s="26">
        <v>3.5</v>
      </c>
    </row>
    <row r="251" spans="1:7" ht="20.25">
      <c r="A251" s="10">
        <v>44253</v>
      </c>
      <c r="B251" s="11">
        <v>177.82</v>
      </c>
      <c r="C251" s="11">
        <v>110</v>
      </c>
      <c r="D251" s="11"/>
      <c r="E251" s="27"/>
      <c r="F251" s="26">
        <f t="shared" si="4"/>
        <v>37.82</v>
      </c>
      <c r="G251" s="26">
        <v>30</v>
      </c>
    </row>
    <row r="252" spans="1:7" ht="20.25">
      <c r="A252" s="10">
        <v>44253</v>
      </c>
      <c r="B252" s="11">
        <v>138.09</v>
      </c>
      <c r="C252" s="11">
        <v>104</v>
      </c>
      <c r="D252" s="11"/>
      <c r="E252" s="27"/>
      <c r="F252" s="26">
        <f t="shared" si="4"/>
        <v>30.59</v>
      </c>
      <c r="G252" s="26">
        <v>3.5</v>
      </c>
    </row>
    <row r="253" spans="1:7" ht="20.25">
      <c r="A253" s="10">
        <v>44253</v>
      </c>
      <c r="B253" s="11">
        <v>147.58000000000001</v>
      </c>
      <c r="C253" s="11">
        <v>112</v>
      </c>
      <c r="D253" s="11"/>
      <c r="E253" s="27"/>
      <c r="F253" s="26">
        <f t="shared" si="4"/>
        <v>32.08</v>
      </c>
      <c r="G253" s="26">
        <v>3.5</v>
      </c>
    </row>
    <row r="254" spans="1:7" ht="20.25">
      <c r="A254" s="10">
        <v>44253</v>
      </c>
      <c r="B254" s="11">
        <v>138.09</v>
      </c>
      <c r="C254" s="11">
        <v>104</v>
      </c>
      <c r="D254" s="11"/>
      <c r="E254" s="27"/>
      <c r="F254" s="26">
        <f t="shared" si="4"/>
        <v>30.59</v>
      </c>
      <c r="G254" s="26">
        <v>3.5</v>
      </c>
    </row>
    <row r="255" spans="1:7" ht="20.25">
      <c r="A255" s="10">
        <v>44253</v>
      </c>
      <c r="B255" s="11">
        <v>82.44</v>
      </c>
      <c r="C255" s="11">
        <v>56</v>
      </c>
      <c r="D255" s="11"/>
      <c r="E255" s="27"/>
      <c r="F255" s="26">
        <f t="shared" si="4"/>
        <v>22.94</v>
      </c>
      <c r="G255" s="26">
        <v>3.5</v>
      </c>
    </row>
    <row r="256" spans="1:7" ht="20.25">
      <c r="A256" s="10">
        <v>44254</v>
      </c>
      <c r="B256" s="11">
        <v>14.08</v>
      </c>
      <c r="C256" s="11">
        <v>5.8</v>
      </c>
      <c r="D256" s="11"/>
      <c r="E256" s="27"/>
      <c r="F256" s="26">
        <f t="shared" si="4"/>
        <v>4.78</v>
      </c>
      <c r="G256" s="26">
        <v>3.5</v>
      </c>
    </row>
    <row r="257" spans="1:7" ht="20.25">
      <c r="A257" s="10">
        <v>44254</v>
      </c>
      <c r="B257" s="11">
        <v>12</v>
      </c>
      <c r="C257" s="11">
        <v>8</v>
      </c>
      <c r="D257" s="11"/>
      <c r="E257" s="27"/>
      <c r="F257" s="26">
        <f t="shared" si="4"/>
        <v>0.5</v>
      </c>
      <c r="G257" s="26">
        <v>3.5</v>
      </c>
    </row>
    <row r="258" spans="1:7" ht="20.25">
      <c r="A258" s="10">
        <v>44254</v>
      </c>
      <c r="B258" s="11">
        <v>16.899999999999999</v>
      </c>
      <c r="C258" s="11">
        <v>10</v>
      </c>
      <c r="D258" s="11"/>
      <c r="E258" s="27"/>
      <c r="F258" s="26">
        <f t="shared" si="4"/>
        <v>3.4</v>
      </c>
      <c r="G258" s="26">
        <v>3.5</v>
      </c>
    </row>
    <row r="259" spans="1:7" ht="20.25">
      <c r="A259" s="10">
        <v>44254</v>
      </c>
      <c r="B259" s="11">
        <v>138.85</v>
      </c>
      <c r="C259" s="11">
        <v>104</v>
      </c>
      <c r="D259" s="11"/>
      <c r="E259" s="27"/>
      <c r="F259" s="26">
        <f t="shared" ref="F259:F275" si="5">B259-C259-D259+E259-G259</f>
        <v>31.35</v>
      </c>
      <c r="G259" s="26">
        <v>3.5</v>
      </c>
    </row>
    <row r="260" spans="1:7" ht="20.25">
      <c r="A260" s="10">
        <v>44254</v>
      </c>
      <c r="B260" s="11">
        <v>143.16</v>
      </c>
      <c r="C260" s="11">
        <v>104</v>
      </c>
      <c r="D260" s="11"/>
      <c r="E260" s="27"/>
      <c r="F260" s="30">
        <f t="shared" si="5"/>
        <v>35.659999999999997</v>
      </c>
      <c r="G260" s="26">
        <v>3.5</v>
      </c>
    </row>
    <row r="261" spans="1:7" ht="20.25">
      <c r="A261" s="10">
        <v>44254</v>
      </c>
      <c r="B261" s="11">
        <v>152.58000000000001</v>
      </c>
      <c r="C261" s="11">
        <v>112</v>
      </c>
      <c r="D261" s="11"/>
      <c r="E261" s="27"/>
      <c r="F261" s="26">
        <f t="shared" si="5"/>
        <v>37.08</v>
      </c>
      <c r="G261" s="26">
        <v>3.5</v>
      </c>
    </row>
    <row r="262" spans="1:7" ht="20.25">
      <c r="A262" s="10">
        <v>44254</v>
      </c>
      <c r="B262" s="11">
        <v>60</v>
      </c>
      <c r="C262" s="11">
        <v>32</v>
      </c>
      <c r="D262" s="11"/>
      <c r="E262" s="27"/>
      <c r="F262" s="26">
        <f t="shared" si="5"/>
        <v>12</v>
      </c>
      <c r="G262" s="26">
        <v>16</v>
      </c>
    </row>
    <row r="263" spans="1:7" ht="20.25">
      <c r="A263" s="10">
        <v>44254</v>
      </c>
      <c r="B263" s="11">
        <v>75.58</v>
      </c>
      <c r="C263" s="11">
        <v>56</v>
      </c>
      <c r="D263" s="11"/>
      <c r="E263" s="27"/>
      <c r="F263" s="26">
        <f t="shared" si="5"/>
        <v>16.079999999999998</v>
      </c>
      <c r="G263" s="26">
        <v>3.5</v>
      </c>
    </row>
    <row r="264" spans="1:7" ht="20.25">
      <c r="A264" s="10">
        <v>44255</v>
      </c>
      <c r="B264" s="11">
        <v>67.41</v>
      </c>
      <c r="C264" s="11">
        <v>48</v>
      </c>
      <c r="D264" s="11"/>
      <c r="E264" s="27"/>
      <c r="F264" s="26">
        <f t="shared" si="5"/>
        <v>15.91</v>
      </c>
      <c r="G264" s="26">
        <v>3.5</v>
      </c>
    </row>
    <row r="265" spans="1:7" ht="20.25">
      <c r="A265" s="10">
        <v>44255</v>
      </c>
      <c r="B265" s="11">
        <v>8.89</v>
      </c>
      <c r="C265" s="11">
        <v>3.6</v>
      </c>
      <c r="D265" s="11"/>
      <c r="E265" s="27"/>
      <c r="F265" s="26">
        <f t="shared" si="5"/>
        <v>1.79</v>
      </c>
      <c r="G265" s="26">
        <v>3.5</v>
      </c>
    </row>
    <row r="266" spans="1:7" ht="20.25">
      <c r="A266" s="10">
        <v>44255</v>
      </c>
      <c r="B266" s="11">
        <v>11.08</v>
      </c>
      <c r="C266" s="11">
        <v>3.75</v>
      </c>
      <c r="D266" s="11"/>
      <c r="E266" s="27"/>
      <c r="F266" s="30">
        <f t="shared" si="5"/>
        <v>3.83</v>
      </c>
      <c r="G266" s="26">
        <v>3.5</v>
      </c>
    </row>
    <row r="267" spans="1:7" ht="20.25">
      <c r="A267" s="10">
        <v>44255</v>
      </c>
      <c r="B267" s="11">
        <v>67.41</v>
      </c>
      <c r="C267" s="11">
        <v>48</v>
      </c>
      <c r="D267" s="11"/>
      <c r="E267" s="27"/>
      <c r="F267" s="26">
        <f t="shared" si="5"/>
        <v>15.91</v>
      </c>
      <c r="G267" s="26">
        <v>3.5</v>
      </c>
    </row>
    <row r="268" spans="1:7" ht="20.25">
      <c r="A268" s="10">
        <v>44255</v>
      </c>
      <c r="B268" s="11">
        <v>180</v>
      </c>
      <c r="C268" s="11">
        <v>147</v>
      </c>
      <c r="D268" s="11"/>
      <c r="E268" s="27"/>
      <c r="F268" s="26">
        <f t="shared" si="5"/>
        <v>29.5</v>
      </c>
      <c r="G268" s="26">
        <v>3.5</v>
      </c>
    </row>
    <row r="269" spans="1:7" ht="20.25">
      <c r="A269" s="10">
        <v>44255</v>
      </c>
      <c r="B269" s="11">
        <v>75.58</v>
      </c>
      <c r="C269" s="11">
        <v>56</v>
      </c>
      <c r="D269" s="11"/>
      <c r="E269" s="27"/>
      <c r="F269" s="26">
        <f t="shared" si="5"/>
        <v>16.079999999999998</v>
      </c>
      <c r="G269" s="26">
        <v>3.5</v>
      </c>
    </row>
    <row r="270" spans="1:7" ht="20.25">
      <c r="A270" s="10">
        <v>44255</v>
      </c>
      <c r="B270" s="11">
        <v>34.799999999999997</v>
      </c>
      <c r="C270" s="11">
        <v>20</v>
      </c>
      <c r="D270" s="11"/>
      <c r="E270" s="27"/>
      <c r="F270" s="26">
        <f t="shared" si="5"/>
        <v>11.3</v>
      </c>
      <c r="G270" s="26">
        <v>3.5</v>
      </c>
    </row>
    <row r="271" spans="1:7" ht="20.25">
      <c r="A271" s="10">
        <v>44255</v>
      </c>
      <c r="B271" s="11">
        <v>24.22</v>
      </c>
      <c r="C271" s="11">
        <v>16</v>
      </c>
      <c r="D271" s="11"/>
      <c r="E271" s="27"/>
      <c r="F271" s="26">
        <f t="shared" si="5"/>
        <v>4.72</v>
      </c>
      <c r="G271" s="26">
        <v>3.5</v>
      </c>
    </row>
    <row r="272" spans="1:7" ht="20.25">
      <c r="A272" s="10">
        <v>44255</v>
      </c>
      <c r="B272" s="11">
        <v>48.58</v>
      </c>
      <c r="C272" s="11">
        <v>38.299999999999997</v>
      </c>
      <c r="D272" s="11"/>
      <c r="E272" s="27"/>
      <c r="F272" s="26">
        <f t="shared" si="5"/>
        <v>6.78</v>
      </c>
      <c r="G272" s="26">
        <v>3.5</v>
      </c>
    </row>
    <row r="273" spans="1:7" ht="20.25">
      <c r="A273" s="10">
        <v>44255</v>
      </c>
      <c r="B273" s="11">
        <v>68.52</v>
      </c>
      <c r="C273" s="11">
        <v>48</v>
      </c>
      <c r="D273" s="11"/>
      <c r="E273" s="27"/>
      <c r="F273" s="26">
        <f t="shared" si="5"/>
        <v>17.02</v>
      </c>
      <c r="G273" s="26">
        <v>3.5</v>
      </c>
    </row>
    <row r="274" spans="1:7" ht="20.25">
      <c r="A274" s="10">
        <v>44255</v>
      </c>
      <c r="B274" s="11">
        <v>53.46</v>
      </c>
      <c r="C274" s="11">
        <v>34.6</v>
      </c>
      <c r="D274" s="11"/>
      <c r="E274" s="27"/>
      <c r="F274" s="26">
        <f t="shared" si="5"/>
        <v>15.36</v>
      </c>
      <c r="G274" s="26">
        <v>3.5</v>
      </c>
    </row>
    <row r="275" spans="1:7" ht="20.25">
      <c r="A275" s="10">
        <v>44255</v>
      </c>
      <c r="B275" s="11">
        <v>67.41</v>
      </c>
      <c r="C275" s="11">
        <v>48</v>
      </c>
      <c r="D275" s="11"/>
      <c r="E275" s="27"/>
      <c r="F275" s="26">
        <f t="shared" si="5"/>
        <v>15.91</v>
      </c>
      <c r="G275" s="26">
        <v>3.5</v>
      </c>
    </row>
    <row r="276" spans="1:7" ht="20.25">
      <c r="A276" s="23"/>
      <c r="B276" s="41"/>
      <c r="C276" s="41"/>
      <c r="D276" s="41"/>
      <c r="E276" s="42"/>
      <c r="F276" s="43"/>
      <c r="G276" s="43"/>
    </row>
    <row r="277" spans="1:7" ht="20.25">
      <c r="A277" s="23"/>
      <c r="B277" s="41"/>
      <c r="C277" s="41"/>
      <c r="D277" s="41"/>
      <c r="E277" s="42"/>
      <c r="F277" s="43"/>
      <c r="G277" s="43"/>
    </row>
    <row r="278" spans="1:7" ht="20.25">
      <c r="A278" s="23"/>
      <c r="B278" s="41"/>
      <c r="C278" s="41"/>
      <c r="D278" s="41"/>
      <c r="E278" s="42"/>
      <c r="F278" s="43"/>
      <c r="G278" s="43"/>
    </row>
    <row r="279" spans="1:7" ht="20.25">
      <c r="A279" s="23"/>
      <c r="B279" s="41"/>
      <c r="C279" s="41"/>
      <c r="D279" s="41"/>
      <c r="E279" s="42"/>
      <c r="F279" s="43"/>
      <c r="G279" s="43"/>
    </row>
    <row r="280" spans="1:7" ht="20.25">
      <c r="A280" s="23"/>
      <c r="B280" s="41"/>
      <c r="C280" s="41"/>
      <c r="D280" s="41"/>
      <c r="E280" s="42"/>
      <c r="F280" s="43"/>
      <c r="G280" s="43"/>
    </row>
    <row r="281" spans="1:7" ht="20.25">
      <c r="A281" s="23"/>
      <c r="B281" s="41"/>
      <c r="C281" s="47"/>
      <c r="D281" s="41"/>
      <c r="E281" s="42"/>
      <c r="F281" s="43"/>
      <c r="G281" s="43"/>
    </row>
    <row r="282" spans="1:7" ht="20.25">
      <c r="A282" s="23"/>
      <c r="B282" s="41"/>
      <c r="C282" s="41"/>
      <c r="D282" s="41"/>
      <c r="E282" s="42"/>
      <c r="F282" s="43"/>
      <c r="G282" s="43"/>
    </row>
    <row r="283" spans="1:7" ht="20.25">
      <c r="A283" s="23"/>
      <c r="B283" s="41"/>
      <c r="C283" s="41"/>
      <c r="D283" s="41"/>
      <c r="E283" s="42"/>
      <c r="F283" s="43"/>
      <c r="G283" s="43"/>
    </row>
    <row r="284" spans="1:7" ht="20.25">
      <c r="A284" s="23"/>
      <c r="B284" s="41"/>
      <c r="C284" s="41"/>
      <c r="D284" s="41"/>
      <c r="E284" s="42"/>
      <c r="F284" s="43"/>
      <c r="G284" s="43"/>
    </row>
    <row r="285" spans="1:7" ht="20.25">
      <c r="A285" s="23"/>
      <c r="B285" s="41"/>
      <c r="C285" s="47"/>
      <c r="D285" s="41"/>
      <c r="E285" s="42"/>
      <c r="F285" s="43"/>
      <c r="G285" s="43"/>
    </row>
    <row r="286" spans="1:7" ht="20.25">
      <c r="A286" s="23"/>
      <c r="B286" s="41"/>
      <c r="C286" s="47"/>
      <c r="D286" s="41"/>
      <c r="E286" s="42"/>
      <c r="F286" s="43"/>
      <c r="G286" s="43"/>
    </row>
    <row r="287" spans="1:7" ht="20.25">
      <c r="A287" s="23"/>
      <c r="B287" s="41"/>
      <c r="C287" s="41"/>
      <c r="D287" s="41"/>
      <c r="E287" s="42"/>
      <c r="F287" s="43"/>
      <c r="G287" s="43"/>
    </row>
    <row r="288" spans="1:7" ht="20.25">
      <c r="A288" s="23"/>
      <c r="B288" s="41"/>
      <c r="C288" s="41"/>
      <c r="D288" s="41"/>
      <c r="E288" s="42"/>
      <c r="F288" s="43"/>
      <c r="G288" s="43"/>
    </row>
    <row r="289" spans="1:7" ht="20.25">
      <c r="A289" s="23"/>
      <c r="B289" s="41"/>
      <c r="C289" s="41"/>
      <c r="D289" s="41"/>
      <c r="E289" s="42"/>
      <c r="F289" s="43"/>
      <c r="G289" s="43"/>
    </row>
    <row r="290" spans="1:7" ht="20.25">
      <c r="A290" s="23"/>
      <c r="B290" s="41"/>
      <c r="C290" s="41"/>
      <c r="D290" s="41"/>
      <c r="E290" s="42"/>
      <c r="F290" s="43"/>
      <c r="G290" s="43"/>
    </row>
    <row r="291" spans="1:7" ht="20.25">
      <c r="A291" s="23"/>
      <c r="B291" s="41"/>
      <c r="C291" s="41"/>
      <c r="D291" s="41"/>
      <c r="E291" s="42"/>
      <c r="F291" s="43"/>
      <c r="G291" s="43"/>
    </row>
    <row r="292" spans="1:7" ht="20.25">
      <c r="A292" s="23"/>
      <c r="B292" s="41"/>
      <c r="C292" s="41"/>
      <c r="D292" s="41"/>
      <c r="E292" s="42"/>
      <c r="F292" s="43"/>
      <c r="G292" s="43"/>
    </row>
    <row r="293" spans="1:7" ht="20.25">
      <c r="A293" s="23"/>
      <c r="B293" s="41"/>
      <c r="C293" s="41"/>
      <c r="D293" s="41"/>
      <c r="E293" s="42"/>
      <c r="F293" s="43"/>
      <c r="G293" s="43"/>
    </row>
    <row r="294" spans="1:7" ht="20.25">
      <c r="A294" s="23"/>
      <c r="B294" s="41"/>
      <c r="C294" s="41"/>
      <c r="D294" s="41"/>
      <c r="E294" s="42"/>
      <c r="F294" s="43"/>
      <c r="G294" s="43"/>
    </row>
    <row r="295" spans="1:7" ht="20.25">
      <c r="A295" s="23"/>
      <c r="B295" s="41"/>
      <c r="C295" s="41"/>
      <c r="D295" s="41"/>
      <c r="E295" s="42"/>
      <c r="F295" s="43"/>
      <c r="G295" s="43"/>
    </row>
    <row r="296" spans="1:7" ht="20.25">
      <c r="A296" s="23"/>
      <c r="B296" s="41"/>
      <c r="C296" s="41"/>
      <c r="D296" s="41"/>
      <c r="E296" s="42"/>
      <c r="F296" s="43"/>
      <c r="G296" s="43"/>
    </row>
    <row r="297" spans="1:7" ht="20.25">
      <c r="A297" s="23"/>
      <c r="B297" s="41"/>
      <c r="C297" s="41"/>
      <c r="D297" s="41"/>
      <c r="E297" s="42"/>
      <c r="F297" s="43"/>
      <c r="G297" s="43"/>
    </row>
    <row r="298" spans="1:7" ht="20.25">
      <c r="A298" s="23"/>
      <c r="B298" s="41"/>
      <c r="C298" s="41"/>
      <c r="D298" s="41"/>
      <c r="E298" s="42"/>
      <c r="F298" s="43"/>
      <c r="G298" s="43"/>
    </row>
    <row r="299" spans="1:7" ht="20.25">
      <c r="A299" s="23"/>
      <c r="B299" s="41"/>
      <c r="C299" s="41"/>
      <c r="D299" s="41"/>
      <c r="E299" s="42"/>
      <c r="F299" s="43"/>
      <c r="G299" s="43"/>
    </row>
    <row r="300" spans="1:7" ht="20.25">
      <c r="A300" s="23"/>
      <c r="B300" s="41"/>
      <c r="C300" s="41"/>
      <c r="D300" s="41"/>
      <c r="E300" s="42"/>
      <c r="F300" s="43"/>
      <c r="G300" s="43"/>
    </row>
    <row r="301" spans="1:7" ht="20.25">
      <c r="A301" s="23"/>
      <c r="B301" s="41"/>
      <c r="C301" s="41"/>
      <c r="D301" s="41"/>
      <c r="E301" s="42"/>
      <c r="F301" s="43"/>
      <c r="G301" s="43"/>
    </row>
    <row r="302" spans="1:7" ht="20.25">
      <c r="A302" s="23"/>
      <c r="B302" s="41"/>
      <c r="C302" s="41"/>
      <c r="D302" s="41"/>
      <c r="E302" s="42"/>
      <c r="F302" s="43"/>
      <c r="G302" s="43"/>
    </row>
    <row r="303" spans="1:7" ht="20.25">
      <c r="A303" s="23"/>
      <c r="B303" s="41"/>
      <c r="C303" s="41"/>
      <c r="D303" s="41"/>
      <c r="E303" s="42"/>
      <c r="F303" s="43"/>
      <c r="G303" s="43"/>
    </row>
    <row r="304" spans="1:7" ht="20.25">
      <c r="A304" s="23"/>
      <c r="B304" s="41"/>
      <c r="C304" s="41"/>
      <c r="D304" s="41"/>
      <c r="E304" s="42"/>
      <c r="F304" s="43"/>
      <c r="G304" s="43"/>
    </row>
    <row r="305" spans="1:7" ht="20.25">
      <c r="A305" s="23"/>
      <c r="B305" s="41"/>
      <c r="C305" s="41"/>
      <c r="D305" s="41"/>
      <c r="E305" s="42"/>
      <c r="F305" s="43"/>
      <c r="G305" s="43"/>
    </row>
    <row r="306" spans="1:7" ht="20.25">
      <c r="A306" s="23"/>
      <c r="B306" s="41"/>
      <c r="C306" s="41"/>
      <c r="D306" s="41"/>
      <c r="E306" s="42"/>
      <c r="F306" s="43"/>
      <c r="G306" s="43"/>
    </row>
    <row r="307" spans="1:7" ht="20.25">
      <c r="A307" s="23"/>
      <c r="B307" s="41"/>
      <c r="C307" s="41"/>
      <c r="D307" s="41"/>
      <c r="E307" s="42"/>
      <c r="F307" s="43"/>
      <c r="G307" s="43"/>
    </row>
    <row r="308" spans="1:7" ht="20.25">
      <c r="A308" s="23"/>
      <c r="B308" s="41"/>
      <c r="C308" s="41"/>
      <c r="D308" s="41"/>
      <c r="E308" s="42"/>
      <c r="F308" s="43"/>
      <c r="G308" s="43"/>
    </row>
    <row r="309" spans="1:7" ht="20.25">
      <c r="A309" s="23"/>
      <c r="B309" s="41"/>
      <c r="C309" s="41"/>
      <c r="D309" s="41"/>
      <c r="E309" s="42"/>
      <c r="F309" s="43"/>
      <c r="G309" s="43"/>
    </row>
    <row r="310" spans="1:7" ht="20.25">
      <c r="A310" s="23"/>
      <c r="B310" s="41"/>
      <c r="C310" s="41"/>
      <c r="D310" s="41"/>
      <c r="E310" s="42"/>
      <c r="F310" s="43"/>
      <c r="G310" s="43"/>
    </row>
    <row r="311" spans="1:7" ht="20.25">
      <c r="A311" s="23"/>
      <c r="B311" s="41"/>
      <c r="C311" s="41"/>
      <c r="D311" s="41"/>
      <c r="E311" s="42"/>
      <c r="F311" s="43"/>
      <c r="G311" s="43"/>
    </row>
    <row r="312" spans="1:7" ht="20.25">
      <c r="A312" s="23"/>
      <c r="B312" s="41"/>
      <c r="C312" s="41"/>
      <c r="D312" s="41"/>
      <c r="E312" s="42"/>
      <c r="F312" s="43"/>
      <c r="G312" s="43"/>
    </row>
    <row r="313" spans="1:7" ht="20.25">
      <c r="A313" s="23"/>
      <c r="B313" s="41"/>
      <c r="C313" s="41"/>
      <c r="D313" s="41"/>
      <c r="E313" s="42"/>
      <c r="F313" s="43"/>
      <c r="G313" s="43"/>
    </row>
    <row r="314" spans="1:7" ht="20.25">
      <c r="A314" s="23"/>
      <c r="B314" s="41"/>
      <c r="C314" s="41"/>
      <c r="D314" s="41"/>
      <c r="E314" s="42"/>
      <c r="F314" s="43"/>
      <c r="G314" s="43"/>
    </row>
    <row r="315" spans="1:7" ht="20.25">
      <c r="A315" s="23"/>
      <c r="B315" s="41"/>
      <c r="C315" s="41"/>
      <c r="D315" s="41"/>
      <c r="E315" s="42"/>
      <c r="F315" s="43"/>
      <c r="G315" s="43"/>
    </row>
    <row r="316" spans="1:7" ht="20.25">
      <c r="A316" s="23"/>
      <c r="B316" s="41"/>
      <c r="C316" s="41"/>
      <c r="D316" s="41"/>
      <c r="E316" s="42"/>
      <c r="F316" s="43"/>
      <c r="G316" s="43"/>
    </row>
    <row r="317" spans="1:7" ht="20.25">
      <c r="A317" s="23"/>
      <c r="B317" s="41"/>
      <c r="C317" s="41"/>
      <c r="D317" s="41"/>
      <c r="E317" s="42"/>
      <c r="F317" s="43"/>
      <c r="G317" s="43"/>
    </row>
    <row r="318" spans="1:7" ht="20.25">
      <c r="A318" s="23"/>
      <c r="B318" s="41"/>
      <c r="C318" s="41"/>
      <c r="D318" s="41"/>
      <c r="E318" s="42"/>
      <c r="F318" s="43"/>
      <c r="G318" s="43"/>
    </row>
    <row r="319" spans="1:7" ht="20.25">
      <c r="A319" s="23"/>
      <c r="B319" s="41"/>
      <c r="C319" s="41"/>
      <c r="D319" s="41"/>
      <c r="E319" s="42"/>
      <c r="F319" s="43"/>
      <c r="G319" s="43"/>
    </row>
    <row r="320" spans="1:7" ht="20.25">
      <c r="A320" s="23"/>
      <c r="B320" s="41"/>
      <c r="C320" s="41"/>
      <c r="D320" s="41"/>
      <c r="E320" s="42"/>
      <c r="F320" s="43"/>
      <c r="G320" s="43"/>
    </row>
    <row r="321" spans="1:7" ht="20.25">
      <c r="A321" s="23"/>
      <c r="B321" s="41"/>
      <c r="C321" s="41"/>
      <c r="D321" s="41"/>
      <c r="E321" s="42"/>
      <c r="F321" s="43"/>
      <c r="G321" s="43"/>
    </row>
    <row r="322" spans="1:7" ht="20.25">
      <c r="A322" s="23"/>
      <c r="B322" s="41"/>
      <c r="C322" s="41"/>
      <c r="D322" s="41"/>
      <c r="E322" s="42"/>
      <c r="F322" s="43"/>
      <c r="G322" s="43"/>
    </row>
    <row r="323" spans="1:7" ht="20.25">
      <c r="A323" s="23"/>
      <c r="B323" s="41"/>
      <c r="C323" s="41"/>
      <c r="D323" s="41"/>
      <c r="E323" s="42"/>
      <c r="F323" s="43"/>
      <c r="G323" s="43"/>
    </row>
    <row r="324" spans="1:7" ht="20.25">
      <c r="A324" s="23"/>
      <c r="B324" s="41"/>
      <c r="C324" s="41"/>
      <c r="D324" s="41"/>
      <c r="E324" s="42"/>
      <c r="F324" s="43"/>
      <c r="G324" s="43"/>
    </row>
    <row r="325" spans="1:7" ht="20.25">
      <c r="A325" s="23"/>
      <c r="B325" s="41"/>
      <c r="C325" s="41"/>
      <c r="D325" s="41"/>
      <c r="E325" s="42"/>
      <c r="F325" s="43"/>
      <c r="G325" s="43"/>
    </row>
    <row r="326" spans="1:7" ht="20.25">
      <c r="A326" s="23"/>
      <c r="B326" s="41"/>
      <c r="C326" s="41"/>
      <c r="D326" s="41"/>
      <c r="E326" s="42"/>
      <c r="F326" s="43"/>
      <c r="G326" s="43"/>
    </row>
    <row r="327" spans="1:7" ht="20.25">
      <c r="A327" s="23"/>
      <c r="B327" s="41"/>
      <c r="C327" s="41"/>
      <c r="D327" s="41"/>
      <c r="E327" s="42"/>
      <c r="F327" s="43"/>
      <c r="G327" s="43"/>
    </row>
    <row r="328" spans="1:7" ht="20.25">
      <c r="A328" s="23"/>
      <c r="B328" s="41"/>
      <c r="C328" s="41"/>
      <c r="D328" s="41"/>
      <c r="E328" s="42"/>
      <c r="F328" s="43"/>
      <c r="G328" s="43"/>
    </row>
    <row r="329" spans="1:7" ht="20.25">
      <c r="A329" s="23"/>
      <c r="B329" s="41"/>
      <c r="C329" s="41"/>
      <c r="D329" s="41"/>
      <c r="E329" s="42"/>
      <c r="F329" s="43"/>
      <c r="G329" s="43"/>
    </row>
    <row r="330" spans="1:7" ht="20.25">
      <c r="A330" s="23"/>
      <c r="B330" s="41"/>
      <c r="C330" s="41"/>
      <c r="D330" s="41"/>
      <c r="E330" s="42"/>
      <c r="F330" s="43"/>
      <c r="G330" s="43"/>
    </row>
    <row r="331" spans="1:7" ht="20.25">
      <c r="A331" s="23"/>
      <c r="B331" s="41"/>
      <c r="C331" s="41"/>
      <c r="D331" s="41"/>
      <c r="E331" s="42"/>
      <c r="F331" s="43"/>
      <c r="G331" s="43"/>
    </row>
    <row r="332" spans="1:7" ht="20.25">
      <c r="A332" s="23"/>
      <c r="B332" s="41"/>
      <c r="C332" s="41"/>
      <c r="D332" s="41"/>
      <c r="E332" s="42"/>
      <c r="F332" s="43"/>
      <c r="G332" s="43"/>
    </row>
    <row r="333" spans="1:7" ht="20.25">
      <c r="A333" s="23"/>
      <c r="B333" s="41"/>
      <c r="C333" s="41"/>
      <c r="D333" s="41"/>
      <c r="E333" s="42"/>
      <c r="F333" s="43"/>
      <c r="G333" s="43"/>
    </row>
    <row r="334" spans="1:7" ht="20.25">
      <c r="A334" s="23"/>
      <c r="B334" s="41"/>
      <c r="C334" s="41"/>
      <c r="D334" s="41"/>
      <c r="E334" s="42"/>
      <c r="F334" s="43"/>
      <c r="G334" s="43"/>
    </row>
    <row r="335" spans="1:7" ht="20.25">
      <c r="A335" s="23"/>
      <c r="B335" s="41"/>
      <c r="C335" s="41"/>
      <c r="D335" s="41"/>
      <c r="E335" s="42"/>
      <c r="F335" s="43"/>
      <c r="G335" s="43"/>
    </row>
    <row r="336" spans="1:7" ht="20.25">
      <c r="A336" s="23"/>
      <c r="B336" s="41"/>
      <c r="C336" s="41"/>
      <c r="D336" s="41"/>
      <c r="E336" s="42"/>
      <c r="F336" s="43"/>
      <c r="G336" s="43"/>
    </row>
    <row r="337" spans="1:7" ht="20.25">
      <c r="A337" s="23"/>
      <c r="B337" s="41"/>
      <c r="C337" s="41"/>
      <c r="D337" s="41"/>
      <c r="E337" s="42"/>
      <c r="F337" s="43"/>
      <c r="G337" s="43"/>
    </row>
    <row r="338" spans="1:7" ht="20.25">
      <c r="A338" s="23"/>
      <c r="B338" s="41"/>
      <c r="C338" s="41"/>
      <c r="D338" s="41"/>
      <c r="E338" s="42"/>
      <c r="F338" s="43"/>
      <c r="G338" s="43"/>
    </row>
    <row r="339" spans="1:7" ht="20.25">
      <c r="A339" s="23"/>
      <c r="B339" s="41"/>
      <c r="C339" s="41"/>
      <c r="D339" s="41"/>
      <c r="E339" s="42"/>
      <c r="F339" s="43"/>
      <c r="G339" s="43"/>
    </row>
    <row r="340" spans="1:7" ht="20.25">
      <c r="A340" s="23"/>
      <c r="B340" s="41"/>
      <c r="C340" s="41"/>
      <c r="D340" s="41"/>
      <c r="E340" s="42"/>
      <c r="F340" s="43"/>
      <c r="G340" s="43"/>
    </row>
    <row r="341" spans="1:7" ht="20.25">
      <c r="A341" s="23"/>
      <c r="B341" s="41"/>
      <c r="C341" s="41"/>
      <c r="D341" s="41"/>
      <c r="E341" s="42"/>
      <c r="F341" s="43"/>
      <c r="G341" s="43"/>
    </row>
    <row r="342" spans="1:7" ht="20.25">
      <c r="A342" s="23"/>
      <c r="B342" s="41"/>
      <c r="C342" s="41"/>
      <c r="D342" s="41"/>
      <c r="E342" s="42"/>
      <c r="F342" s="43"/>
      <c r="G342" s="43"/>
    </row>
    <row r="343" spans="1:7" ht="20.25">
      <c r="A343" s="23"/>
      <c r="B343" s="41"/>
      <c r="C343" s="41"/>
      <c r="D343" s="41"/>
      <c r="E343" s="42"/>
      <c r="F343" s="43"/>
      <c r="G343" s="43"/>
    </row>
    <row r="344" spans="1:7" ht="20.25">
      <c r="A344" s="23"/>
      <c r="B344" s="41"/>
      <c r="C344" s="41"/>
      <c r="D344" s="41"/>
      <c r="E344" s="42"/>
      <c r="F344" s="43"/>
      <c r="G344" s="43"/>
    </row>
    <row r="345" spans="1:7" ht="20.25">
      <c r="A345" s="23"/>
      <c r="B345" s="41"/>
      <c r="C345" s="41"/>
      <c r="D345" s="41"/>
      <c r="E345" s="42"/>
      <c r="F345" s="43"/>
      <c r="G345" s="43"/>
    </row>
    <row r="346" spans="1:7" ht="20.25">
      <c r="A346" s="23"/>
      <c r="B346" s="41"/>
      <c r="C346" s="41"/>
      <c r="D346" s="41"/>
      <c r="E346" s="42"/>
      <c r="F346" s="43"/>
      <c r="G346" s="43"/>
    </row>
    <row r="347" spans="1:7" ht="20.25">
      <c r="A347" s="23"/>
      <c r="B347" s="41"/>
      <c r="C347" s="41"/>
      <c r="D347" s="41"/>
      <c r="E347" s="42"/>
      <c r="F347" s="43"/>
      <c r="G347" s="43"/>
    </row>
    <row r="348" spans="1:7" ht="20.25">
      <c r="A348" s="23"/>
      <c r="B348" s="41"/>
      <c r="C348" s="41"/>
      <c r="D348" s="41"/>
      <c r="E348" s="42"/>
      <c r="F348" s="43"/>
      <c r="G348" s="43"/>
    </row>
    <row r="349" spans="1:7" ht="20.25">
      <c r="A349" s="23"/>
      <c r="B349" s="41"/>
      <c r="C349" s="41"/>
      <c r="D349" s="41"/>
      <c r="E349" s="42"/>
      <c r="F349" s="43"/>
      <c r="G349" s="43"/>
    </row>
    <row r="350" spans="1:7" ht="20.25">
      <c r="A350" s="23"/>
      <c r="B350" s="41"/>
      <c r="C350" s="41"/>
      <c r="D350" s="41"/>
      <c r="E350" s="42"/>
      <c r="F350" s="43"/>
      <c r="G350" s="43"/>
    </row>
    <row r="351" spans="1:7" ht="20.25">
      <c r="A351" s="23"/>
      <c r="B351" s="41"/>
      <c r="C351" s="41"/>
      <c r="D351" s="41"/>
      <c r="E351" s="42"/>
      <c r="F351" s="43"/>
      <c r="G351" s="43"/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189" activePane="bottomRight" state="frozen"/>
      <selection pane="topRight" activeCell="E1" sqref="E1"/>
      <selection pane="bottomLeft" activeCell="A7" sqref="A7"/>
      <selection pane="bottomRight" activeCell="H103" sqref="H103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111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N1" s="175"/>
      <c r="O1" s="175"/>
      <c r="Q1" s="175"/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3319.5600000000018</v>
      </c>
      <c r="E2" s="10">
        <v>45748</v>
      </c>
      <c r="F2" s="58">
        <v>40.799999999999997</v>
      </c>
      <c r="G2" s="139">
        <v>29</v>
      </c>
      <c r="H2" s="122"/>
      <c r="I2" s="122"/>
      <c r="J2" s="26"/>
      <c r="K2" s="127">
        <f>F2-G2-H2+I2-J2</f>
        <v>11.799999999999997</v>
      </c>
      <c r="L2" s="152"/>
      <c r="N2" s="21"/>
      <c r="O2" s="21"/>
      <c r="Q2" s="21"/>
      <c r="R2" s="21"/>
    </row>
    <row r="3" spans="1:18" ht="20.25" customHeight="1">
      <c r="A3" s="52" t="s">
        <v>89</v>
      </c>
      <c r="B3" s="156">
        <f>SUM(F:F)</f>
        <v>10948.969999999994</v>
      </c>
      <c r="C3" s="157" t="s">
        <v>57</v>
      </c>
      <c r="D3" s="159">
        <f>D2/B4</f>
        <v>0.471955448324692</v>
      </c>
      <c r="E3" s="10">
        <v>45748</v>
      </c>
      <c r="F3" s="58">
        <v>44.4</v>
      </c>
      <c r="G3" s="139">
        <v>19.82</v>
      </c>
      <c r="H3" s="122"/>
      <c r="I3" s="122"/>
      <c r="J3" s="26"/>
      <c r="K3" s="127">
        <f t="shared" ref="K3:K66" si="0">F3-G3-H3+I3-J3</f>
        <v>24.58</v>
      </c>
      <c r="L3" s="152"/>
      <c r="N3" s="1"/>
      <c r="O3" s="1"/>
      <c r="Q3" s="1"/>
      <c r="R3" s="1"/>
    </row>
    <row r="4" spans="1:18" ht="20.25" customHeight="1">
      <c r="A4" s="52" t="s">
        <v>90</v>
      </c>
      <c r="B4" s="156">
        <f>SUM(G:G)</f>
        <v>7033.6299999999965</v>
      </c>
      <c r="C4" s="4" t="s">
        <v>11</v>
      </c>
      <c r="D4" s="156">
        <f>SUM(J:J)</f>
        <v>473</v>
      </c>
      <c r="E4" s="10">
        <v>45748</v>
      </c>
      <c r="F4" s="58">
        <v>51.6</v>
      </c>
      <c r="G4" s="139">
        <v>34.4</v>
      </c>
      <c r="H4" s="122"/>
      <c r="I4" s="122"/>
      <c r="J4" s="26"/>
      <c r="K4" s="127">
        <f t="shared" si="0"/>
        <v>17.200000000000003</v>
      </c>
      <c r="L4" s="152"/>
      <c r="Q4" s="1"/>
      <c r="R4" s="1"/>
    </row>
    <row r="5" spans="1:18" ht="20.25" customHeight="1">
      <c r="A5" s="52" t="s">
        <v>91</v>
      </c>
      <c r="B5" s="156">
        <f>SUM(H:H)</f>
        <v>246.58000000000004</v>
      </c>
      <c r="C5" s="157" t="s">
        <v>98</v>
      </c>
      <c r="D5" s="158">
        <f>COUNT(G:G)</f>
        <v>183</v>
      </c>
      <c r="E5" s="10">
        <v>45749</v>
      </c>
      <c r="F5" s="58">
        <v>35.4</v>
      </c>
      <c r="G5" s="139">
        <v>23.95</v>
      </c>
      <c r="H5" s="123"/>
      <c r="I5" s="123"/>
      <c r="J5" s="26"/>
      <c r="K5" s="127">
        <f t="shared" si="0"/>
        <v>11.45</v>
      </c>
      <c r="L5" s="152"/>
    </row>
    <row r="6" spans="1:18" ht="20.25" customHeight="1">
      <c r="A6" s="52" t="s">
        <v>92</v>
      </c>
      <c r="B6" s="156">
        <f>SUM(I:I)</f>
        <v>123.8</v>
      </c>
      <c r="C6" s="165" t="s">
        <v>108</v>
      </c>
      <c r="D6" s="158">
        <f>COUNT(I:I)</f>
        <v>6</v>
      </c>
      <c r="E6" s="10">
        <v>45749</v>
      </c>
      <c r="F6" s="58">
        <v>41.6</v>
      </c>
      <c r="G6" s="140">
        <v>26</v>
      </c>
      <c r="H6" s="123"/>
      <c r="I6" s="123"/>
      <c r="J6" s="26"/>
      <c r="K6" s="127">
        <f t="shared" si="0"/>
        <v>15.600000000000001</v>
      </c>
      <c r="L6" s="152"/>
    </row>
    <row r="7" spans="1:18" ht="20.25" customHeight="1">
      <c r="C7" s="1"/>
      <c r="D7" s="1"/>
      <c r="E7" s="10">
        <v>45749</v>
      </c>
      <c r="F7" s="138">
        <v>34.6</v>
      </c>
      <c r="G7" s="139">
        <v>26</v>
      </c>
      <c r="H7" s="123"/>
      <c r="I7" s="123"/>
      <c r="J7" s="26"/>
      <c r="K7" s="127">
        <f t="shared" si="0"/>
        <v>8.6000000000000014</v>
      </c>
      <c r="L7" s="152"/>
    </row>
    <row r="8" spans="1:18" ht="20.25" customHeight="1">
      <c r="A8" s="1"/>
      <c r="B8" s="1"/>
      <c r="C8" s="1"/>
      <c r="D8" s="1"/>
      <c r="E8" s="10">
        <v>45749</v>
      </c>
      <c r="F8" s="58">
        <v>34.799999999999997</v>
      </c>
      <c r="G8" s="139">
        <v>25</v>
      </c>
      <c r="H8" s="123"/>
      <c r="I8" s="123"/>
      <c r="J8" s="26"/>
      <c r="K8" s="127">
        <f t="shared" si="0"/>
        <v>9.7999999999999972</v>
      </c>
      <c r="L8" s="152"/>
    </row>
    <row r="9" spans="1:18" ht="20.25" customHeight="1">
      <c r="A9" s="1"/>
      <c r="B9" s="1"/>
      <c r="E9" s="10">
        <v>45749</v>
      </c>
      <c r="F9" s="58">
        <v>63.2</v>
      </c>
      <c r="G9" s="140">
        <v>27.8</v>
      </c>
      <c r="H9" s="123"/>
      <c r="I9" s="123"/>
      <c r="J9" s="26"/>
      <c r="K9" s="127">
        <f t="shared" si="0"/>
        <v>35.400000000000006</v>
      </c>
      <c r="L9" s="152"/>
    </row>
    <row r="10" spans="1:18" ht="20.25" customHeight="1">
      <c r="A10" s="1"/>
      <c r="B10" s="162"/>
      <c r="E10" s="10">
        <v>45749</v>
      </c>
      <c r="F10" s="138">
        <v>34.799999999999997</v>
      </c>
      <c r="G10" s="139">
        <v>25</v>
      </c>
      <c r="H10" s="123"/>
      <c r="I10" s="123"/>
      <c r="J10" s="26"/>
      <c r="K10" s="127">
        <f t="shared" si="0"/>
        <v>9.7999999999999972</v>
      </c>
      <c r="L10" s="14"/>
    </row>
    <row r="11" spans="1:18" ht="22.35" customHeight="1">
      <c r="A11" s="1"/>
      <c r="B11" s="1"/>
      <c r="E11" s="10">
        <v>45750</v>
      </c>
      <c r="F11" s="58">
        <v>64.8</v>
      </c>
      <c r="G11" s="139">
        <v>47</v>
      </c>
      <c r="H11" s="123"/>
      <c r="I11" s="123"/>
      <c r="J11" s="26"/>
      <c r="K11" s="127">
        <f t="shared" si="0"/>
        <v>17.799999999999997</v>
      </c>
      <c r="L11" s="14"/>
    </row>
    <row r="12" spans="1:18">
      <c r="A12" s="1"/>
      <c r="B12" s="1"/>
      <c r="E12" s="10">
        <v>45750</v>
      </c>
      <c r="F12" s="58">
        <v>71</v>
      </c>
      <c r="G12" s="140">
        <v>32.700000000000003</v>
      </c>
      <c r="H12" s="123"/>
      <c r="I12" s="123"/>
      <c r="J12" s="26"/>
      <c r="K12" s="127">
        <f t="shared" si="0"/>
        <v>38.299999999999997</v>
      </c>
      <c r="L12" s="14"/>
    </row>
    <row r="13" spans="1:18">
      <c r="A13" s="1"/>
      <c r="B13" s="1"/>
      <c r="E13" s="10">
        <v>45750</v>
      </c>
      <c r="F13" s="58">
        <v>34.799999999999997</v>
      </c>
      <c r="G13" s="140">
        <v>25</v>
      </c>
      <c r="H13" s="123"/>
      <c r="I13" s="123"/>
      <c r="J13" s="26"/>
      <c r="K13" s="127">
        <f t="shared" si="0"/>
        <v>9.7999999999999972</v>
      </c>
      <c r="L13" s="14"/>
    </row>
    <row r="14" spans="1:18">
      <c r="B14" s="154"/>
      <c r="E14" s="10">
        <v>45750</v>
      </c>
      <c r="F14" s="58">
        <v>34.799999999999997</v>
      </c>
      <c r="G14" s="140">
        <v>25</v>
      </c>
      <c r="H14" s="123"/>
      <c r="I14" s="123"/>
      <c r="J14" s="26"/>
      <c r="K14" s="127">
        <f t="shared" si="0"/>
        <v>9.7999999999999972</v>
      </c>
      <c r="L14" s="14"/>
      <c r="M14" t="s">
        <v>65</v>
      </c>
    </row>
    <row r="15" spans="1:18">
      <c r="E15" s="10">
        <v>45751</v>
      </c>
      <c r="F15" s="58">
        <v>17.8</v>
      </c>
      <c r="G15" s="139">
        <v>14.45</v>
      </c>
      <c r="H15" s="123"/>
      <c r="I15" s="123"/>
      <c r="J15" s="26"/>
      <c r="K15" s="127">
        <f t="shared" si="0"/>
        <v>3.3500000000000014</v>
      </c>
      <c r="L15" s="14"/>
    </row>
    <row r="16" spans="1:18">
      <c r="E16" s="10">
        <v>45751</v>
      </c>
      <c r="F16" s="58">
        <v>32.799999999999997</v>
      </c>
      <c r="G16" s="140">
        <v>25</v>
      </c>
      <c r="H16" s="123"/>
      <c r="I16" s="123"/>
      <c r="J16" s="26">
        <v>4</v>
      </c>
      <c r="K16" s="127">
        <f t="shared" si="0"/>
        <v>3.7999999999999972</v>
      </c>
      <c r="L16" s="14"/>
    </row>
    <row r="17" spans="5:12">
      <c r="E17" s="10">
        <v>45751</v>
      </c>
      <c r="F17" s="58">
        <v>25.8</v>
      </c>
      <c r="G17" s="139">
        <v>19.2</v>
      </c>
      <c r="H17" s="122"/>
      <c r="I17" s="122"/>
      <c r="J17" s="26"/>
      <c r="K17" s="127">
        <f t="shared" si="0"/>
        <v>6.6000000000000014</v>
      </c>
      <c r="L17" s="14"/>
    </row>
    <row r="18" spans="5:12">
      <c r="E18" s="10">
        <v>45751</v>
      </c>
      <c r="F18" s="60">
        <v>17.8</v>
      </c>
      <c r="G18" s="139">
        <v>14.45</v>
      </c>
      <c r="H18" s="122"/>
      <c r="I18" s="122"/>
      <c r="J18" s="26"/>
      <c r="K18" s="127">
        <f t="shared" si="0"/>
        <v>3.3500000000000014</v>
      </c>
      <c r="L18" s="14"/>
    </row>
    <row r="19" spans="5:12">
      <c r="E19" s="10">
        <v>45751</v>
      </c>
      <c r="F19" s="58">
        <v>20.8</v>
      </c>
      <c r="G19" s="139">
        <v>13</v>
      </c>
      <c r="H19" s="122"/>
      <c r="I19" s="122"/>
      <c r="J19" s="26"/>
      <c r="K19" s="127">
        <f t="shared" si="0"/>
        <v>7.8000000000000007</v>
      </c>
      <c r="L19" s="14"/>
    </row>
    <row r="20" spans="5:12">
      <c r="E20" s="10">
        <v>45751</v>
      </c>
      <c r="F20" s="138">
        <v>11.8</v>
      </c>
      <c r="G20" s="139">
        <v>0</v>
      </c>
      <c r="H20" s="123"/>
      <c r="I20" s="123"/>
      <c r="J20" s="26"/>
      <c r="K20" s="127">
        <f t="shared" si="0"/>
        <v>11.8</v>
      </c>
      <c r="L20" s="14"/>
    </row>
    <row r="21" spans="5:12">
      <c r="E21" s="10">
        <v>45751</v>
      </c>
      <c r="F21" s="138">
        <v>25.8</v>
      </c>
      <c r="G21" s="139">
        <v>25.85</v>
      </c>
      <c r="H21" s="123"/>
      <c r="I21" s="123"/>
      <c r="J21" s="26"/>
      <c r="K21" s="127">
        <f t="shared" si="0"/>
        <v>-5.0000000000000711E-2</v>
      </c>
      <c r="L21" s="14"/>
    </row>
    <row r="22" spans="5:12">
      <c r="E22" s="10">
        <v>45751</v>
      </c>
      <c r="F22" s="135">
        <v>11.8</v>
      </c>
      <c r="G22" s="139">
        <v>10.65</v>
      </c>
      <c r="H22" s="122"/>
      <c r="I22" s="122"/>
      <c r="J22" s="26"/>
      <c r="K22" s="127">
        <f t="shared" si="0"/>
        <v>1.1500000000000004</v>
      </c>
      <c r="L22" s="14"/>
    </row>
    <row r="23" spans="5:12">
      <c r="E23" s="10">
        <v>45751</v>
      </c>
      <c r="F23" s="135">
        <v>14.8</v>
      </c>
      <c r="G23" s="139">
        <v>5</v>
      </c>
      <c r="H23" s="123"/>
      <c r="I23" s="123"/>
      <c r="J23" s="26">
        <v>4</v>
      </c>
      <c r="K23" s="127">
        <f t="shared" si="0"/>
        <v>5.8000000000000007</v>
      </c>
      <c r="L23" s="14"/>
    </row>
    <row r="24" spans="5:12">
      <c r="E24" s="10">
        <v>45751</v>
      </c>
      <c r="F24" s="60">
        <v>49.8</v>
      </c>
      <c r="G24" s="139">
        <v>33.5</v>
      </c>
      <c r="H24" s="123"/>
      <c r="I24" s="123"/>
      <c r="J24" s="26"/>
      <c r="K24" s="127">
        <f t="shared" si="0"/>
        <v>16.299999999999997</v>
      </c>
      <c r="L24" s="14"/>
    </row>
    <row r="25" spans="5:12">
      <c r="E25" s="10">
        <v>45752</v>
      </c>
      <c r="F25" s="60">
        <v>36.5</v>
      </c>
      <c r="G25" s="139">
        <v>25</v>
      </c>
      <c r="H25" s="123"/>
      <c r="I25" s="123"/>
      <c r="J25" s="141"/>
      <c r="K25" s="127">
        <f t="shared" si="0"/>
        <v>11.5</v>
      </c>
      <c r="L25" s="14"/>
    </row>
    <row r="26" spans="5:12">
      <c r="E26" s="10">
        <v>45752</v>
      </c>
      <c r="F26" s="94">
        <v>25.8</v>
      </c>
      <c r="G26" s="139">
        <v>19.2</v>
      </c>
      <c r="H26" s="123">
        <v>25.8</v>
      </c>
      <c r="I26" s="123">
        <v>19.2</v>
      </c>
      <c r="J26" s="141"/>
      <c r="K26" s="127">
        <f t="shared" si="0"/>
        <v>0</v>
      </c>
      <c r="L26" s="14"/>
    </row>
    <row r="27" spans="5:12">
      <c r="E27" s="10">
        <v>45752</v>
      </c>
      <c r="F27" s="94">
        <v>25.8</v>
      </c>
      <c r="G27" s="139">
        <v>19.2</v>
      </c>
      <c r="H27" s="123"/>
      <c r="I27" s="123"/>
      <c r="J27" s="130"/>
      <c r="K27" s="127">
        <f t="shared" si="0"/>
        <v>6.6000000000000014</v>
      </c>
      <c r="L27" s="14"/>
    </row>
    <row r="28" spans="5:12">
      <c r="E28" s="10">
        <v>45752</v>
      </c>
      <c r="F28" s="94">
        <v>71</v>
      </c>
      <c r="G28" s="139">
        <v>25.43</v>
      </c>
      <c r="H28" s="123"/>
      <c r="I28" s="123"/>
      <c r="J28" s="77"/>
      <c r="K28" s="127">
        <f t="shared" si="0"/>
        <v>45.57</v>
      </c>
      <c r="L28" s="14"/>
    </row>
    <row r="29" spans="5:12">
      <c r="E29" s="10">
        <v>45752</v>
      </c>
      <c r="F29" s="94">
        <v>32.799999999999997</v>
      </c>
      <c r="G29" s="139">
        <v>25.5</v>
      </c>
      <c r="H29" s="123"/>
      <c r="I29" s="123"/>
      <c r="J29" s="77"/>
      <c r="K29" s="127">
        <f t="shared" si="0"/>
        <v>7.2999999999999972</v>
      </c>
      <c r="L29" s="14"/>
    </row>
    <row r="30" spans="5:12">
      <c r="E30" s="10">
        <v>45752</v>
      </c>
      <c r="F30" s="94">
        <v>34.799999999999997</v>
      </c>
      <c r="G30" s="139">
        <v>25</v>
      </c>
      <c r="H30" s="123"/>
      <c r="I30" s="123"/>
      <c r="J30" s="77"/>
      <c r="K30" s="127">
        <f t="shared" si="0"/>
        <v>9.7999999999999972</v>
      </c>
      <c r="L30" s="14"/>
    </row>
    <row r="31" spans="5:12">
      <c r="E31" s="10">
        <v>45753</v>
      </c>
      <c r="F31" s="153">
        <v>35.6</v>
      </c>
      <c r="G31" s="139">
        <v>24.9</v>
      </c>
      <c r="H31" s="123"/>
      <c r="I31" s="123"/>
      <c r="J31" s="77"/>
      <c r="K31" s="127">
        <f t="shared" si="0"/>
        <v>10.700000000000003</v>
      </c>
      <c r="L31" s="14"/>
    </row>
    <row r="32" spans="5:12">
      <c r="E32" s="10">
        <v>45753</v>
      </c>
      <c r="F32" s="94">
        <v>1365</v>
      </c>
      <c r="G32" s="139">
        <v>846</v>
      </c>
      <c r="H32" s="160"/>
      <c r="I32" s="160"/>
      <c r="J32" s="77">
        <v>315</v>
      </c>
      <c r="K32" s="127">
        <f t="shared" si="0"/>
        <v>204</v>
      </c>
    </row>
    <row r="33" spans="3:11">
      <c r="E33" s="10">
        <v>45754</v>
      </c>
      <c r="F33" s="94">
        <v>29.6</v>
      </c>
      <c r="G33" s="139">
        <v>12.88</v>
      </c>
      <c r="H33" s="160"/>
      <c r="I33" s="160"/>
      <c r="J33" s="77"/>
      <c r="K33" s="127">
        <f t="shared" si="0"/>
        <v>16.72</v>
      </c>
    </row>
    <row r="34" spans="3:11">
      <c r="E34" s="10">
        <v>45754</v>
      </c>
      <c r="F34" s="94">
        <v>54.95</v>
      </c>
      <c r="G34" s="139">
        <v>47</v>
      </c>
      <c r="H34" s="160"/>
      <c r="I34" s="160"/>
      <c r="J34" s="77"/>
      <c r="K34" s="127">
        <f t="shared" si="0"/>
        <v>7.9500000000000028</v>
      </c>
    </row>
    <row r="35" spans="3:11">
      <c r="E35" s="10">
        <v>45754</v>
      </c>
      <c r="F35" s="94">
        <v>14.8</v>
      </c>
      <c r="G35" s="139">
        <v>9.94</v>
      </c>
      <c r="H35" s="160"/>
      <c r="I35" s="160"/>
      <c r="J35" s="77"/>
      <c r="K35" s="127">
        <f t="shared" si="0"/>
        <v>4.8600000000000012</v>
      </c>
    </row>
    <row r="36" spans="3:11">
      <c r="E36" s="10">
        <v>45754</v>
      </c>
      <c r="F36" s="94">
        <v>25.8</v>
      </c>
      <c r="G36" s="139">
        <v>19.2</v>
      </c>
      <c r="H36" s="160"/>
      <c r="I36" s="160"/>
      <c r="J36" s="77"/>
      <c r="K36" s="127">
        <f t="shared" si="0"/>
        <v>6.6000000000000014</v>
      </c>
    </row>
    <row r="37" spans="3:11">
      <c r="E37" s="10">
        <v>45755</v>
      </c>
      <c r="F37" s="94">
        <v>17.8</v>
      </c>
      <c r="G37" s="139">
        <v>14.45</v>
      </c>
      <c r="H37" s="160"/>
      <c r="I37" s="160"/>
      <c r="J37" s="77"/>
      <c r="K37" s="127">
        <f t="shared" si="0"/>
        <v>3.3500000000000014</v>
      </c>
    </row>
    <row r="38" spans="3:11">
      <c r="E38" s="10">
        <v>45755</v>
      </c>
      <c r="F38" s="94">
        <v>31.17</v>
      </c>
      <c r="G38" s="139">
        <v>25</v>
      </c>
      <c r="H38" s="160"/>
      <c r="I38" s="160"/>
      <c r="J38" s="77"/>
      <c r="K38" s="127">
        <f t="shared" si="0"/>
        <v>6.1700000000000017</v>
      </c>
    </row>
    <row r="39" spans="3:11">
      <c r="E39" s="10">
        <v>45755</v>
      </c>
      <c r="F39" s="94">
        <v>26.1</v>
      </c>
      <c r="G39" s="139">
        <v>17</v>
      </c>
      <c r="H39" s="160"/>
      <c r="I39" s="160"/>
      <c r="J39" s="77"/>
      <c r="K39" s="127">
        <f t="shared" si="0"/>
        <v>9.1000000000000014</v>
      </c>
    </row>
    <row r="40" spans="3:11">
      <c r="E40" s="10">
        <v>45755</v>
      </c>
      <c r="F40" s="94">
        <v>14.8</v>
      </c>
      <c r="G40" s="139">
        <v>9.94</v>
      </c>
      <c r="H40" s="160"/>
      <c r="I40" s="160"/>
      <c r="J40" s="77"/>
      <c r="K40" s="127">
        <f t="shared" si="0"/>
        <v>4.8600000000000012</v>
      </c>
    </row>
    <row r="41" spans="3:11">
      <c r="E41" s="10">
        <v>45755</v>
      </c>
      <c r="F41" s="94">
        <v>31.13</v>
      </c>
      <c r="G41" s="139">
        <v>25</v>
      </c>
      <c r="H41" s="160"/>
      <c r="I41" s="160"/>
      <c r="J41" s="77"/>
      <c r="K41" s="127">
        <f t="shared" si="0"/>
        <v>6.129999999999999</v>
      </c>
    </row>
    <row r="42" spans="3:11">
      <c r="E42" s="10">
        <v>45755</v>
      </c>
      <c r="F42" s="94">
        <v>23.5</v>
      </c>
      <c r="G42" s="139">
        <v>15</v>
      </c>
      <c r="H42" s="160"/>
      <c r="I42" s="160"/>
      <c r="J42" s="77"/>
      <c r="K42" s="127">
        <f t="shared" si="0"/>
        <v>8.5</v>
      </c>
    </row>
    <row r="43" spans="3:11">
      <c r="E43" s="10">
        <v>45755</v>
      </c>
      <c r="F43" s="94">
        <v>31.18</v>
      </c>
      <c r="G43" s="139">
        <v>25</v>
      </c>
      <c r="H43" s="160"/>
      <c r="I43" s="160"/>
      <c r="J43" s="77"/>
      <c r="K43" s="127">
        <f t="shared" si="0"/>
        <v>6.18</v>
      </c>
    </row>
    <row r="44" spans="3:11">
      <c r="E44" s="10">
        <v>45755</v>
      </c>
      <c r="F44" s="94">
        <v>56.66</v>
      </c>
      <c r="G44" s="139">
        <v>47</v>
      </c>
      <c r="H44" s="160"/>
      <c r="I44" s="160"/>
      <c r="J44" s="77"/>
      <c r="K44" s="127">
        <f t="shared" si="0"/>
        <v>9.6599999999999966</v>
      </c>
    </row>
    <row r="45" spans="3:11">
      <c r="E45" s="10">
        <v>45756</v>
      </c>
      <c r="F45" s="94">
        <v>79.92</v>
      </c>
      <c r="G45" s="139">
        <v>32.64</v>
      </c>
      <c r="H45" s="160"/>
      <c r="I45" s="160"/>
      <c r="J45" s="77"/>
      <c r="K45" s="127">
        <f t="shared" si="0"/>
        <v>47.28</v>
      </c>
    </row>
    <row r="46" spans="3:11">
      <c r="C46" s="79"/>
      <c r="D46" s="79"/>
      <c r="E46" s="10">
        <v>45756</v>
      </c>
      <c r="F46" s="94">
        <v>23.5</v>
      </c>
      <c r="G46" s="139">
        <v>15</v>
      </c>
      <c r="H46" s="160"/>
      <c r="I46" s="160"/>
      <c r="J46" s="77"/>
      <c r="K46" s="127">
        <f t="shared" si="0"/>
        <v>8.5</v>
      </c>
    </row>
    <row r="47" spans="3:11">
      <c r="E47" s="10">
        <v>45756</v>
      </c>
      <c r="F47" s="94">
        <v>29.6</v>
      </c>
      <c r="G47" s="139">
        <v>21.1</v>
      </c>
      <c r="H47" s="160"/>
      <c r="I47" s="160"/>
      <c r="J47" s="77"/>
      <c r="K47" s="127">
        <f t="shared" si="0"/>
        <v>8.5</v>
      </c>
    </row>
    <row r="48" spans="3:11">
      <c r="E48" s="10">
        <v>45756</v>
      </c>
      <c r="F48" s="94">
        <v>36.799999999999997</v>
      </c>
      <c r="G48" s="139">
        <v>26</v>
      </c>
      <c r="H48" s="160"/>
      <c r="I48" s="160"/>
      <c r="J48" s="77">
        <v>4</v>
      </c>
      <c r="K48" s="127">
        <f t="shared" si="0"/>
        <v>6.7999999999999972</v>
      </c>
    </row>
    <row r="49" spans="1:13">
      <c r="C49" s="79"/>
      <c r="D49" s="79"/>
      <c r="E49" s="10">
        <v>45756</v>
      </c>
      <c r="F49" s="94">
        <v>25.8</v>
      </c>
      <c r="G49" s="139">
        <v>19.2</v>
      </c>
      <c r="H49" s="160"/>
      <c r="I49" s="160"/>
      <c r="J49" s="77"/>
      <c r="K49" s="127">
        <f t="shared" si="0"/>
        <v>6.6000000000000014</v>
      </c>
    </row>
    <row r="50" spans="1:13">
      <c r="A50" s="79"/>
      <c r="B50" s="79"/>
      <c r="E50" s="10">
        <v>45756</v>
      </c>
      <c r="F50" s="94">
        <v>14.8</v>
      </c>
      <c r="G50" s="139">
        <v>9.94</v>
      </c>
      <c r="H50" s="160"/>
      <c r="I50" s="160"/>
      <c r="J50" s="77"/>
      <c r="K50" s="127">
        <f t="shared" si="0"/>
        <v>4.8600000000000012</v>
      </c>
      <c r="M50" t="s">
        <v>65</v>
      </c>
    </row>
    <row r="51" spans="1:13">
      <c r="E51" s="10">
        <v>45756</v>
      </c>
      <c r="F51" s="94">
        <v>17.8</v>
      </c>
      <c r="G51" s="139">
        <v>14.45</v>
      </c>
      <c r="H51" s="160"/>
      <c r="I51" s="160"/>
      <c r="J51" s="77"/>
      <c r="K51" s="127">
        <f t="shared" si="0"/>
        <v>3.3500000000000014</v>
      </c>
    </row>
    <row r="52" spans="1:13">
      <c r="E52" s="10">
        <v>45756</v>
      </c>
      <c r="F52" s="94">
        <v>40.6</v>
      </c>
      <c r="G52" s="139">
        <v>24</v>
      </c>
      <c r="H52" s="160"/>
      <c r="I52" s="160"/>
      <c r="J52" s="77">
        <v>4</v>
      </c>
      <c r="K52" s="127">
        <f t="shared" si="0"/>
        <v>12.600000000000001</v>
      </c>
    </row>
    <row r="53" spans="1:13">
      <c r="A53" s="79"/>
      <c r="B53" s="79"/>
      <c r="E53" s="10">
        <v>45756</v>
      </c>
      <c r="F53" s="94">
        <v>11.8</v>
      </c>
      <c r="G53" s="139">
        <v>10.65</v>
      </c>
      <c r="H53" s="160"/>
      <c r="I53" s="160"/>
      <c r="J53" s="77"/>
      <c r="K53" s="127">
        <f t="shared" si="0"/>
        <v>1.1500000000000004</v>
      </c>
    </row>
    <row r="54" spans="1:13" s="79" customFormat="1">
      <c r="A54"/>
      <c r="B54"/>
      <c r="C54"/>
      <c r="D54"/>
      <c r="E54" s="10">
        <v>45756</v>
      </c>
      <c r="F54" s="94">
        <v>50.64</v>
      </c>
      <c r="G54" s="139">
        <v>24.76</v>
      </c>
      <c r="H54" s="160"/>
      <c r="I54" s="160"/>
      <c r="J54" s="77"/>
      <c r="K54" s="127">
        <f t="shared" si="0"/>
        <v>25.88</v>
      </c>
    </row>
    <row r="55" spans="1:13">
      <c r="E55" s="10">
        <v>45756</v>
      </c>
      <c r="F55" s="94">
        <v>31.68</v>
      </c>
      <c r="G55" s="139">
        <v>25</v>
      </c>
      <c r="H55" s="160">
        <v>31.68</v>
      </c>
      <c r="I55" s="160">
        <v>25</v>
      </c>
      <c r="J55" s="77"/>
      <c r="K55" s="127">
        <f t="shared" si="0"/>
        <v>0</v>
      </c>
      <c r="M55" t="s">
        <v>65</v>
      </c>
    </row>
    <row r="56" spans="1:13">
      <c r="E56" s="10">
        <v>45757</v>
      </c>
      <c r="F56" s="94">
        <v>59.2</v>
      </c>
      <c r="G56" s="139">
        <v>24.76</v>
      </c>
      <c r="H56" s="160"/>
      <c r="I56" s="160"/>
      <c r="J56" s="77"/>
      <c r="K56" s="127">
        <f t="shared" si="0"/>
        <v>34.44</v>
      </c>
    </row>
    <row r="57" spans="1:13" s="79" customFormat="1">
      <c r="A57"/>
      <c r="B57"/>
      <c r="C57"/>
      <c r="D57"/>
      <c r="E57" s="10">
        <v>45757</v>
      </c>
      <c r="F57" s="94">
        <v>112.4</v>
      </c>
      <c r="G57" s="139">
        <v>68</v>
      </c>
      <c r="H57" s="160"/>
      <c r="I57" s="160"/>
      <c r="J57" s="77"/>
      <c r="K57" s="127">
        <f t="shared" si="0"/>
        <v>44.400000000000006</v>
      </c>
    </row>
    <row r="58" spans="1:13">
      <c r="E58" s="10">
        <v>45757</v>
      </c>
      <c r="F58" s="155">
        <v>14.8</v>
      </c>
      <c r="G58" s="123">
        <v>9.94</v>
      </c>
      <c r="H58" s="160"/>
      <c r="I58" s="160"/>
      <c r="J58" s="130"/>
      <c r="K58" s="127">
        <f t="shared" si="0"/>
        <v>4.8600000000000012</v>
      </c>
    </row>
    <row r="59" spans="1:13">
      <c r="E59" s="10">
        <v>45757</v>
      </c>
      <c r="F59" s="94">
        <v>29.6</v>
      </c>
      <c r="G59" s="139">
        <v>14.88</v>
      </c>
      <c r="H59" s="160"/>
      <c r="I59" s="160"/>
      <c r="J59" s="77"/>
      <c r="K59" s="127">
        <f t="shared" si="0"/>
        <v>14.72</v>
      </c>
    </row>
    <row r="60" spans="1:13">
      <c r="E60" s="10">
        <v>45757</v>
      </c>
      <c r="F60" s="94">
        <v>29.6</v>
      </c>
      <c r="G60" s="139">
        <v>14.88</v>
      </c>
      <c r="H60" s="160"/>
      <c r="I60" s="160"/>
      <c r="J60" s="77"/>
      <c r="K60" s="127">
        <f t="shared" si="0"/>
        <v>14.72</v>
      </c>
      <c r="M60" t="s">
        <v>65</v>
      </c>
    </row>
    <row r="61" spans="1:13">
      <c r="E61" s="10">
        <v>45758</v>
      </c>
      <c r="F61" s="94">
        <v>31.57</v>
      </c>
      <c r="G61" s="139">
        <v>25</v>
      </c>
      <c r="H61" s="160"/>
      <c r="I61" s="160"/>
      <c r="J61" s="77"/>
      <c r="K61" s="127">
        <f t="shared" si="0"/>
        <v>6.57</v>
      </c>
    </row>
    <row r="62" spans="1:13">
      <c r="E62" s="10">
        <v>45758</v>
      </c>
      <c r="F62" s="94">
        <v>19.43</v>
      </c>
      <c r="G62" s="139">
        <v>14.79</v>
      </c>
      <c r="H62" s="160"/>
      <c r="I62" s="160"/>
      <c r="J62" s="77"/>
      <c r="K62" s="127">
        <f t="shared" si="0"/>
        <v>4.6400000000000006</v>
      </c>
    </row>
    <row r="63" spans="1:13">
      <c r="E63" s="10">
        <v>45758</v>
      </c>
      <c r="F63" s="94">
        <v>29.6</v>
      </c>
      <c r="G63" s="139">
        <v>14.88</v>
      </c>
      <c r="H63" s="160"/>
      <c r="I63" s="160"/>
      <c r="J63" s="77"/>
      <c r="K63" s="127">
        <f t="shared" si="0"/>
        <v>14.72</v>
      </c>
    </row>
    <row r="64" spans="1:13">
      <c r="E64" s="10">
        <v>45758</v>
      </c>
      <c r="F64" s="94">
        <v>17.8</v>
      </c>
      <c r="G64" s="139">
        <v>14.45</v>
      </c>
      <c r="H64" s="160"/>
      <c r="I64" s="160"/>
      <c r="J64" s="77"/>
      <c r="K64" s="127">
        <f t="shared" si="0"/>
        <v>3.3500000000000014</v>
      </c>
    </row>
    <row r="65" spans="5:13">
      <c r="E65" s="10">
        <v>45758</v>
      </c>
      <c r="F65" s="94">
        <v>17.8</v>
      </c>
      <c r="G65" s="139">
        <v>14.45</v>
      </c>
      <c r="H65" s="160"/>
      <c r="I65" s="160"/>
      <c r="J65" s="77"/>
      <c r="K65" s="127">
        <f t="shared" si="0"/>
        <v>3.3500000000000014</v>
      </c>
    </row>
    <row r="66" spans="5:13">
      <c r="E66" s="10">
        <v>45758</v>
      </c>
      <c r="F66" s="94">
        <v>66.8</v>
      </c>
      <c r="G66" s="139">
        <v>47</v>
      </c>
      <c r="H66" s="160"/>
      <c r="I66" s="160"/>
      <c r="J66" s="77"/>
      <c r="K66" s="127">
        <f t="shared" si="0"/>
        <v>19.799999999999997</v>
      </c>
    </row>
    <row r="67" spans="5:13">
      <c r="E67" s="10">
        <v>45759</v>
      </c>
      <c r="F67" s="94">
        <v>73</v>
      </c>
      <c r="G67" s="139">
        <v>50</v>
      </c>
      <c r="H67" s="160">
        <v>73</v>
      </c>
      <c r="I67" s="160">
        <v>50</v>
      </c>
      <c r="J67" s="77"/>
      <c r="K67" s="127">
        <f t="shared" ref="K67:K130" si="1">F67-G67-H67+I67-J67</f>
        <v>0</v>
      </c>
    </row>
    <row r="68" spans="5:13">
      <c r="E68" s="10">
        <v>45759</v>
      </c>
      <c r="F68" s="94">
        <v>14.8</v>
      </c>
      <c r="G68" s="139">
        <v>9.94</v>
      </c>
      <c r="H68" s="160"/>
      <c r="I68" s="160"/>
      <c r="J68" s="77"/>
      <c r="K68" s="127">
        <f t="shared" si="1"/>
        <v>4.8600000000000012</v>
      </c>
    </row>
    <row r="69" spans="5:13">
      <c r="E69" s="10">
        <v>45759</v>
      </c>
      <c r="F69" s="94">
        <v>65.599999999999994</v>
      </c>
      <c r="G69" s="139">
        <v>45</v>
      </c>
      <c r="H69" s="160"/>
      <c r="I69" s="160"/>
      <c r="J69" s="77"/>
      <c r="K69" s="127">
        <f t="shared" si="1"/>
        <v>20.599999999999994</v>
      </c>
      <c r="M69" t="s">
        <v>65</v>
      </c>
    </row>
    <row r="70" spans="5:13">
      <c r="E70" s="10">
        <v>45759</v>
      </c>
      <c r="F70" s="94">
        <v>59.2</v>
      </c>
      <c r="G70" s="139">
        <v>20</v>
      </c>
      <c r="H70" s="160"/>
      <c r="I70" s="160"/>
      <c r="J70" s="77">
        <v>4</v>
      </c>
      <c r="K70" s="127">
        <f t="shared" si="1"/>
        <v>35.200000000000003</v>
      </c>
    </row>
    <row r="71" spans="5:13">
      <c r="E71" s="10">
        <v>45759</v>
      </c>
      <c r="F71" s="94">
        <v>85.8</v>
      </c>
      <c r="G71" s="139">
        <v>37.64</v>
      </c>
      <c r="H71" s="160"/>
      <c r="I71" s="160"/>
      <c r="J71" s="77"/>
      <c r="K71" s="127">
        <f t="shared" si="1"/>
        <v>48.16</v>
      </c>
    </row>
    <row r="72" spans="5:13">
      <c r="E72" s="10">
        <v>45760</v>
      </c>
      <c r="F72" s="94">
        <v>25.8</v>
      </c>
      <c r="G72" s="139">
        <v>19.2</v>
      </c>
      <c r="H72" s="160"/>
      <c r="I72" s="160"/>
      <c r="J72" s="77"/>
      <c r="K72" s="127">
        <f t="shared" si="1"/>
        <v>6.6000000000000014</v>
      </c>
    </row>
    <row r="73" spans="5:13">
      <c r="E73" s="10">
        <v>45760</v>
      </c>
      <c r="F73" s="94">
        <v>36.5</v>
      </c>
      <c r="G73" s="139">
        <v>25</v>
      </c>
      <c r="H73" s="160"/>
      <c r="I73" s="160"/>
      <c r="J73" s="77"/>
      <c r="K73" s="127">
        <f t="shared" si="1"/>
        <v>11.5</v>
      </c>
    </row>
    <row r="74" spans="5:13">
      <c r="E74" s="10">
        <v>45760</v>
      </c>
      <c r="F74" s="94">
        <v>71</v>
      </c>
      <c r="G74" s="139">
        <v>32.700000000000003</v>
      </c>
      <c r="H74" s="160"/>
      <c r="I74" s="160"/>
      <c r="J74" s="77"/>
      <c r="K74" s="127">
        <f t="shared" si="1"/>
        <v>38.299999999999997</v>
      </c>
    </row>
    <row r="75" spans="5:13">
      <c r="E75" s="10">
        <v>45760</v>
      </c>
      <c r="F75" s="94">
        <v>74.400000000000006</v>
      </c>
      <c r="G75" s="139">
        <v>49.6</v>
      </c>
      <c r="H75" s="160"/>
      <c r="I75" s="160"/>
      <c r="J75" s="77"/>
      <c r="K75" s="127">
        <f t="shared" si="1"/>
        <v>24.800000000000004</v>
      </c>
    </row>
    <row r="76" spans="5:13">
      <c r="E76" s="10">
        <v>45761</v>
      </c>
      <c r="F76" s="94">
        <v>27.58</v>
      </c>
      <c r="G76" s="139">
        <v>19.45</v>
      </c>
      <c r="H76" s="160"/>
      <c r="I76" s="160"/>
      <c r="J76" s="77">
        <v>4</v>
      </c>
      <c r="K76" s="127">
        <f t="shared" si="1"/>
        <v>4.129999999999999</v>
      </c>
    </row>
    <row r="77" spans="5:13">
      <c r="E77" s="10">
        <v>45761</v>
      </c>
      <c r="F77" s="94">
        <v>23.2</v>
      </c>
      <c r="G77" s="139">
        <v>19.2</v>
      </c>
      <c r="H77" s="160"/>
      <c r="I77" s="160"/>
      <c r="J77" s="77"/>
      <c r="K77" s="127">
        <f t="shared" si="1"/>
        <v>4</v>
      </c>
    </row>
    <row r="78" spans="5:13">
      <c r="E78" s="10">
        <v>45762</v>
      </c>
      <c r="F78" s="94">
        <v>23.2</v>
      </c>
      <c r="G78" s="139">
        <v>19.2</v>
      </c>
      <c r="H78" s="160"/>
      <c r="I78" s="160"/>
      <c r="J78" s="77"/>
      <c r="K78" s="127">
        <f t="shared" si="1"/>
        <v>4</v>
      </c>
    </row>
    <row r="79" spans="5:13">
      <c r="E79" s="10">
        <v>45762</v>
      </c>
      <c r="F79" s="94">
        <v>23.2</v>
      </c>
      <c r="G79" s="139">
        <v>19.2</v>
      </c>
      <c r="H79" s="160"/>
      <c r="I79" s="160"/>
      <c r="J79" s="77"/>
      <c r="K79" s="127">
        <f t="shared" si="1"/>
        <v>4</v>
      </c>
    </row>
    <row r="80" spans="5:13">
      <c r="E80" s="10">
        <v>45762</v>
      </c>
      <c r="F80" s="94">
        <v>23.2</v>
      </c>
      <c r="G80" s="139">
        <v>19.2</v>
      </c>
      <c r="H80" s="160"/>
      <c r="I80" s="160"/>
      <c r="J80" s="77"/>
      <c r="K80" s="127">
        <f t="shared" si="1"/>
        <v>4</v>
      </c>
    </row>
    <row r="81" spans="5:11">
      <c r="E81" s="10">
        <v>45762</v>
      </c>
      <c r="F81" s="94">
        <v>46.32</v>
      </c>
      <c r="G81" s="139">
        <v>24.76</v>
      </c>
      <c r="H81" s="160"/>
      <c r="I81" s="160"/>
      <c r="J81" s="77"/>
      <c r="K81" s="127">
        <f t="shared" si="1"/>
        <v>21.56</v>
      </c>
    </row>
    <row r="82" spans="5:11">
      <c r="E82" s="10">
        <v>45762</v>
      </c>
      <c r="F82" s="94">
        <v>13.3</v>
      </c>
      <c r="G82" s="139">
        <v>9.09</v>
      </c>
      <c r="H82" s="160"/>
      <c r="I82" s="160"/>
      <c r="J82" s="77"/>
      <c r="K82" s="127">
        <f t="shared" si="1"/>
        <v>4.2100000000000009</v>
      </c>
    </row>
    <row r="83" spans="5:11">
      <c r="E83" s="10">
        <v>45762</v>
      </c>
      <c r="F83" s="94">
        <v>19.100000000000001</v>
      </c>
      <c r="G83" s="139">
        <v>13</v>
      </c>
      <c r="H83" s="160"/>
      <c r="I83" s="160"/>
      <c r="J83" s="77"/>
      <c r="K83" s="127">
        <f t="shared" si="1"/>
        <v>6.1000000000000014</v>
      </c>
    </row>
    <row r="84" spans="5:11">
      <c r="E84" s="10">
        <v>45762</v>
      </c>
      <c r="F84" s="94">
        <v>90.8</v>
      </c>
      <c r="G84" s="139">
        <v>68</v>
      </c>
      <c r="H84" s="160"/>
      <c r="I84" s="160"/>
      <c r="J84" s="77"/>
      <c r="K84" s="127">
        <f t="shared" si="1"/>
        <v>22.799999999999997</v>
      </c>
    </row>
    <row r="85" spans="5:11">
      <c r="E85" s="10">
        <v>45762</v>
      </c>
      <c r="F85" s="94">
        <v>23.16</v>
      </c>
      <c r="G85" s="139">
        <v>14.88</v>
      </c>
      <c r="H85" s="160"/>
      <c r="I85" s="160"/>
      <c r="J85" s="77"/>
      <c r="K85" s="127">
        <f t="shared" si="1"/>
        <v>8.2799999999999994</v>
      </c>
    </row>
    <row r="86" spans="5:11">
      <c r="E86" s="10">
        <v>45762</v>
      </c>
      <c r="F86" s="94">
        <v>16</v>
      </c>
      <c r="G86" s="139">
        <v>14.45</v>
      </c>
      <c r="H86" s="160"/>
      <c r="I86" s="160"/>
      <c r="J86" s="77"/>
      <c r="K86" s="127">
        <f t="shared" si="1"/>
        <v>1.5500000000000007</v>
      </c>
    </row>
    <row r="87" spans="5:11">
      <c r="E87" s="10">
        <v>45762</v>
      </c>
      <c r="F87" s="94">
        <v>33</v>
      </c>
      <c r="G87" s="139">
        <v>25</v>
      </c>
      <c r="H87" s="160"/>
      <c r="I87" s="160"/>
      <c r="J87" s="77"/>
      <c r="K87" s="127">
        <f t="shared" si="1"/>
        <v>8</v>
      </c>
    </row>
    <row r="88" spans="5:11">
      <c r="E88" s="10">
        <v>45763</v>
      </c>
      <c r="F88" s="166">
        <v>11.58</v>
      </c>
      <c r="G88" s="139">
        <v>9.94</v>
      </c>
      <c r="H88" s="167"/>
      <c r="I88" s="160"/>
      <c r="J88" s="77"/>
      <c r="K88" s="127">
        <f t="shared" si="1"/>
        <v>1.6400000000000006</v>
      </c>
    </row>
    <row r="89" spans="5:11">
      <c r="E89" s="10">
        <v>45763</v>
      </c>
      <c r="F89" s="94">
        <v>154</v>
      </c>
      <c r="G89" s="139">
        <v>112</v>
      </c>
      <c r="H89" s="160"/>
      <c r="I89" s="160"/>
      <c r="J89" s="77"/>
      <c r="K89" s="127">
        <f t="shared" si="1"/>
        <v>42</v>
      </c>
    </row>
    <row r="90" spans="5:11">
      <c r="E90" s="10">
        <v>45763</v>
      </c>
      <c r="F90" s="94">
        <v>16</v>
      </c>
      <c r="G90" s="139">
        <v>14.45</v>
      </c>
      <c r="H90" s="160"/>
      <c r="I90" s="160"/>
      <c r="J90" s="77"/>
      <c r="K90" s="127">
        <f t="shared" si="1"/>
        <v>1.5500000000000007</v>
      </c>
    </row>
    <row r="91" spans="5:11">
      <c r="E91" s="10">
        <v>45763</v>
      </c>
      <c r="F91" s="155">
        <v>771</v>
      </c>
      <c r="G91" s="123">
        <v>486</v>
      </c>
      <c r="H91" s="160"/>
      <c r="I91" s="160"/>
      <c r="J91" s="130">
        <v>121</v>
      </c>
      <c r="K91" s="127">
        <f t="shared" si="1"/>
        <v>164</v>
      </c>
    </row>
    <row r="92" spans="5:11">
      <c r="E92" s="10">
        <v>45764</v>
      </c>
      <c r="F92" s="94">
        <v>34.9</v>
      </c>
      <c r="G92" s="139">
        <v>25.5</v>
      </c>
      <c r="H92" s="160"/>
      <c r="I92" s="160"/>
      <c r="J92" s="77"/>
      <c r="K92" s="127">
        <f t="shared" si="1"/>
        <v>9.3999999999999986</v>
      </c>
    </row>
    <row r="93" spans="5:11">
      <c r="E93" s="10">
        <v>45764</v>
      </c>
      <c r="F93" s="94">
        <v>33.200000000000003</v>
      </c>
      <c r="G93" s="139">
        <v>25</v>
      </c>
      <c r="H93" s="160"/>
      <c r="I93" s="160"/>
      <c r="J93" s="77"/>
      <c r="K93" s="127">
        <f t="shared" si="1"/>
        <v>8.2000000000000028</v>
      </c>
    </row>
    <row r="94" spans="5:11">
      <c r="E94" s="10">
        <v>45764</v>
      </c>
      <c r="F94" s="94">
        <v>16</v>
      </c>
      <c r="G94" s="139">
        <v>14.45</v>
      </c>
      <c r="H94" s="160"/>
      <c r="I94" s="160"/>
      <c r="J94" s="77"/>
      <c r="K94" s="127">
        <f t="shared" si="1"/>
        <v>1.5500000000000007</v>
      </c>
    </row>
    <row r="95" spans="5:11">
      <c r="E95" s="10">
        <v>45764</v>
      </c>
      <c r="F95" s="94">
        <v>36.5</v>
      </c>
      <c r="G95" s="139">
        <v>29.2</v>
      </c>
      <c r="H95" s="160"/>
      <c r="I95" s="160"/>
      <c r="J95" s="77"/>
      <c r="K95" s="127">
        <f t="shared" si="1"/>
        <v>7.3000000000000007</v>
      </c>
    </row>
    <row r="96" spans="5:11">
      <c r="E96" s="10">
        <v>45765</v>
      </c>
      <c r="F96" s="94">
        <v>26.6</v>
      </c>
      <c r="G96" s="139">
        <v>14.88</v>
      </c>
      <c r="H96" s="160"/>
      <c r="I96" s="160"/>
      <c r="J96" s="77"/>
      <c r="K96" s="127">
        <f t="shared" si="1"/>
        <v>11.72</v>
      </c>
    </row>
    <row r="97" spans="5:11">
      <c r="E97" s="10">
        <v>45765</v>
      </c>
      <c r="F97" s="94">
        <v>32</v>
      </c>
      <c r="G97" s="139">
        <v>24.9</v>
      </c>
      <c r="H97" s="160"/>
      <c r="I97" s="160"/>
      <c r="J97" s="77"/>
      <c r="K97" s="127">
        <f t="shared" si="1"/>
        <v>7.1000000000000014</v>
      </c>
    </row>
    <row r="98" spans="5:11">
      <c r="E98" s="10">
        <v>45765</v>
      </c>
      <c r="F98" s="94">
        <v>50.2</v>
      </c>
      <c r="G98" s="139">
        <v>34.5</v>
      </c>
      <c r="H98" s="160"/>
      <c r="I98" s="160"/>
      <c r="J98" s="77">
        <v>5</v>
      </c>
      <c r="K98" s="127">
        <f t="shared" si="1"/>
        <v>10.700000000000003</v>
      </c>
    </row>
    <row r="99" spans="5:11">
      <c r="E99" s="10">
        <v>45765</v>
      </c>
      <c r="F99" s="94">
        <v>63.6</v>
      </c>
      <c r="G99" s="139">
        <v>47</v>
      </c>
      <c r="H99" s="160"/>
      <c r="I99" s="160"/>
      <c r="J99" s="77"/>
      <c r="K99" s="127">
        <f t="shared" si="1"/>
        <v>16.600000000000001</v>
      </c>
    </row>
    <row r="100" spans="5:11">
      <c r="E100" s="10">
        <v>45765</v>
      </c>
      <c r="F100" s="94">
        <v>66.5</v>
      </c>
      <c r="G100" s="139">
        <v>32.700000000000003</v>
      </c>
      <c r="H100" s="160">
        <v>66.5</v>
      </c>
      <c r="I100" s="160">
        <v>0</v>
      </c>
      <c r="J100" s="77"/>
      <c r="K100" s="127">
        <f t="shared" si="1"/>
        <v>-32.700000000000003</v>
      </c>
    </row>
    <row r="101" spans="5:11">
      <c r="E101" s="10">
        <v>45765</v>
      </c>
      <c r="F101" s="94">
        <v>53.2</v>
      </c>
      <c r="G101" s="139">
        <v>21.34</v>
      </c>
      <c r="H101" s="160"/>
      <c r="I101" s="160"/>
      <c r="J101" s="77"/>
      <c r="K101" s="127">
        <f t="shared" si="1"/>
        <v>31.860000000000003</v>
      </c>
    </row>
    <row r="102" spans="5:11">
      <c r="E102" s="10">
        <v>45766</v>
      </c>
      <c r="F102" s="94">
        <v>34.799999999999997</v>
      </c>
      <c r="G102" s="139">
        <v>25</v>
      </c>
      <c r="H102" s="160"/>
      <c r="I102" s="160"/>
      <c r="J102" s="77"/>
      <c r="K102" s="127">
        <f t="shared" si="1"/>
        <v>9.7999999999999972</v>
      </c>
    </row>
    <row r="103" spans="5:11">
      <c r="E103" s="10">
        <v>45766</v>
      </c>
      <c r="F103" s="94">
        <v>14.8</v>
      </c>
      <c r="G103" s="139">
        <v>9.09</v>
      </c>
      <c r="H103" s="160"/>
      <c r="I103" s="160"/>
      <c r="J103" s="77"/>
      <c r="K103" s="127">
        <f t="shared" si="1"/>
        <v>5.7100000000000009</v>
      </c>
    </row>
    <row r="104" spans="5:11">
      <c r="E104" s="10">
        <v>45766</v>
      </c>
      <c r="F104" s="94">
        <v>239.6</v>
      </c>
      <c r="G104" s="139">
        <v>147.5</v>
      </c>
      <c r="H104" s="160"/>
      <c r="I104" s="160"/>
      <c r="J104" s="77"/>
      <c r="K104" s="127">
        <f t="shared" si="1"/>
        <v>92.1</v>
      </c>
    </row>
    <row r="105" spans="5:11">
      <c r="E105" s="10">
        <v>45766</v>
      </c>
      <c r="F105" s="94">
        <v>14.8</v>
      </c>
      <c r="G105" s="139">
        <v>9.94</v>
      </c>
      <c r="H105" s="160"/>
      <c r="I105" s="160"/>
      <c r="J105" s="77"/>
      <c r="K105" s="127">
        <f t="shared" si="1"/>
        <v>4.8600000000000012</v>
      </c>
    </row>
    <row r="106" spans="5:11">
      <c r="E106" s="10">
        <v>45766</v>
      </c>
      <c r="F106" s="94">
        <v>64.8</v>
      </c>
      <c r="G106" s="139">
        <v>47</v>
      </c>
      <c r="H106" s="160"/>
      <c r="I106" s="160"/>
      <c r="J106" s="77"/>
      <c r="K106" s="127">
        <f t="shared" si="1"/>
        <v>17.799999999999997</v>
      </c>
    </row>
    <row r="107" spans="5:11">
      <c r="E107" s="10">
        <v>45766</v>
      </c>
      <c r="F107" s="94">
        <v>14.8</v>
      </c>
      <c r="G107" s="139">
        <v>10.6</v>
      </c>
      <c r="H107" s="160">
        <v>14.8</v>
      </c>
      <c r="I107" s="160">
        <v>4.5999999999999996</v>
      </c>
      <c r="J107" s="77"/>
      <c r="K107" s="127">
        <f t="shared" si="1"/>
        <v>-6</v>
      </c>
    </row>
    <row r="108" spans="5:11">
      <c r="E108" s="10">
        <v>45766</v>
      </c>
      <c r="F108" s="94">
        <v>34.799999999999997</v>
      </c>
      <c r="G108" s="139">
        <v>25</v>
      </c>
      <c r="H108" s="160"/>
      <c r="I108" s="160"/>
      <c r="J108" s="77"/>
      <c r="K108" s="127">
        <f t="shared" si="1"/>
        <v>9.7999999999999972</v>
      </c>
    </row>
    <row r="109" spans="5:11">
      <c r="E109" s="10">
        <v>45766</v>
      </c>
      <c r="F109" s="94">
        <v>125.8</v>
      </c>
      <c r="G109" s="139">
        <v>90.5</v>
      </c>
      <c r="H109" s="160"/>
      <c r="I109" s="160"/>
      <c r="J109" s="77"/>
      <c r="K109" s="127">
        <f t="shared" si="1"/>
        <v>35.299999999999997</v>
      </c>
    </row>
    <row r="110" spans="5:11">
      <c r="E110" s="10">
        <v>45767</v>
      </c>
      <c r="F110" s="94">
        <v>44.4</v>
      </c>
      <c r="G110" s="139">
        <v>19.82</v>
      </c>
      <c r="H110" s="160"/>
      <c r="I110" s="160"/>
      <c r="J110" s="77"/>
      <c r="K110" s="127">
        <f t="shared" si="1"/>
        <v>24.58</v>
      </c>
    </row>
    <row r="111" spans="5:11">
      <c r="E111" s="10">
        <v>45767</v>
      </c>
      <c r="F111" s="94">
        <v>64.8</v>
      </c>
      <c r="G111" s="139">
        <v>47</v>
      </c>
      <c r="H111" s="160"/>
      <c r="I111" s="160"/>
      <c r="J111" s="77"/>
      <c r="K111" s="127">
        <f t="shared" si="1"/>
        <v>17.799999999999997</v>
      </c>
    </row>
    <row r="112" spans="5:11">
      <c r="E112" s="10">
        <v>45767</v>
      </c>
      <c r="F112" s="94">
        <v>29.6</v>
      </c>
      <c r="G112" s="139">
        <v>14.88</v>
      </c>
      <c r="H112" s="160"/>
      <c r="I112" s="160"/>
      <c r="J112" s="77"/>
      <c r="K112" s="127">
        <f t="shared" si="1"/>
        <v>14.72</v>
      </c>
    </row>
    <row r="113" spans="5:11">
      <c r="E113" s="10">
        <v>45767</v>
      </c>
      <c r="F113" s="94">
        <v>14.8</v>
      </c>
      <c r="G113" s="139">
        <v>9.94</v>
      </c>
      <c r="H113" s="160"/>
      <c r="I113" s="160"/>
      <c r="J113" s="77"/>
      <c r="K113" s="127">
        <f t="shared" si="1"/>
        <v>4.8600000000000012</v>
      </c>
    </row>
    <row r="114" spans="5:11">
      <c r="E114" s="10">
        <v>45767</v>
      </c>
      <c r="F114" s="94">
        <v>17.8</v>
      </c>
      <c r="G114" s="139">
        <v>14.45</v>
      </c>
      <c r="H114" s="160"/>
      <c r="I114" s="160"/>
      <c r="J114" s="77"/>
      <c r="K114" s="127">
        <f t="shared" si="1"/>
        <v>3.3500000000000014</v>
      </c>
    </row>
    <row r="115" spans="5:11">
      <c r="E115" s="10">
        <v>45767</v>
      </c>
      <c r="F115" s="94">
        <v>88</v>
      </c>
      <c r="G115" s="139">
        <v>68</v>
      </c>
      <c r="H115" s="160"/>
      <c r="I115" s="160"/>
      <c r="J115" s="77"/>
      <c r="K115" s="127">
        <f t="shared" si="1"/>
        <v>20</v>
      </c>
    </row>
    <row r="116" spans="5:11">
      <c r="E116" s="10">
        <v>45768</v>
      </c>
      <c r="F116" s="94">
        <v>71</v>
      </c>
      <c r="G116" s="139">
        <v>32.700000000000003</v>
      </c>
      <c r="H116" s="160"/>
      <c r="I116" s="160"/>
      <c r="J116" s="77"/>
      <c r="K116" s="127">
        <f t="shared" si="1"/>
        <v>38.299999999999997</v>
      </c>
    </row>
    <row r="117" spans="5:11">
      <c r="E117" s="10">
        <v>45768</v>
      </c>
      <c r="F117" s="94">
        <v>25.8</v>
      </c>
      <c r="G117" s="139">
        <v>19.2</v>
      </c>
      <c r="H117" s="160"/>
      <c r="I117" s="160"/>
      <c r="J117" s="77"/>
      <c r="K117" s="127">
        <f t="shared" si="1"/>
        <v>6.6000000000000014</v>
      </c>
    </row>
    <row r="118" spans="5:11">
      <c r="E118" s="10">
        <v>45768</v>
      </c>
      <c r="F118" s="94">
        <v>34.799999999999997</v>
      </c>
      <c r="G118" s="139">
        <v>25</v>
      </c>
      <c r="H118" s="160"/>
      <c r="I118" s="160"/>
      <c r="J118" s="77"/>
      <c r="K118" s="127">
        <f t="shared" si="1"/>
        <v>9.7999999999999972</v>
      </c>
    </row>
    <row r="119" spans="5:11">
      <c r="E119" s="10">
        <v>45768</v>
      </c>
      <c r="F119" s="94">
        <v>39.799999999999997</v>
      </c>
      <c r="G119" s="139">
        <v>33</v>
      </c>
      <c r="H119" s="160"/>
      <c r="I119" s="160"/>
      <c r="J119" s="77"/>
      <c r="K119" s="127">
        <f t="shared" si="1"/>
        <v>6.7999999999999972</v>
      </c>
    </row>
    <row r="120" spans="5:11">
      <c r="E120" s="10">
        <v>45768</v>
      </c>
      <c r="F120" s="94">
        <v>15.8</v>
      </c>
      <c r="G120" s="139">
        <v>6</v>
      </c>
      <c r="H120" s="160"/>
      <c r="I120" s="160"/>
      <c r="J120" s="77">
        <v>4</v>
      </c>
      <c r="K120" s="127">
        <f t="shared" si="1"/>
        <v>5.8000000000000007</v>
      </c>
    </row>
    <row r="121" spans="5:11">
      <c r="E121" s="10">
        <v>45768</v>
      </c>
      <c r="F121" s="94">
        <v>13.8</v>
      </c>
      <c r="G121" s="139">
        <v>5</v>
      </c>
      <c r="H121" s="160"/>
      <c r="I121" s="160"/>
      <c r="J121" s="77"/>
      <c r="K121" s="127">
        <f t="shared" si="1"/>
        <v>8.8000000000000007</v>
      </c>
    </row>
    <row r="122" spans="5:11">
      <c r="E122" s="10">
        <v>45768</v>
      </c>
      <c r="F122" s="94">
        <v>64.8</v>
      </c>
      <c r="G122" s="139">
        <v>47</v>
      </c>
      <c r="H122" s="160"/>
      <c r="I122" s="160"/>
      <c r="J122" s="77"/>
      <c r="K122" s="127">
        <f t="shared" si="1"/>
        <v>17.799999999999997</v>
      </c>
    </row>
    <row r="123" spans="5:11">
      <c r="E123" s="10">
        <v>45768</v>
      </c>
      <c r="F123" s="94">
        <v>44.8</v>
      </c>
      <c r="G123" s="139">
        <v>33</v>
      </c>
      <c r="H123" s="160"/>
      <c r="I123" s="160"/>
      <c r="J123" s="77"/>
      <c r="K123" s="127">
        <f t="shared" si="1"/>
        <v>11.799999999999997</v>
      </c>
    </row>
    <row r="124" spans="5:11">
      <c r="E124" s="10">
        <v>45768</v>
      </c>
      <c r="F124" s="94">
        <v>34.799999999999997</v>
      </c>
      <c r="G124" s="139">
        <v>25</v>
      </c>
      <c r="H124" s="160"/>
      <c r="I124" s="160"/>
      <c r="J124" s="77"/>
      <c r="K124" s="127">
        <f t="shared" si="1"/>
        <v>9.7999999999999972</v>
      </c>
    </row>
    <row r="125" spans="5:11">
      <c r="E125" s="10">
        <v>45769</v>
      </c>
      <c r="F125" s="94">
        <v>34.799999999999997</v>
      </c>
      <c r="G125" s="139">
        <v>27</v>
      </c>
      <c r="H125" s="160"/>
      <c r="I125" s="160"/>
      <c r="J125" s="77"/>
      <c r="K125" s="127">
        <f t="shared" si="1"/>
        <v>7.7999999999999972</v>
      </c>
    </row>
    <row r="126" spans="5:11">
      <c r="E126" s="10">
        <v>45769</v>
      </c>
      <c r="F126" s="94">
        <v>34.799999999999997</v>
      </c>
      <c r="G126" s="139">
        <v>25</v>
      </c>
      <c r="H126" s="160"/>
      <c r="I126" s="160"/>
      <c r="J126" s="77"/>
      <c r="K126" s="127">
        <f t="shared" si="1"/>
        <v>9.7999999999999972</v>
      </c>
    </row>
    <row r="127" spans="5:11">
      <c r="E127" s="10">
        <v>45769</v>
      </c>
      <c r="F127" s="94">
        <v>14.8</v>
      </c>
      <c r="G127" s="139">
        <v>9.94</v>
      </c>
      <c r="H127" s="160"/>
      <c r="I127" s="160"/>
      <c r="J127" s="77"/>
      <c r="K127" s="127">
        <f t="shared" si="1"/>
        <v>4.8600000000000012</v>
      </c>
    </row>
    <row r="128" spans="5:11">
      <c r="E128" s="10">
        <v>45769</v>
      </c>
      <c r="F128" s="155">
        <v>74.400000000000006</v>
      </c>
      <c r="G128" s="123">
        <v>49.6</v>
      </c>
      <c r="H128" s="160"/>
      <c r="I128" s="160"/>
      <c r="J128" s="130"/>
      <c r="K128" s="127">
        <f t="shared" si="1"/>
        <v>24.800000000000004</v>
      </c>
    </row>
    <row r="129" spans="5:11">
      <c r="E129" s="10">
        <v>45769</v>
      </c>
      <c r="F129" s="94">
        <v>17.8</v>
      </c>
      <c r="G129" s="139">
        <v>14.45</v>
      </c>
      <c r="H129" s="160"/>
      <c r="I129" s="160"/>
      <c r="J129" s="77"/>
      <c r="K129" s="127">
        <f t="shared" si="1"/>
        <v>3.3500000000000014</v>
      </c>
    </row>
    <row r="130" spans="5:11">
      <c r="E130" s="10">
        <v>45769</v>
      </c>
      <c r="F130" s="94">
        <v>23.6</v>
      </c>
      <c r="G130" s="139">
        <v>17.3</v>
      </c>
      <c r="H130" s="160"/>
      <c r="I130" s="160"/>
      <c r="J130" s="77"/>
      <c r="K130" s="127">
        <f t="shared" si="1"/>
        <v>6.3000000000000007</v>
      </c>
    </row>
    <row r="131" spans="5:11">
      <c r="E131" s="10">
        <v>45769</v>
      </c>
      <c r="F131" s="94">
        <v>14.8</v>
      </c>
      <c r="G131" s="139">
        <v>9.09</v>
      </c>
      <c r="H131" s="160"/>
      <c r="I131" s="160"/>
      <c r="J131" s="77"/>
      <c r="K131" s="127">
        <f t="shared" ref="K131:K185" si="2">F131-G131-H131+I131-J131</f>
        <v>5.7100000000000009</v>
      </c>
    </row>
    <row r="132" spans="5:11">
      <c r="E132" s="10">
        <v>45769</v>
      </c>
      <c r="F132" s="94">
        <v>59.2</v>
      </c>
      <c r="G132" s="139">
        <v>24.76</v>
      </c>
      <c r="H132" s="160"/>
      <c r="I132" s="160"/>
      <c r="J132" s="77"/>
      <c r="K132" s="127">
        <f t="shared" si="2"/>
        <v>34.44</v>
      </c>
    </row>
    <row r="133" spans="5:11">
      <c r="E133" s="10">
        <v>45769</v>
      </c>
      <c r="F133" s="94">
        <v>64.8</v>
      </c>
      <c r="G133" s="139">
        <v>47</v>
      </c>
      <c r="H133" s="160"/>
      <c r="I133" s="160"/>
      <c r="J133" s="77"/>
      <c r="K133" s="127">
        <f t="shared" si="2"/>
        <v>17.799999999999997</v>
      </c>
    </row>
    <row r="134" spans="5:11">
      <c r="E134" s="10">
        <v>45770</v>
      </c>
      <c r="F134" s="94">
        <v>39.6</v>
      </c>
      <c r="G134" s="139">
        <v>27.6</v>
      </c>
      <c r="H134" s="160"/>
      <c r="I134" s="160"/>
      <c r="J134" s="77"/>
      <c r="K134" s="127">
        <f t="shared" si="2"/>
        <v>12</v>
      </c>
    </row>
    <row r="135" spans="5:11">
      <c r="E135" s="10">
        <v>45770</v>
      </c>
      <c r="F135" s="94">
        <v>25.8</v>
      </c>
      <c r="G135" s="139">
        <v>19.2</v>
      </c>
      <c r="H135" s="160"/>
      <c r="I135" s="160"/>
      <c r="J135" s="77"/>
      <c r="K135" s="127">
        <f t="shared" si="2"/>
        <v>6.6000000000000014</v>
      </c>
    </row>
    <row r="136" spans="5:11">
      <c r="E136" s="10">
        <v>45770</v>
      </c>
      <c r="F136" s="94">
        <v>34.799999999999997</v>
      </c>
      <c r="G136" s="139">
        <v>25</v>
      </c>
      <c r="H136" s="160"/>
      <c r="I136" s="160"/>
      <c r="J136" s="77"/>
      <c r="K136" s="127">
        <f t="shared" si="2"/>
        <v>9.7999999999999972</v>
      </c>
    </row>
    <row r="137" spans="5:11">
      <c r="E137" s="10">
        <v>45770</v>
      </c>
      <c r="F137" s="94">
        <v>64.8</v>
      </c>
      <c r="G137" s="139">
        <v>47</v>
      </c>
      <c r="H137" s="160"/>
      <c r="I137" s="160"/>
      <c r="J137" s="77"/>
      <c r="K137" s="127">
        <f t="shared" si="2"/>
        <v>17.799999999999997</v>
      </c>
    </row>
    <row r="138" spans="5:11">
      <c r="E138" s="10">
        <v>45770</v>
      </c>
      <c r="F138" s="94">
        <v>23.6</v>
      </c>
      <c r="G138" s="139">
        <v>17.3</v>
      </c>
      <c r="H138" s="160"/>
      <c r="I138" s="160"/>
      <c r="J138" s="77"/>
      <c r="K138" s="127">
        <f t="shared" si="2"/>
        <v>6.3000000000000007</v>
      </c>
    </row>
    <row r="139" spans="5:11">
      <c r="E139" s="10">
        <v>45770</v>
      </c>
      <c r="F139" s="94">
        <v>25.8</v>
      </c>
      <c r="G139" s="139">
        <v>19.2</v>
      </c>
      <c r="H139" s="160"/>
      <c r="I139" s="160"/>
      <c r="J139" s="77"/>
      <c r="K139" s="127">
        <f t="shared" si="2"/>
        <v>6.6000000000000014</v>
      </c>
    </row>
    <row r="140" spans="5:11">
      <c r="E140" s="10">
        <v>45770</v>
      </c>
      <c r="F140" s="94">
        <v>67.8</v>
      </c>
      <c r="G140" s="139">
        <v>47.4</v>
      </c>
      <c r="H140" s="160"/>
      <c r="I140" s="160"/>
      <c r="J140" s="77"/>
      <c r="K140" s="127">
        <f t="shared" si="2"/>
        <v>20.399999999999999</v>
      </c>
    </row>
    <row r="141" spans="5:11">
      <c r="E141" s="10">
        <v>45771</v>
      </c>
      <c r="F141" s="94">
        <v>34.799999999999997</v>
      </c>
      <c r="G141" s="139">
        <v>25</v>
      </c>
      <c r="H141" s="160"/>
      <c r="I141" s="160"/>
      <c r="J141" s="77"/>
      <c r="K141" s="127">
        <f t="shared" si="2"/>
        <v>9.7999999999999972</v>
      </c>
    </row>
    <row r="142" spans="5:11">
      <c r="E142" s="10">
        <v>45771</v>
      </c>
      <c r="F142" s="94">
        <v>11.8</v>
      </c>
      <c r="G142" s="139">
        <v>10.65</v>
      </c>
      <c r="H142" s="160"/>
      <c r="I142" s="160"/>
      <c r="J142" s="77"/>
      <c r="K142" s="127">
        <f t="shared" si="2"/>
        <v>1.1500000000000004</v>
      </c>
    </row>
    <row r="143" spans="5:11">
      <c r="E143" s="10">
        <v>45771</v>
      </c>
      <c r="F143" s="94">
        <v>169</v>
      </c>
      <c r="G143" s="139">
        <v>113.5</v>
      </c>
      <c r="H143" s="160"/>
      <c r="I143" s="160"/>
      <c r="J143" s="77"/>
      <c r="K143" s="127">
        <f t="shared" si="2"/>
        <v>55.5</v>
      </c>
    </row>
    <row r="144" spans="5:11">
      <c r="E144" s="10">
        <v>45771</v>
      </c>
      <c r="F144" s="94">
        <v>34.799999999999997</v>
      </c>
      <c r="G144" s="139">
        <v>25</v>
      </c>
      <c r="H144" s="160"/>
      <c r="I144" s="160"/>
      <c r="J144" s="77"/>
      <c r="K144" s="127">
        <f t="shared" si="2"/>
        <v>9.7999999999999972</v>
      </c>
    </row>
    <row r="145" spans="1:11">
      <c r="E145" s="10">
        <v>45771</v>
      </c>
      <c r="F145" s="94">
        <v>49.8</v>
      </c>
      <c r="G145" s="139">
        <v>34.5</v>
      </c>
      <c r="H145" s="160"/>
      <c r="I145" s="160"/>
      <c r="J145" s="77"/>
      <c r="K145" s="127">
        <f t="shared" si="2"/>
        <v>15.299999999999997</v>
      </c>
    </row>
    <row r="146" spans="1:11">
      <c r="E146" s="10">
        <v>45771</v>
      </c>
      <c r="F146" s="94">
        <v>141</v>
      </c>
      <c r="G146" s="139">
        <v>75</v>
      </c>
      <c r="H146" s="160"/>
      <c r="I146" s="160"/>
      <c r="J146" s="77"/>
      <c r="K146" s="127">
        <f t="shared" si="2"/>
        <v>66</v>
      </c>
    </row>
    <row r="147" spans="1:11">
      <c r="E147" s="10">
        <v>45771</v>
      </c>
      <c r="F147" s="94">
        <v>14.8</v>
      </c>
      <c r="G147" s="139">
        <v>9.09</v>
      </c>
      <c r="H147" s="160"/>
      <c r="I147" s="160"/>
      <c r="J147" s="77"/>
      <c r="K147" s="127">
        <f t="shared" si="2"/>
        <v>5.7100000000000009</v>
      </c>
    </row>
    <row r="148" spans="1:11">
      <c r="E148" s="10">
        <v>45771</v>
      </c>
      <c r="F148" s="94">
        <v>20.8</v>
      </c>
      <c r="G148" s="139">
        <v>13</v>
      </c>
      <c r="H148" s="160"/>
      <c r="I148" s="160"/>
      <c r="J148" s="77"/>
      <c r="K148" s="127">
        <f t="shared" si="2"/>
        <v>7.8000000000000007</v>
      </c>
    </row>
    <row r="149" spans="1:11">
      <c r="E149" s="10">
        <v>45772</v>
      </c>
      <c r="F149" s="94">
        <v>109.8</v>
      </c>
      <c r="G149" s="139">
        <v>65</v>
      </c>
      <c r="H149" s="160"/>
      <c r="I149" s="160"/>
      <c r="J149" s="77"/>
      <c r="K149" s="127">
        <f t="shared" si="2"/>
        <v>44.8</v>
      </c>
    </row>
    <row r="150" spans="1:11">
      <c r="E150" s="10">
        <v>45772</v>
      </c>
      <c r="F150" s="94">
        <v>44.4</v>
      </c>
      <c r="G150" s="139">
        <v>33</v>
      </c>
      <c r="H150" s="160"/>
      <c r="I150" s="160"/>
      <c r="J150" s="77">
        <v>4</v>
      </c>
      <c r="K150" s="127">
        <f t="shared" si="2"/>
        <v>7.3999999999999986</v>
      </c>
    </row>
    <row r="151" spans="1:11">
      <c r="E151" s="10">
        <v>45772</v>
      </c>
      <c r="F151" s="94">
        <v>17.8</v>
      </c>
      <c r="G151" s="139">
        <v>14.45</v>
      </c>
      <c r="H151" s="160"/>
      <c r="I151" s="160"/>
      <c r="J151" s="77"/>
      <c r="K151" s="127">
        <f t="shared" si="2"/>
        <v>3.3500000000000014</v>
      </c>
    </row>
    <row r="152" spans="1:11">
      <c r="E152" s="10">
        <v>45772</v>
      </c>
      <c r="F152" s="94">
        <v>25.8</v>
      </c>
      <c r="G152" s="139">
        <v>19.2</v>
      </c>
      <c r="H152" s="160"/>
      <c r="I152" s="160"/>
      <c r="J152" s="77"/>
      <c r="K152" s="127">
        <f t="shared" si="2"/>
        <v>6.6000000000000014</v>
      </c>
    </row>
    <row r="153" spans="1:11">
      <c r="E153" s="10">
        <v>45772</v>
      </c>
      <c r="F153" s="94">
        <v>23.6</v>
      </c>
      <c r="G153" s="139">
        <v>17.3</v>
      </c>
      <c r="H153" s="160"/>
      <c r="I153" s="160"/>
      <c r="J153" s="77"/>
      <c r="K153" s="127">
        <f t="shared" si="2"/>
        <v>6.3000000000000007</v>
      </c>
    </row>
    <row r="154" spans="1:11">
      <c r="E154" s="10">
        <v>45773</v>
      </c>
      <c r="F154" s="94">
        <v>25.8</v>
      </c>
      <c r="G154" s="139">
        <v>19.2</v>
      </c>
      <c r="H154" s="160"/>
      <c r="I154" s="160"/>
      <c r="J154" s="77"/>
      <c r="K154" s="127">
        <f t="shared" si="2"/>
        <v>6.6000000000000014</v>
      </c>
    </row>
    <row r="155" spans="1:11">
      <c r="A155" s="163"/>
      <c r="E155" s="10">
        <v>45773</v>
      </c>
      <c r="F155" s="94">
        <v>17.8</v>
      </c>
      <c r="G155" s="139">
        <v>14.45</v>
      </c>
      <c r="H155" s="160"/>
      <c r="I155" s="160"/>
      <c r="J155" s="77"/>
      <c r="K155" s="127">
        <f t="shared" si="2"/>
        <v>3.3500000000000014</v>
      </c>
    </row>
    <row r="156" spans="1:11">
      <c r="A156" s="163"/>
      <c r="E156" s="10">
        <v>45773</v>
      </c>
      <c r="F156" s="94">
        <v>34.799999999999997</v>
      </c>
      <c r="G156" s="139">
        <v>25</v>
      </c>
      <c r="H156" s="160"/>
      <c r="I156" s="160"/>
      <c r="J156" s="77"/>
      <c r="K156" s="127">
        <f t="shared" si="2"/>
        <v>9.7999999999999972</v>
      </c>
    </row>
    <row r="157" spans="1:11">
      <c r="E157" s="10">
        <v>45773</v>
      </c>
      <c r="F157" s="94">
        <v>29.6</v>
      </c>
      <c r="G157" s="139">
        <v>14.88</v>
      </c>
      <c r="H157" s="160"/>
      <c r="I157" s="160"/>
      <c r="J157" s="77"/>
      <c r="K157" s="127">
        <f t="shared" si="2"/>
        <v>14.72</v>
      </c>
    </row>
    <row r="158" spans="1:11">
      <c r="E158" s="10">
        <v>45773</v>
      </c>
      <c r="F158" s="94">
        <v>97.8</v>
      </c>
      <c r="G158" s="139">
        <v>68</v>
      </c>
      <c r="H158" s="160"/>
      <c r="I158" s="160"/>
      <c r="J158" s="77"/>
      <c r="K158" s="127">
        <f t="shared" si="2"/>
        <v>29.799999999999997</v>
      </c>
    </row>
    <row r="159" spans="1:11">
      <c r="E159" s="10">
        <v>45773</v>
      </c>
      <c r="F159" s="94">
        <v>34.799999999999997</v>
      </c>
      <c r="G159" s="139">
        <v>25</v>
      </c>
      <c r="H159" s="160"/>
      <c r="I159" s="160"/>
      <c r="J159" s="77"/>
      <c r="K159" s="127">
        <f t="shared" si="2"/>
        <v>9.7999999999999972</v>
      </c>
    </row>
    <row r="160" spans="1:11">
      <c r="E160" s="10">
        <v>45773</v>
      </c>
      <c r="F160" s="94">
        <v>14.8</v>
      </c>
      <c r="G160" s="139">
        <v>9.94</v>
      </c>
      <c r="H160" s="160"/>
      <c r="I160" s="160"/>
      <c r="J160" s="77"/>
      <c r="K160" s="127">
        <f t="shared" si="2"/>
        <v>4.8600000000000012</v>
      </c>
    </row>
    <row r="161" spans="5:11">
      <c r="E161" s="10">
        <v>45773</v>
      </c>
      <c r="F161" s="94">
        <v>189</v>
      </c>
      <c r="G161" s="139">
        <v>126</v>
      </c>
      <c r="H161" s="160"/>
      <c r="I161" s="160"/>
      <c r="J161" s="77"/>
      <c r="K161" s="127">
        <f t="shared" si="2"/>
        <v>63</v>
      </c>
    </row>
    <row r="162" spans="5:11">
      <c r="E162" s="10">
        <v>45773</v>
      </c>
      <c r="F162" s="94">
        <v>34.799999999999997</v>
      </c>
      <c r="G162" s="139">
        <v>25</v>
      </c>
      <c r="H162" s="160">
        <v>34.799999999999997</v>
      </c>
      <c r="I162" s="160">
        <v>25</v>
      </c>
      <c r="J162" s="77"/>
      <c r="K162" s="127">
        <f t="shared" si="2"/>
        <v>0</v>
      </c>
    </row>
    <row r="163" spans="5:11">
      <c r="E163" s="10">
        <v>45773</v>
      </c>
      <c r="F163" s="94">
        <v>64.8</v>
      </c>
      <c r="G163" s="139">
        <v>47</v>
      </c>
      <c r="H163" s="160"/>
      <c r="I163" s="160"/>
      <c r="J163" s="77"/>
      <c r="K163" s="127">
        <f t="shared" si="2"/>
        <v>17.799999999999997</v>
      </c>
    </row>
    <row r="164" spans="5:11">
      <c r="E164" s="10">
        <v>45774</v>
      </c>
      <c r="F164" s="94">
        <v>34.799999999999997</v>
      </c>
      <c r="G164" s="139">
        <v>25</v>
      </c>
      <c r="H164" s="160"/>
      <c r="I164" s="160"/>
      <c r="J164" s="77"/>
      <c r="K164" s="127">
        <f t="shared" si="2"/>
        <v>9.7999999999999972</v>
      </c>
    </row>
    <row r="165" spans="5:11">
      <c r="E165" s="10">
        <v>45774</v>
      </c>
      <c r="F165" s="94">
        <v>11.8</v>
      </c>
      <c r="G165" s="139">
        <v>10.65</v>
      </c>
      <c r="H165" s="160"/>
      <c r="I165" s="160"/>
      <c r="J165" s="77"/>
      <c r="K165" s="127">
        <f t="shared" si="2"/>
        <v>1.1500000000000004</v>
      </c>
    </row>
    <row r="166" spans="5:11">
      <c r="E166" s="10">
        <v>45774</v>
      </c>
      <c r="F166" s="94">
        <v>34.799999999999997</v>
      </c>
      <c r="G166" s="139">
        <v>25</v>
      </c>
      <c r="H166" s="160"/>
      <c r="I166" s="160"/>
      <c r="J166" s="77"/>
      <c r="K166" s="127">
        <f t="shared" si="2"/>
        <v>9.7999999999999972</v>
      </c>
    </row>
    <row r="167" spans="5:11">
      <c r="E167" s="10">
        <v>45774</v>
      </c>
      <c r="F167" s="94">
        <v>14.8</v>
      </c>
      <c r="G167" s="139">
        <v>9.09</v>
      </c>
      <c r="H167" s="160"/>
      <c r="I167" s="160"/>
      <c r="J167" s="77"/>
      <c r="K167" s="127">
        <f t="shared" si="2"/>
        <v>5.7100000000000009</v>
      </c>
    </row>
    <row r="168" spans="5:11">
      <c r="E168" s="10">
        <v>45774</v>
      </c>
      <c r="F168" s="94">
        <v>231</v>
      </c>
      <c r="G168" s="139">
        <v>149</v>
      </c>
      <c r="H168" s="160"/>
      <c r="I168" s="160"/>
      <c r="J168" s="77"/>
      <c r="K168" s="127">
        <f t="shared" si="2"/>
        <v>82</v>
      </c>
    </row>
    <row r="169" spans="5:11">
      <c r="E169" s="10">
        <v>45774</v>
      </c>
      <c r="F169" s="94">
        <v>11.8</v>
      </c>
      <c r="G169" s="139">
        <v>10.65</v>
      </c>
      <c r="H169" s="160"/>
      <c r="I169" s="160"/>
      <c r="J169" s="77"/>
      <c r="K169" s="127">
        <f t="shared" si="2"/>
        <v>1.1500000000000004</v>
      </c>
    </row>
    <row r="170" spans="5:11">
      <c r="E170" s="10">
        <v>45774</v>
      </c>
      <c r="F170" s="94">
        <v>17.8</v>
      </c>
      <c r="G170" s="139">
        <v>14.45</v>
      </c>
      <c r="H170" s="160"/>
      <c r="I170" s="160"/>
      <c r="J170" s="77"/>
      <c r="K170" s="127">
        <f t="shared" si="2"/>
        <v>3.3500000000000014</v>
      </c>
    </row>
    <row r="171" spans="5:11">
      <c r="E171" s="10">
        <v>45774</v>
      </c>
      <c r="F171" s="94">
        <v>71</v>
      </c>
      <c r="G171" s="139">
        <v>30.7</v>
      </c>
      <c r="H171" s="160"/>
      <c r="I171" s="160"/>
      <c r="J171" s="77"/>
      <c r="K171" s="127">
        <f t="shared" si="2"/>
        <v>40.299999999999997</v>
      </c>
    </row>
    <row r="172" spans="5:11">
      <c r="E172" s="10">
        <v>45775</v>
      </c>
      <c r="F172" s="94">
        <v>840</v>
      </c>
      <c r="G172" s="139">
        <v>495</v>
      </c>
      <c r="H172" s="160"/>
      <c r="I172" s="160"/>
      <c r="J172" s="77"/>
      <c r="K172" s="127">
        <f t="shared" si="2"/>
        <v>345</v>
      </c>
    </row>
    <row r="173" spans="5:11">
      <c r="E173" s="10">
        <v>45775</v>
      </c>
      <c r="F173" s="94">
        <v>248</v>
      </c>
      <c r="G173" s="139">
        <v>104.8</v>
      </c>
      <c r="H173" s="160"/>
      <c r="I173" s="160"/>
      <c r="J173" s="77"/>
      <c r="K173" s="127">
        <f t="shared" si="2"/>
        <v>143.19999999999999</v>
      </c>
    </row>
    <row r="174" spans="5:11">
      <c r="E174" s="10">
        <v>45775</v>
      </c>
      <c r="F174" s="94">
        <v>23.6</v>
      </c>
      <c r="G174" s="139">
        <v>17.3</v>
      </c>
      <c r="H174" s="160"/>
      <c r="I174" s="160"/>
      <c r="J174" s="77"/>
      <c r="K174" s="127">
        <f t="shared" si="2"/>
        <v>6.3000000000000007</v>
      </c>
    </row>
    <row r="175" spans="5:11">
      <c r="E175" s="10">
        <v>45775</v>
      </c>
      <c r="F175" s="94">
        <v>34.799999999999997</v>
      </c>
      <c r="G175" s="139">
        <v>25</v>
      </c>
      <c r="H175" s="160"/>
      <c r="I175" s="160"/>
      <c r="J175" s="77"/>
      <c r="K175" s="127">
        <f t="shared" si="2"/>
        <v>9.7999999999999972</v>
      </c>
    </row>
    <row r="176" spans="5:11">
      <c r="E176" s="10">
        <v>45775</v>
      </c>
      <c r="F176" s="94">
        <v>34.799999999999997</v>
      </c>
      <c r="G176" s="139">
        <v>25</v>
      </c>
      <c r="H176" s="160"/>
      <c r="I176" s="160"/>
      <c r="J176" s="77"/>
      <c r="K176" s="127">
        <f t="shared" si="2"/>
        <v>9.7999999999999972</v>
      </c>
    </row>
    <row r="177" spans="5:11">
      <c r="E177" s="10">
        <v>45775</v>
      </c>
      <c r="F177" s="94">
        <v>23.6</v>
      </c>
      <c r="G177" s="139">
        <v>17.3</v>
      </c>
      <c r="H177" s="160"/>
      <c r="I177" s="160"/>
      <c r="J177" s="77"/>
      <c r="K177" s="127">
        <f t="shared" si="2"/>
        <v>6.3000000000000007</v>
      </c>
    </row>
    <row r="178" spans="5:11">
      <c r="E178" s="10">
        <v>45775</v>
      </c>
      <c r="F178" s="94">
        <v>45.6</v>
      </c>
      <c r="G178" s="139">
        <v>24.57</v>
      </c>
      <c r="H178" s="160"/>
      <c r="I178" s="160"/>
      <c r="J178" s="77"/>
      <c r="K178" s="127">
        <f t="shared" si="2"/>
        <v>21.03</v>
      </c>
    </row>
    <row r="179" spans="5:11">
      <c r="E179" s="10">
        <v>45776</v>
      </c>
      <c r="F179" s="94">
        <v>189.6</v>
      </c>
      <c r="G179" s="139">
        <v>135.5</v>
      </c>
      <c r="H179" s="160"/>
      <c r="I179" s="160"/>
      <c r="J179" s="77"/>
      <c r="K179" s="127">
        <f t="shared" si="2"/>
        <v>54.099999999999994</v>
      </c>
    </row>
    <row r="180" spans="5:11">
      <c r="E180" s="10">
        <v>45776</v>
      </c>
      <c r="F180" s="94">
        <v>17.8</v>
      </c>
      <c r="G180" s="139">
        <v>14.45</v>
      </c>
      <c r="H180" s="160"/>
      <c r="I180" s="160"/>
      <c r="J180" s="77"/>
      <c r="K180" s="127">
        <f t="shared" si="2"/>
        <v>3.3500000000000014</v>
      </c>
    </row>
    <row r="181" spans="5:11">
      <c r="E181" s="10">
        <v>45777</v>
      </c>
      <c r="F181" s="94">
        <v>25.8</v>
      </c>
      <c r="G181" s="139">
        <v>19.2</v>
      </c>
      <c r="H181" s="160"/>
      <c r="I181" s="160"/>
      <c r="J181" s="77"/>
      <c r="K181" s="127">
        <f t="shared" si="2"/>
        <v>6.6000000000000014</v>
      </c>
    </row>
    <row r="182" spans="5:11">
      <c r="E182" s="10">
        <v>45777</v>
      </c>
      <c r="F182" s="94">
        <v>97.8</v>
      </c>
      <c r="G182" s="139">
        <v>68</v>
      </c>
      <c r="H182" s="160"/>
      <c r="I182" s="160"/>
      <c r="J182" s="77"/>
      <c r="K182" s="127">
        <f t="shared" si="2"/>
        <v>29.799999999999997</v>
      </c>
    </row>
    <row r="183" spans="5:11">
      <c r="E183" s="10">
        <v>45777</v>
      </c>
      <c r="F183" s="94">
        <v>34.799999999999997</v>
      </c>
      <c r="G183" s="139">
        <v>25</v>
      </c>
      <c r="H183" s="160"/>
      <c r="I183" s="160"/>
      <c r="J183" s="77"/>
      <c r="K183" s="127">
        <f t="shared" si="2"/>
        <v>9.7999999999999972</v>
      </c>
    </row>
    <row r="184" spans="5:11">
      <c r="E184" s="10">
        <v>45777</v>
      </c>
      <c r="F184" s="94">
        <v>67.2</v>
      </c>
      <c r="G184" s="139">
        <v>29.8</v>
      </c>
      <c r="H184" s="160"/>
      <c r="I184" s="160"/>
      <c r="J184" s="77"/>
      <c r="K184" s="127">
        <f t="shared" si="2"/>
        <v>37.400000000000006</v>
      </c>
    </row>
    <row r="185" spans="5:11">
      <c r="E185" s="10"/>
      <c r="F185" s="94"/>
      <c r="G185" s="139"/>
      <c r="H185" s="160"/>
      <c r="I185" s="160"/>
      <c r="J185" s="77"/>
      <c r="K185" s="127">
        <f t="shared" si="2"/>
        <v>0</v>
      </c>
    </row>
    <row r="186" spans="5:11">
      <c r="E186" s="10"/>
      <c r="F186" s="94"/>
      <c r="G186" s="139"/>
      <c r="H186" s="160"/>
      <c r="I186" s="160"/>
      <c r="J186" s="77"/>
      <c r="K186" s="127"/>
    </row>
    <row r="187" spans="5:11">
      <c r="E187" s="10"/>
      <c r="F187" s="94"/>
      <c r="G187" s="139"/>
      <c r="H187" s="160"/>
      <c r="I187" s="160"/>
      <c r="J187" s="77"/>
      <c r="K187" s="127"/>
    </row>
    <row r="188" spans="5:11">
      <c r="E188" s="10"/>
      <c r="F188" s="94"/>
      <c r="G188" s="139"/>
      <c r="H188" s="160"/>
      <c r="I188" s="160"/>
      <c r="J188" s="77"/>
      <c r="K188" s="127"/>
    </row>
    <row r="189" spans="5:11">
      <c r="E189" s="10"/>
      <c r="F189" s="94"/>
      <c r="G189" s="139"/>
      <c r="H189" s="160"/>
      <c r="I189" s="160"/>
      <c r="J189" s="77"/>
      <c r="K189" s="127"/>
    </row>
    <row r="190" spans="5:11">
      <c r="E190" s="10"/>
      <c r="F190" s="94"/>
      <c r="G190" s="139"/>
      <c r="H190" s="160"/>
      <c r="I190" s="160"/>
      <c r="J190" s="77"/>
      <c r="K190" s="127"/>
    </row>
    <row r="191" spans="5:11">
      <c r="E191" s="10"/>
      <c r="F191" s="155"/>
      <c r="G191" s="139"/>
      <c r="H191" s="160"/>
      <c r="I191" s="160"/>
      <c r="J191" s="77"/>
      <c r="K191" s="127"/>
    </row>
    <row r="192" spans="5:11">
      <c r="E192" s="10"/>
      <c r="F192" s="94"/>
      <c r="G192" s="139"/>
      <c r="H192" s="160"/>
      <c r="I192" s="160"/>
      <c r="J192" s="77"/>
      <c r="K192" s="127"/>
    </row>
    <row r="193" spans="5:11">
      <c r="E193" s="10"/>
      <c r="F193" s="94"/>
      <c r="G193" s="139"/>
      <c r="H193" s="160"/>
      <c r="I193" s="160"/>
      <c r="J193" s="77"/>
      <c r="K193" s="127"/>
    </row>
    <row r="194" spans="5:11">
      <c r="E194" s="10"/>
      <c r="F194" s="94"/>
      <c r="G194" s="139"/>
      <c r="H194" s="160"/>
      <c r="I194" s="160"/>
      <c r="J194" s="77"/>
      <c r="K194" s="127"/>
    </row>
    <row r="195" spans="5:11">
      <c r="E195" s="10"/>
      <c r="F195" s="94"/>
      <c r="G195" s="139"/>
      <c r="H195" s="160"/>
      <c r="I195" s="160"/>
      <c r="J195" s="77"/>
      <c r="K195" s="127"/>
    </row>
    <row r="196" spans="5:11">
      <c r="E196" s="10"/>
      <c r="F196" s="94"/>
      <c r="G196" s="139"/>
      <c r="H196" s="160"/>
      <c r="I196" s="160"/>
      <c r="J196" s="77"/>
      <c r="K196" s="127"/>
    </row>
    <row r="197" spans="5:11">
      <c r="E197" s="10"/>
      <c r="F197" s="94"/>
      <c r="G197" s="139"/>
      <c r="H197" s="160"/>
      <c r="I197" s="160"/>
      <c r="J197" s="77"/>
      <c r="K197" s="127"/>
    </row>
    <row r="198" spans="5:11">
      <c r="E198" s="10"/>
      <c r="F198" s="94"/>
      <c r="G198" s="139"/>
      <c r="H198" s="160"/>
      <c r="I198" s="160"/>
      <c r="J198" s="77"/>
      <c r="K198" s="127"/>
    </row>
    <row r="199" spans="5:11">
      <c r="E199" s="10"/>
      <c r="F199" s="94"/>
      <c r="G199" s="139"/>
      <c r="H199" s="160"/>
      <c r="I199" s="160"/>
      <c r="J199" s="77"/>
      <c r="K199" s="127"/>
    </row>
    <row r="200" spans="5:11">
      <c r="E200" s="10"/>
      <c r="F200" s="94"/>
      <c r="G200" s="139"/>
      <c r="H200" s="160"/>
      <c r="I200" s="160"/>
      <c r="J200" s="77"/>
      <c r="K200" s="127"/>
    </row>
    <row r="201" spans="5:11">
      <c r="E201" s="10"/>
      <c r="F201" s="94"/>
      <c r="G201" s="139"/>
      <c r="H201" s="160"/>
      <c r="I201" s="160"/>
      <c r="J201" s="77"/>
      <c r="K201" s="127"/>
    </row>
    <row r="202" spans="5:11">
      <c r="E202" s="10"/>
      <c r="F202" s="94"/>
      <c r="G202" s="139"/>
      <c r="H202" s="160"/>
      <c r="I202" s="160"/>
      <c r="J202" s="77"/>
      <c r="K202" s="127"/>
    </row>
    <row r="203" spans="5:11">
      <c r="E203" s="10"/>
      <c r="F203" s="94"/>
      <c r="G203" s="139"/>
      <c r="H203" s="160"/>
      <c r="I203" s="160"/>
      <c r="J203" s="77"/>
      <c r="K203" s="127"/>
    </row>
    <row r="204" spans="5:11">
      <c r="E204" s="10"/>
      <c r="F204" s="94"/>
      <c r="G204" s="139"/>
      <c r="H204" s="160"/>
      <c r="I204" s="160"/>
      <c r="J204" s="77"/>
      <c r="K204" s="127"/>
    </row>
    <row r="205" spans="5:11">
      <c r="E205" s="10"/>
      <c r="F205" s="94"/>
      <c r="G205" s="139"/>
      <c r="H205" s="160"/>
      <c r="I205" s="160"/>
      <c r="J205" s="77"/>
      <c r="K205" s="127"/>
    </row>
    <row r="206" spans="5:11">
      <c r="E206" s="10"/>
      <c r="F206" s="94"/>
      <c r="G206" s="139"/>
      <c r="H206" s="160"/>
      <c r="I206" s="160"/>
      <c r="J206" s="77"/>
      <c r="K206" s="127"/>
    </row>
    <row r="207" spans="5:11">
      <c r="E207" s="10"/>
      <c r="F207" s="94"/>
      <c r="G207" s="139"/>
      <c r="H207" s="160"/>
      <c r="I207" s="160"/>
      <c r="J207" s="77"/>
      <c r="K207" s="127"/>
    </row>
    <row r="208" spans="5:11">
      <c r="E208" s="10"/>
      <c r="F208" s="94"/>
      <c r="G208" s="139"/>
      <c r="H208" s="160"/>
      <c r="I208" s="160"/>
      <c r="J208" s="77"/>
      <c r="K208" s="127"/>
    </row>
    <row r="209" spans="5:13">
      <c r="E209" s="10"/>
      <c r="F209" s="94"/>
      <c r="G209" s="139"/>
      <c r="H209" s="160"/>
      <c r="I209" s="160"/>
      <c r="J209" s="77"/>
      <c r="K209" s="127"/>
    </row>
    <row r="210" spans="5:13" s="163" customFormat="1">
      <c r="E210" s="10"/>
      <c r="F210" s="54"/>
      <c r="G210" s="168"/>
      <c r="H210" s="169"/>
      <c r="I210" s="169"/>
      <c r="J210" s="170"/>
      <c r="K210" s="127"/>
      <c r="M210" s="171"/>
    </row>
    <row r="211" spans="5:13">
      <c r="E211" s="10"/>
      <c r="F211" s="94"/>
      <c r="G211" s="139"/>
      <c r="H211" s="160"/>
      <c r="I211" s="160"/>
      <c r="J211" s="77"/>
      <c r="K211" s="127"/>
    </row>
    <row r="212" spans="5:13">
      <c r="E212" s="10"/>
      <c r="F212" s="94"/>
      <c r="G212" s="139"/>
      <c r="H212" s="160"/>
      <c r="I212" s="160"/>
      <c r="J212" s="77"/>
      <c r="K212" s="127"/>
    </row>
    <row r="213" spans="5:13">
      <c r="E213" s="10"/>
      <c r="F213" s="94"/>
      <c r="G213" s="139"/>
      <c r="H213" s="160"/>
      <c r="I213" s="160"/>
      <c r="J213" s="77"/>
      <c r="K213" s="127"/>
    </row>
    <row r="214" spans="5:13">
      <c r="E214" s="10"/>
      <c r="F214" s="94"/>
      <c r="G214" s="139"/>
      <c r="H214" s="160"/>
      <c r="I214" s="160"/>
      <c r="J214" s="77"/>
      <c r="K214" s="127"/>
    </row>
    <row r="215" spans="5:13">
      <c r="E215" s="10"/>
      <c r="F215" s="94"/>
      <c r="G215" s="139"/>
      <c r="H215" s="160"/>
      <c r="I215" s="160"/>
      <c r="J215" s="77"/>
      <c r="K215" s="127"/>
    </row>
    <row r="216" spans="5:13">
      <c r="E216" s="10"/>
      <c r="F216" s="94"/>
      <c r="G216" s="139"/>
      <c r="H216" s="160"/>
      <c r="I216" s="160"/>
      <c r="J216" s="77"/>
      <c r="K216" s="127"/>
    </row>
    <row r="217" spans="5:13">
      <c r="E217" s="10"/>
      <c r="F217" s="94"/>
      <c r="G217" s="139"/>
      <c r="H217" s="160"/>
      <c r="I217" s="160"/>
      <c r="J217" s="77"/>
      <c r="K217" s="127"/>
    </row>
    <row r="218" spans="5:13">
      <c r="E218" s="10"/>
      <c r="F218" s="94"/>
      <c r="G218" s="139"/>
      <c r="H218" s="160"/>
      <c r="I218" s="160"/>
      <c r="J218" s="77"/>
      <c r="K218" s="127"/>
    </row>
    <row r="219" spans="5:13">
      <c r="E219" s="10"/>
      <c r="F219" s="94"/>
      <c r="G219" s="139"/>
      <c r="H219" s="160"/>
      <c r="I219" s="160"/>
      <c r="J219" s="77"/>
      <c r="K219" s="127"/>
    </row>
    <row r="220" spans="5:13">
      <c r="E220" s="10"/>
      <c r="F220" s="94"/>
      <c r="G220" s="139"/>
      <c r="H220" s="160"/>
      <c r="I220" s="160"/>
      <c r="J220" s="77"/>
      <c r="K220" s="127"/>
    </row>
    <row r="221" spans="5:13">
      <c r="E221" s="10"/>
      <c r="F221" s="94"/>
      <c r="G221" s="139"/>
      <c r="H221" s="160"/>
      <c r="I221" s="160"/>
      <c r="J221" s="77"/>
      <c r="K221" s="127"/>
    </row>
    <row r="222" spans="5:13">
      <c r="E222" s="10"/>
      <c r="F222" s="94"/>
      <c r="G222" s="139"/>
      <c r="H222" s="160"/>
      <c r="I222" s="160"/>
      <c r="J222" s="77"/>
      <c r="K222" s="127"/>
    </row>
    <row r="223" spans="5:13">
      <c r="E223" s="10"/>
      <c r="F223" s="94"/>
      <c r="G223" s="139"/>
      <c r="H223" s="160"/>
      <c r="I223" s="160"/>
      <c r="J223" s="77"/>
      <c r="K223" s="127"/>
    </row>
    <row r="224" spans="5:13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E247" s="10"/>
      <c r="F247" s="94"/>
      <c r="G247" s="139"/>
      <c r="H247" s="160"/>
      <c r="I247" s="160"/>
      <c r="J247" s="77"/>
      <c r="K247" s="127"/>
    </row>
    <row r="248" spans="5:11">
      <c r="E248" s="10"/>
      <c r="F248" s="94"/>
      <c r="G248" s="139"/>
      <c r="H248" s="160"/>
      <c r="I248" s="160"/>
      <c r="J248" s="77"/>
      <c r="K248" s="127"/>
    </row>
    <row r="249" spans="5:11">
      <c r="E249" s="10"/>
      <c r="F249" s="94"/>
      <c r="G249" s="139"/>
      <c r="H249" s="160"/>
      <c r="I249" s="160"/>
      <c r="J249" s="77"/>
      <c r="K249" s="127"/>
    </row>
    <row r="250" spans="5:11">
      <c r="E250" s="10"/>
      <c r="F250" s="94"/>
      <c r="G250" s="139"/>
      <c r="H250" s="160"/>
      <c r="I250" s="160"/>
      <c r="J250" s="77"/>
      <c r="K250" s="127"/>
    </row>
    <row r="251" spans="5:11">
      <c r="E251" s="10"/>
      <c r="F251" s="94"/>
      <c r="G251" s="139"/>
      <c r="H251" s="160"/>
      <c r="I251" s="160"/>
      <c r="J251" s="77"/>
      <c r="K251" s="144"/>
    </row>
    <row r="252" spans="5:11">
      <c r="E252" s="10"/>
      <c r="F252" s="94"/>
      <c r="G252" s="139"/>
      <c r="H252" s="160"/>
      <c r="I252" s="160"/>
      <c r="J252" s="77"/>
      <c r="K252" s="144"/>
    </row>
    <row r="253" spans="5:11">
      <c r="E253" s="10"/>
      <c r="J253" s="77"/>
    </row>
    <row r="254" spans="5:11">
      <c r="E254" s="10"/>
      <c r="J254" s="77"/>
    </row>
    <row r="255" spans="5:11">
      <c r="E255" s="10"/>
      <c r="J255" s="77"/>
    </row>
    <row r="256" spans="5:11">
      <c r="E256" s="10"/>
      <c r="J256" s="77"/>
    </row>
    <row r="257" spans="5:10">
      <c r="E257" s="10"/>
      <c r="J257" s="77"/>
    </row>
    <row r="258" spans="5:10">
      <c r="E258" s="10"/>
      <c r="J258" s="77"/>
    </row>
    <row r="259" spans="5:10">
      <c r="E259" s="10"/>
      <c r="J259" s="77"/>
    </row>
    <row r="260" spans="5:10">
      <c r="E260" s="10"/>
      <c r="J260" s="77"/>
    </row>
    <row r="261" spans="5:10">
      <c r="E261" s="10"/>
      <c r="J261" s="77"/>
    </row>
    <row r="262" spans="5:10">
      <c r="E262" s="10"/>
      <c r="J262" s="77"/>
    </row>
    <row r="263" spans="5:10">
      <c r="E263" s="10"/>
      <c r="J263" s="77"/>
    </row>
    <row r="264" spans="5:10">
      <c r="E264" s="10"/>
      <c r="J264" s="77"/>
    </row>
    <row r="265" spans="5:10">
      <c r="E265" s="10"/>
      <c r="J265" s="77"/>
    </row>
    <row r="266" spans="5:10">
      <c r="E266" s="10"/>
      <c r="J266" s="77"/>
    </row>
    <row r="267" spans="5:10">
      <c r="E267" s="10"/>
      <c r="J267" s="77"/>
    </row>
    <row r="268" spans="5:10">
      <c r="E268" s="10"/>
      <c r="J268" s="77"/>
    </row>
    <row r="269" spans="5:10">
      <c r="E269" s="10"/>
      <c r="J269" s="77"/>
    </row>
    <row r="270" spans="5:10">
      <c r="E270" s="10"/>
      <c r="J270" s="77"/>
    </row>
    <row r="271" spans="5:10">
      <c r="E271" s="10"/>
      <c r="J271" s="77"/>
    </row>
    <row r="272" spans="5:10">
      <c r="E272" s="10"/>
      <c r="J272" s="77"/>
    </row>
    <row r="273" spans="5:10">
      <c r="E273" s="10"/>
      <c r="J273" s="77"/>
    </row>
    <row r="274" spans="5:10">
      <c r="E274" s="10"/>
      <c r="J274" s="77"/>
    </row>
    <row r="275" spans="5:10">
      <c r="E275" s="10"/>
      <c r="J275" s="77"/>
    </row>
    <row r="276" spans="5:10">
      <c r="E276" s="10"/>
      <c r="J276" s="77"/>
    </row>
    <row r="277" spans="5:10">
      <c r="E277" s="10"/>
      <c r="J277" s="77"/>
    </row>
    <row r="278" spans="5:10">
      <c r="E278" s="10"/>
      <c r="J278" s="77"/>
    </row>
    <row r="279" spans="5:10">
      <c r="E279" s="10"/>
      <c r="J279" s="77"/>
    </row>
    <row r="280" spans="5:10">
      <c r="E280" s="10"/>
      <c r="J280" s="77"/>
    </row>
    <row r="281" spans="5:10">
      <c r="E281" s="10"/>
      <c r="J281" s="77"/>
    </row>
    <row r="282" spans="5:10">
      <c r="E282" s="10"/>
      <c r="J282" s="77"/>
    </row>
    <row r="283" spans="5:10">
      <c r="E283" s="10"/>
      <c r="J283" s="77"/>
    </row>
    <row r="284" spans="5:10">
      <c r="E284" s="10"/>
      <c r="J284" s="77"/>
    </row>
    <row r="285" spans="5:10">
      <c r="E285" s="10"/>
      <c r="J285" s="77"/>
    </row>
    <row r="286" spans="5:10">
      <c r="E286" s="10"/>
      <c r="J286" s="77"/>
    </row>
    <row r="287" spans="5:10">
      <c r="E287" s="10"/>
      <c r="J287" s="77"/>
    </row>
    <row r="288" spans="5:10">
      <c r="E288" s="10"/>
      <c r="J288" s="77"/>
    </row>
    <row r="289" spans="5:10">
      <c r="E289" s="10"/>
      <c r="J289" s="77"/>
    </row>
    <row r="290" spans="5:10">
      <c r="E290" s="10"/>
      <c r="J290" s="77"/>
    </row>
    <row r="291" spans="5:10">
      <c r="E291" s="10"/>
      <c r="J291" s="77"/>
    </row>
    <row r="292" spans="5:10">
      <c r="E292" s="10"/>
      <c r="J292" s="77"/>
    </row>
    <row r="293" spans="5:10">
      <c r="E293" s="10"/>
      <c r="J293" s="77"/>
    </row>
    <row r="294" spans="5:10">
      <c r="E294" s="10"/>
      <c r="J294" s="77"/>
    </row>
    <row r="295" spans="5:10">
      <c r="E295" s="10"/>
      <c r="J295" s="77"/>
    </row>
    <row r="296" spans="5:10">
      <c r="E296" s="10"/>
      <c r="J296" s="77"/>
    </row>
    <row r="297" spans="5:10">
      <c r="E297" s="10"/>
      <c r="J297" s="77"/>
    </row>
    <row r="298" spans="5:10">
      <c r="E298" s="10"/>
      <c r="J298" s="77"/>
    </row>
    <row r="299" spans="5:10">
      <c r="J299" s="77"/>
    </row>
    <row r="300" spans="5:10">
      <c r="J300" s="77"/>
    </row>
    <row r="301" spans="5:10">
      <c r="J301" s="77"/>
    </row>
    <row r="302" spans="5:10">
      <c r="J302" s="77"/>
    </row>
    <row r="303" spans="5:10">
      <c r="J303" s="77"/>
    </row>
    <row r="304" spans="5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353"/>
  <sheetViews>
    <sheetView workbookViewId="0">
      <pane ySplit="4" topLeftCell="A139" activePane="bottomLeft" state="frozen"/>
      <selection pane="bottomLeft" activeCell="H127" sqref="H127"/>
    </sheetView>
  </sheetViews>
  <sheetFormatPr defaultColWidth="9" defaultRowHeight="13.5"/>
  <cols>
    <col min="1" max="1" width="16.125" customWidth="1"/>
    <col min="2" max="2" width="14.375" style="2" customWidth="1"/>
    <col min="3" max="3" width="15.875" style="2" customWidth="1"/>
    <col min="4" max="4" width="12.625" style="2" customWidth="1"/>
    <col min="5" max="5" width="10.75" style="2" customWidth="1"/>
    <col min="6" max="6" width="11.875" style="2" customWidth="1"/>
    <col min="7" max="7" width="14.625" style="2" customWidth="1"/>
    <col min="8" max="8" width="15.25" customWidth="1"/>
    <col min="9" max="9" width="11.375" customWidth="1"/>
    <col min="10" max="10" width="12.625" customWidth="1"/>
    <col min="11" max="12" width="13.875" customWidth="1"/>
    <col min="13" max="13" width="14.5"/>
  </cols>
  <sheetData>
    <row r="1" spans="1:12" ht="39.950000000000003" customHeight="1">
      <c r="A1" s="177" t="s">
        <v>38</v>
      </c>
      <c r="B1" s="179"/>
      <c r="C1" s="179"/>
      <c r="D1" s="179"/>
      <c r="E1" s="179"/>
      <c r="F1" s="179"/>
      <c r="G1" s="35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SUM(B4:B398)</f>
        <v>27412.550000000101</v>
      </c>
      <c r="C2" s="4">
        <f>SUM(C4:C398)</f>
        <v>20067.939999999999</v>
      </c>
      <c r="D2" s="4">
        <f>SUM(D4:D398)</f>
        <v>147</v>
      </c>
      <c r="E2" s="4">
        <f>SUM(E4:E398)</f>
        <v>112</v>
      </c>
      <c r="F2" s="4">
        <f>B2-C2-D2+E2-G2</f>
        <v>5703.8100000001004</v>
      </c>
      <c r="G2" s="4">
        <f>SUM(G4:G398)+I4</f>
        <v>1605.8</v>
      </c>
      <c r="H2" s="5" t="s">
        <v>9</v>
      </c>
      <c r="I2" s="20">
        <f>F2/C2</f>
        <v>0.28422498771673099</v>
      </c>
      <c r="K2" s="21"/>
      <c r="L2" s="21"/>
    </row>
    <row r="3" spans="1:12" ht="39.950000000000003" customHeight="1">
      <c r="A3" s="6" t="s">
        <v>0</v>
      </c>
      <c r="B3" s="7" t="s">
        <v>5</v>
      </c>
      <c r="C3" s="7" t="s">
        <v>1</v>
      </c>
      <c r="D3" s="8" t="s">
        <v>6</v>
      </c>
      <c r="E3" s="9" t="s">
        <v>7</v>
      </c>
      <c r="F3" s="7" t="s">
        <v>8</v>
      </c>
      <c r="G3" s="7" t="s">
        <v>11</v>
      </c>
      <c r="H3" s="5" t="s">
        <v>10</v>
      </c>
      <c r="I3" s="22">
        <f>COUNT(A:A)</f>
        <v>350</v>
      </c>
      <c r="K3" s="23"/>
      <c r="L3" s="1"/>
    </row>
    <row r="4" spans="1:12" ht="20.25">
      <c r="A4" s="10">
        <v>44197</v>
      </c>
      <c r="B4" s="26">
        <v>18.61</v>
      </c>
      <c r="C4" s="26">
        <v>8</v>
      </c>
      <c r="D4" s="26"/>
      <c r="E4" s="26"/>
      <c r="F4" s="26">
        <f>B4-C4-D4+E4-G4</f>
        <v>7.11</v>
      </c>
      <c r="G4" s="26">
        <v>3.5</v>
      </c>
      <c r="H4" s="36" t="s">
        <v>24</v>
      </c>
      <c r="I4" s="39">
        <f>159.3+175.2+60.3</f>
        <v>394.8</v>
      </c>
      <c r="K4" s="1"/>
      <c r="L4" s="1"/>
    </row>
    <row r="5" spans="1:12" ht="20.25">
      <c r="A5" s="10">
        <v>44197</v>
      </c>
      <c r="B5" s="26">
        <v>74.900000000000006</v>
      </c>
      <c r="C5" s="11">
        <v>56</v>
      </c>
      <c r="D5" s="27"/>
      <c r="E5" s="27"/>
      <c r="F5" s="26">
        <f>B5-C5-D5+E5-G5</f>
        <v>15.4</v>
      </c>
      <c r="G5" s="26">
        <v>3.5</v>
      </c>
      <c r="H5" s="34" t="s">
        <v>39</v>
      </c>
      <c r="I5" s="10"/>
      <c r="K5" s="1"/>
      <c r="L5" s="1"/>
    </row>
    <row r="6" spans="1:12" ht="20.25">
      <c r="A6" s="10">
        <v>44197</v>
      </c>
      <c r="B6" s="26">
        <v>48.8</v>
      </c>
      <c r="C6" s="11">
        <v>38.6</v>
      </c>
      <c r="D6" s="11"/>
      <c r="E6" s="11"/>
      <c r="F6" s="26">
        <f t="shared" ref="F6:F14" si="0">B6-C6-D6+E6-G6</f>
        <v>6.7</v>
      </c>
      <c r="G6" s="26">
        <v>3.5</v>
      </c>
      <c r="H6" s="34" t="s">
        <v>40</v>
      </c>
      <c r="I6" s="18"/>
      <c r="K6" s="1"/>
      <c r="L6" s="1"/>
    </row>
    <row r="7" spans="1:12" ht="20.25">
      <c r="A7" s="10">
        <v>44197</v>
      </c>
      <c r="B7" s="26">
        <v>36.01</v>
      </c>
      <c r="C7" s="11">
        <v>24</v>
      </c>
      <c r="D7" s="11"/>
      <c r="E7" s="11"/>
      <c r="F7" s="26">
        <f t="shared" si="0"/>
        <v>8.51</v>
      </c>
      <c r="G7" s="26">
        <v>3.5</v>
      </c>
      <c r="H7" s="10"/>
      <c r="I7" s="18"/>
      <c r="K7" s="1"/>
      <c r="L7" s="1"/>
    </row>
    <row r="8" spans="1:12" ht="20.25">
      <c r="A8" s="10">
        <v>44197</v>
      </c>
      <c r="B8" s="26">
        <v>74.900000000000006</v>
      </c>
      <c r="C8" s="26">
        <v>56</v>
      </c>
      <c r="D8" s="26"/>
      <c r="E8" s="26"/>
      <c r="F8" s="26">
        <f t="shared" si="0"/>
        <v>15.4</v>
      </c>
      <c r="G8" s="26">
        <v>3.5</v>
      </c>
      <c r="H8" s="10"/>
      <c r="I8" s="18"/>
      <c r="K8" s="1"/>
      <c r="L8" s="1"/>
    </row>
    <row r="9" spans="1:12" ht="20.25">
      <c r="A9" s="10">
        <v>44197</v>
      </c>
      <c r="B9" s="26">
        <v>35.83</v>
      </c>
      <c r="C9" s="11">
        <v>24</v>
      </c>
      <c r="D9" s="11"/>
      <c r="E9" s="11"/>
      <c r="F9" s="26">
        <f t="shared" si="0"/>
        <v>8.33</v>
      </c>
      <c r="G9" s="26">
        <v>3.5</v>
      </c>
      <c r="H9" s="10"/>
      <c r="I9" s="18"/>
      <c r="K9" s="1" t="s">
        <v>27</v>
      </c>
      <c r="L9" s="1"/>
    </row>
    <row r="10" spans="1:12" ht="20.25">
      <c r="A10" s="10">
        <v>44197</v>
      </c>
      <c r="B10" s="33">
        <v>67.56</v>
      </c>
      <c r="C10" s="26">
        <v>48</v>
      </c>
      <c r="D10" s="33"/>
      <c r="E10" s="33"/>
      <c r="F10" s="26">
        <f t="shared" si="0"/>
        <v>16.059999999999999</v>
      </c>
      <c r="G10" s="26">
        <v>3.5</v>
      </c>
      <c r="H10" s="10"/>
      <c r="I10" s="18"/>
      <c r="K10" s="1"/>
      <c r="L10" s="1"/>
    </row>
    <row r="11" spans="1:12" ht="20.25">
      <c r="A11" s="10">
        <v>44197</v>
      </c>
      <c r="B11" s="26">
        <v>18.61</v>
      </c>
      <c r="C11" s="26">
        <v>8</v>
      </c>
      <c r="D11" s="33"/>
      <c r="E11" s="26"/>
      <c r="F11" s="26">
        <f t="shared" si="0"/>
        <v>7.11</v>
      </c>
      <c r="G11" s="26">
        <v>3.5</v>
      </c>
      <c r="H11" s="10" t="s">
        <v>28</v>
      </c>
      <c r="I11" s="13"/>
      <c r="K11" s="1"/>
      <c r="L11" s="1"/>
    </row>
    <row r="12" spans="1:12" ht="20.25">
      <c r="A12" s="10">
        <v>44198</v>
      </c>
      <c r="B12" s="26">
        <v>35.83</v>
      </c>
      <c r="C12" s="11">
        <v>24</v>
      </c>
      <c r="D12" s="11"/>
      <c r="E12" s="11"/>
      <c r="F12" s="26">
        <f t="shared" si="0"/>
        <v>8.33</v>
      </c>
      <c r="G12" s="26">
        <v>3.5</v>
      </c>
      <c r="H12" s="13"/>
      <c r="I12" s="13"/>
      <c r="K12" s="1"/>
      <c r="L12" s="1"/>
    </row>
    <row r="13" spans="1:12" ht="20.25">
      <c r="A13" s="10">
        <v>44198</v>
      </c>
      <c r="B13" s="26">
        <v>134.49</v>
      </c>
      <c r="C13" s="11">
        <v>104</v>
      </c>
      <c r="D13" s="11"/>
      <c r="E13" s="11"/>
      <c r="F13" s="26">
        <f t="shared" si="0"/>
        <v>26.99</v>
      </c>
      <c r="G13" s="26">
        <v>3.5</v>
      </c>
      <c r="H13" s="13"/>
      <c r="I13" s="13"/>
      <c r="K13" s="1"/>
      <c r="L13" s="1"/>
    </row>
    <row r="14" spans="1:12" ht="20.25">
      <c r="A14" s="10">
        <v>44198</v>
      </c>
      <c r="B14" s="26">
        <v>138.55000000000001</v>
      </c>
      <c r="C14" s="26">
        <v>104</v>
      </c>
      <c r="D14" s="11"/>
      <c r="E14" s="11"/>
      <c r="F14" s="26">
        <f t="shared" si="0"/>
        <v>31.05</v>
      </c>
      <c r="G14" s="26">
        <v>3.5</v>
      </c>
      <c r="H14" s="13"/>
      <c r="I14" s="13"/>
      <c r="K14" s="1"/>
      <c r="L14" s="1"/>
    </row>
    <row r="15" spans="1:12" ht="20.25">
      <c r="A15" s="10">
        <v>44198</v>
      </c>
      <c r="B15" s="33">
        <v>199.92</v>
      </c>
      <c r="C15" s="11">
        <v>140</v>
      </c>
      <c r="D15" s="11"/>
      <c r="E15" s="11"/>
      <c r="F15" s="26">
        <f t="shared" ref="F15:F25" si="1">B15-C15-D15+E15-G15</f>
        <v>56.42</v>
      </c>
      <c r="G15" s="26">
        <v>3.5</v>
      </c>
      <c r="H15" s="13"/>
      <c r="I15" s="13"/>
    </row>
    <row r="16" spans="1:12" ht="20.25">
      <c r="A16" s="10">
        <v>44198</v>
      </c>
      <c r="B16" s="26">
        <v>69.599999999999994</v>
      </c>
      <c r="C16" s="11">
        <v>40</v>
      </c>
      <c r="D16" s="11"/>
      <c r="E16" s="11"/>
      <c r="F16" s="26">
        <f t="shared" si="1"/>
        <v>26.1</v>
      </c>
      <c r="G16" s="26">
        <v>3.5</v>
      </c>
      <c r="H16" s="13"/>
      <c r="I16" s="13"/>
    </row>
    <row r="17" spans="1:9" ht="20.25">
      <c r="A17" s="10">
        <v>44198</v>
      </c>
      <c r="B17" s="26">
        <v>35.83</v>
      </c>
      <c r="C17" s="11">
        <v>24</v>
      </c>
      <c r="D17" s="11"/>
      <c r="E17" s="11"/>
      <c r="F17" s="26">
        <f t="shared" si="1"/>
        <v>8.33</v>
      </c>
      <c r="G17" s="26">
        <v>3.5</v>
      </c>
      <c r="I17" s="13"/>
    </row>
    <row r="18" spans="1:9" ht="20.25">
      <c r="A18" s="10">
        <v>44198</v>
      </c>
      <c r="B18" s="26">
        <v>83.08</v>
      </c>
      <c r="C18" s="11">
        <v>56</v>
      </c>
      <c r="D18" s="11"/>
      <c r="E18" s="11"/>
      <c r="F18" s="26">
        <f t="shared" si="1"/>
        <v>23.58</v>
      </c>
      <c r="G18" s="26">
        <v>3.5</v>
      </c>
      <c r="I18" s="13"/>
    </row>
    <row r="19" spans="1:9" ht="20.25">
      <c r="A19" s="10">
        <v>44199</v>
      </c>
      <c r="B19" s="26">
        <v>69.599999999999994</v>
      </c>
      <c r="C19" s="26">
        <v>40</v>
      </c>
      <c r="D19" s="26"/>
      <c r="E19" s="33"/>
      <c r="F19" s="26">
        <f t="shared" si="1"/>
        <v>26.1</v>
      </c>
      <c r="G19" s="26">
        <v>3.5</v>
      </c>
      <c r="H19" s="13"/>
      <c r="I19" s="13"/>
    </row>
    <row r="20" spans="1:9" ht="20.25">
      <c r="A20" s="10">
        <v>44199</v>
      </c>
      <c r="B20" s="26">
        <v>81.96</v>
      </c>
      <c r="C20" s="26">
        <v>65</v>
      </c>
      <c r="D20" s="33"/>
      <c r="E20" s="33"/>
      <c r="F20" s="26">
        <f t="shared" si="1"/>
        <v>13.46</v>
      </c>
      <c r="G20" s="26">
        <v>3.5</v>
      </c>
      <c r="H20" s="13"/>
      <c r="I20" s="13"/>
    </row>
    <row r="21" spans="1:9" ht="20.25">
      <c r="A21" s="10">
        <v>44199</v>
      </c>
      <c r="B21" s="26">
        <v>67.56</v>
      </c>
      <c r="C21" s="26">
        <v>48</v>
      </c>
      <c r="D21" s="33"/>
      <c r="E21" s="33"/>
      <c r="F21" s="26">
        <f t="shared" si="1"/>
        <v>16.059999999999999</v>
      </c>
      <c r="G21" s="26">
        <v>3.5</v>
      </c>
      <c r="H21" s="14"/>
      <c r="I21" s="14"/>
    </row>
    <row r="22" spans="1:9" ht="20.25">
      <c r="A22" s="10">
        <v>44200</v>
      </c>
      <c r="B22" s="33">
        <v>71.14</v>
      </c>
      <c r="C22" s="26">
        <v>50</v>
      </c>
      <c r="D22" s="27"/>
      <c r="E22" s="27"/>
      <c r="F22" s="26">
        <f t="shared" si="1"/>
        <v>17.64</v>
      </c>
      <c r="G22" s="26">
        <v>3.5</v>
      </c>
      <c r="H22" s="14"/>
      <c r="I22" s="14"/>
    </row>
    <row r="23" spans="1:9" ht="20.25">
      <c r="A23" s="10">
        <v>44200</v>
      </c>
      <c r="B23" s="26">
        <v>80.36</v>
      </c>
      <c r="C23" s="11">
        <v>56</v>
      </c>
      <c r="D23" s="27"/>
      <c r="E23" s="27"/>
      <c r="F23" s="26">
        <f t="shared" si="1"/>
        <v>20.86</v>
      </c>
      <c r="G23" s="26">
        <v>3.5</v>
      </c>
      <c r="H23" s="14"/>
      <c r="I23" s="14"/>
    </row>
    <row r="24" spans="1:9" ht="20.25">
      <c r="A24" s="10">
        <v>44200</v>
      </c>
      <c r="B24" s="33">
        <v>18.61</v>
      </c>
      <c r="C24" s="33">
        <v>8</v>
      </c>
      <c r="D24" s="33"/>
      <c r="E24" s="33"/>
      <c r="F24" s="26">
        <f t="shared" si="1"/>
        <v>7.11</v>
      </c>
      <c r="G24" s="26">
        <v>3.5</v>
      </c>
      <c r="H24" s="14"/>
      <c r="I24" s="14"/>
    </row>
    <row r="25" spans="1:9" ht="20.25">
      <c r="A25" s="10">
        <v>44200</v>
      </c>
      <c r="B25" s="33">
        <v>30.22</v>
      </c>
      <c r="C25" s="11">
        <v>16</v>
      </c>
      <c r="D25" s="11"/>
      <c r="E25" s="27"/>
      <c r="F25" s="26">
        <f t="shared" si="1"/>
        <v>10.72</v>
      </c>
      <c r="G25" s="26">
        <v>3.5</v>
      </c>
      <c r="H25" s="14"/>
      <c r="I25" s="14"/>
    </row>
    <row r="26" spans="1:9" ht="20.25">
      <c r="A26" s="10">
        <v>44201</v>
      </c>
      <c r="B26" s="26">
        <v>170.29</v>
      </c>
      <c r="C26" s="11">
        <v>124</v>
      </c>
      <c r="D26" s="11"/>
      <c r="E26" s="27"/>
      <c r="F26" s="26">
        <f t="shared" ref="F26:F33" si="2">B26-C26-D26+E26-G26</f>
        <v>42.79</v>
      </c>
      <c r="G26" s="26">
        <v>3.5</v>
      </c>
      <c r="H26" s="14"/>
      <c r="I26" s="14"/>
    </row>
    <row r="27" spans="1:9" ht="20.25">
      <c r="A27" s="10">
        <v>44201</v>
      </c>
      <c r="B27" s="26">
        <v>118</v>
      </c>
      <c r="C27" s="11">
        <v>80</v>
      </c>
      <c r="D27" s="11"/>
      <c r="E27" s="27"/>
      <c r="F27" s="26">
        <f t="shared" si="2"/>
        <v>34.5</v>
      </c>
      <c r="G27" s="26">
        <v>3.5</v>
      </c>
      <c r="H27" s="14"/>
      <c r="I27" s="14"/>
    </row>
    <row r="28" spans="1:9" ht="20.25">
      <c r="A28" s="10">
        <v>44201</v>
      </c>
      <c r="B28" s="26">
        <v>138.5</v>
      </c>
      <c r="C28" s="11">
        <v>104</v>
      </c>
      <c r="D28" s="11"/>
      <c r="E28" s="27"/>
      <c r="F28" s="26">
        <f t="shared" si="2"/>
        <v>31</v>
      </c>
      <c r="G28" s="26">
        <v>3.5</v>
      </c>
      <c r="H28" s="14"/>
      <c r="I28" s="14"/>
    </row>
    <row r="29" spans="1:9" ht="20.25">
      <c r="A29" s="10">
        <v>44201</v>
      </c>
      <c r="B29" s="33">
        <v>134.49</v>
      </c>
      <c r="C29" s="11">
        <v>104</v>
      </c>
      <c r="D29" s="11"/>
      <c r="E29" s="27"/>
      <c r="F29" s="26">
        <f t="shared" si="2"/>
        <v>26.99</v>
      </c>
      <c r="G29" s="26">
        <v>3.5</v>
      </c>
      <c r="H29" s="14"/>
      <c r="I29" s="14"/>
    </row>
    <row r="30" spans="1:9" ht="20.25">
      <c r="A30" s="10">
        <v>44201</v>
      </c>
      <c r="B30" s="26">
        <v>138.13</v>
      </c>
      <c r="C30" s="11">
        <v>104</v>
      </c>
      <c r="D30" s="11"/>
      <c r="E30" s="27"/>
      <c r="F30" s="26">
        <f t="shared" si="2"/>
        <v>30.63</v>
      </c>
      <c r="G30" s="26">
        <v>3.5</v>
      </c>
      <c r="H30" s="14"/>
      <c r="I30" s="14"/>
    </row>
    <row r="31" spans="1:9" ht="20.25">
      <c r="A31" s="10">
        <v>44202</v>
      </c>
      <c r="B31" s="26">
        <v>67.56</v>
      </c>
      <c r="C31" s="11">
        <v>48</v>
      </c>
      <c r="D31" s="11"/>
      <c r="E31" s="27"/>
      <c r="F31" s="26">
        <f t="shared" si="2"/>
        <v>16.059999999999999</v>
      </c>
      <c r="G31" s="26">
        <v>3.5</v>
      </c>
      <c r="H31" s="14"/>
      <c r="I31" s="14"/>
    </row>
    <row r="32" spans="1:9" ht="20.25">
      <c r="A32" s="10">
        <v>44202</v>
      </c>
      <c r="B32" s="26">
        <v>174.6</v>
      </c>
      <c r="C32" s="11">
        <v>124</v>
      </c>
      <c r="D32" s="11"/>
      <c r="E32" s="27"/>
      <c r="F32" s="26">
        <f t="shared" si="2"/>
        <v>47.1</v>
      </c>
      <c r="G32" s="26">
        <v>3.5</v>
      </c>
      <c r="H32" s="14"/>
      <c r="I32" s="14"/>
    </row>
    <row r="33" spans="1:9" ht="20.25">
      <c r="A33" s="10">
        <v>44202</v>
      </c>
      <c r="B33" s="26">
        <v>48.8</v>
      </c>
      <c r="C33" s="11">
        <v>38.6</v>
      </c>
      <c r="D33" s="11"/>
      <c r="E33" s="27"/>
      <c r="F33" s="26">
        <f t="shared" si="2"/>
        <v>6.7</v>
      </c>
      <c r="G33" s="26">
        <v>3.5</v>
      </c>
      <c r="H33" s="14"/>
      <c r="I33" s="14"/>
    </row>
    <row r="34" spans="1:9" ht="20.25">
      <c r="A34" s="10">
        <v>44202</v>
      </c>
      <c r="B34" s="26">
        <v>134.49</v>
      </c>
      <c r="C34" s="11">
        <v>104</v>
      </c>
      <c r="D34" s="11"/>
      <c r="E34" s="27"/>
      <c r="F34" s="26">
        <f t="shared" ref="F34:F44" si="3">B34-C34-D34+E34-G34</f>
        <v>26.99</v>
      </c>
      <c r="G34" s="26">
        <v>3.5</v>
      </c>
      <c r="H34" s="14"/>
      <c r="I34" s="14"/>
    </row>
    <row r="35" spans="1:9" ht="20.25">
      <c r="A35" s="10">
        <v>44202</v>
      </c>
      <c r="B35" s="26">
        <v>48.44</v>
      </c>
      <c r="C35" s="11">
        <v>32</v>
      </c>
      <c r="D35" s="11"/>
      <c r="E35" s="27"/>
      <c r="F35" s="26">
        <f t="shared" si="3"/>
        <v>12.94</v>
      </c>
      <c r="G35" s="26">
        <v>3.5</v>
      </c>
      <c r="H35" s="14"/>
      <c r="I35" s="14"/>
    </row>
    <row r="36" spans="1:9" ht="20.25">
      <c r="A36" s="10">
        <v>44202</v>
      </c>
      <c r="B36" s="26">
        <v>74.900000000000006</v>
      </c>
      <c r="C36" s="26">
        <v>56</v>
      </c>
      <c r="D36" s="26"/>
      <c r="E36" s="33"/>
      <c r="F36" s="26">
        <f t="shared" si="3"/>
        <v>15.4</v>
      </c>
      <c r="G36" s="26">
        <v>3.5</v>
      </c>
      <c r="H36" s="14"/>
      <c r="I36" s="14"/>
    </row>
    <row r="37" spans="1:9" ht="20.25">
      <c r="A37" s="10">
        <v>44202</v>
      </c>
      <c r="B37" s="26">
        <v>74.900000000000006</v>
      </c>
      <c r="C37" s="11">
        <v>56</v>
      </c>
      <c r="D37" s="11"/>
      <c r="E37" s="27"/>
      <c r="F37" s="26">
        <f t="shared" si="3"/>
        <v>15.4</v>
      </c>
      <c r="G37" s="26">
        <v>3.5</v>
      </c>
      <c r="H37" s="14"/>
      <c r="I37" s="14"/>
    </row>
    <row r="38" spans="1:9" ht="20.25">
      <c r="A38" s="10">
        <v>44202</v>
      </c>
      <c r="B38" s="26">
        <v>134.49</v>
      </c>
      <c r="C38" s="11">
        <v>104</v>
      </c>
      <c r="D38" s="11"/>
      <c r="E38" s="27"/>
      <c r="F38" s="26">
        <f t="shared" si="3"/>
        <v>26.99</v>
      </c>
      <c r="G38" s="26">
        <v>3.5</v>
      </c>
      <c r="H38" s="14"/>
      <c r="I38" s="14"/>
    </row>
    <row r="39" spans="1:9" ht="20.25">
      <c r="A39" s="10">
        <v>44202</v>
      </c>
      <c r="B39" s="26">
        <v>134.49</v>
      </c>
      <c r="C39" s="11">
        <v>104</v>
      </c>
      <c r="D39" s="11"/>
      <c r="E39" s="27"/>
      <c r="F39" s="26">
        <f t="shared" si="3"/>
        <v>26.99</v>
      </c>
      <c r="G39" s="26">
        <v>3.5</v>
      </c>
      <c r="H39" s="14"/>
      <c r="I39" s="14"/>
    </row>
    <row r="40" spans="1:9" ht="20.25">
      <c r="A40" s="10">
        <v>44202</v>
      </c>
      <c r="B40" s="26">
        <v>158.19999999999999</v>
      </c>
      <c r="C40" s="11">
        <v>80</v>
      </c>
      <c r="D40" s="11"/>
      <c r="E40" s="27"/>
      <c r="F40" s="26">
        <f t="shared" si="3"/>
        <v>74.7</v>
      </c>
      <c r="G40" s="26">
        <v>3.5</v>
      </c>
      <c r="H40" s="14"/>
      <c r="I40" s="14"/>
    </row>
    <row r="41" spans="1:9" ht="20.25">
      <c r="A41" s="10">
        <v>44202</v>
      </c>
      <c r="B41" s="26">
        <v>12.08</v>
      </c>
      <c r="C41" s="11">
        <v>4</v>
      </c>
      <c r="D41" s="11"/>
      <c r="E41" s="27"/>
      <c r="F41" s="26">
        <f t="shared" si="3"/>
        <v>4.58</v>
      </c>
      <c r="G41" s="26">
        <v>3.5</v>
      </c>
      <c r="H41" s="14"/>
      <c r="I41" s="14"/>
    </row>
    <row r="42" spans="1:9" ht="20.25">
      <c r="A42" s="10">
        <v>44203</v>
      </c>
      <c r="B42" s="26">
        <v>90.63</v>
      </c>
      <c r="C42" s="11">
        <v>64</v>
      </c>
      <c r="D42" s="11"/>
      <c r="E42" s="27"/>
      <c r="F42" s="26">
        <f t="shared" si="3"/>
        <v>23.13</v>
      </c>
      <c r="G42" s="26">
        <v>3.5</v>
      </c>
      <c r="H42" s="14"/>
      <c r="I42" s="14"/>
    </row>
    <row r="43" spans="1:9" ht="20.25">
      <c r="A43" s="10">
        <v>44203</v>
      </c>
      <c r="B43" s="26">
        <v>67.41</v>
      </c>
      <c r="C43" s="11">
        <v>48</v>
      </c>
      <c r="D43" s="11"/>
      <c r="E43" s="27"/>
      <c r="F43" s="26">
        <f t="shared" si="3"/>
        <v>15.91</v>
      </c>
      <c r="G43" s="26">
        <v>3.5</v>
      </c>
      <c r="H43" s="14"/>
      <c r="I43" s="14"/>
    </row>
    <row r="44" spans="1:9" ht="20.25">
      <c r="A44" s="10">
        <v>44203</v>
      </c>
      <c r="B44" s="26">
        <v>145.58000000000001</v>
      </c>
      <c r="C44" s="11">
        <v>112</v>
      </c>
      <c r="D44" s="11"/>
      <c r="E44" s="27"/>
      <c r="F44" s="26">
        <f t="shared" si="3"/>
        <v>30.08</v>
      </c>
      <c r="G44" s="26">
        <v>3.5</v>
      </c>
      <c r="H44" s="14"/>
      <c r="I44" s="14"/>
    </row>
    <row r="45" spans="1:9" ht="20.25">
      <c r="A45" s="10">
        <v>44203</v>
      </c>
      <c r="B45" s="26">
        <v>138.80000000000001</v>
      </c>
      <c r="C45" s="11">
        <v>104</v>
      </c>
      <c r="D45" s="11"/>
      <c r="E45" s="27"/>
      <c r="F45" s="26">
        <f t="shared" ref="F45:F53" si="4">B45-C45-D45+E45-G45</f>
        <v>31.3</v>
      </c>
      <c r="G45" s="26">
        <v>3.5</v>
      </c>
      <c r="H45" s="14"/>
      <c r="I45" s="14"/>
    </row>
    <row r="46" spans="1:9" ht="20.25">
      <c r="A46" s="10">
        <v>44203</v>
      </c>
      <c r="B46" s="26">
        <v>35.67</v>
      </c>
      <c r="C46" s="11">
        <v>24</v>
      </c>
      <c r="D46" s="11"/>
      <c r="E46" s="27"/>
      <c r="F46" s="26">
        <f t="shared" si="4"/>
        <v>8.17</v>
      </c>
      <c r="G46" s="26">
        <v>3.5</v>
      </c>
      <c r="H46" s="14"/>
      <c r="I46" s="14"/>
    </row>
    <row r="47" spans="1:9" ht="20.25">
      <c r="A47" s="10">
        <v>44203</v>
      </c>
      <c r="B47" s="26">
        <v>69.5</v>
      </c>
      <c r="C47" s="11">
        <v>48</v>
      </c>
      <c r="D47" s="11"/>
      <c r="E47" s="27"/>
      <c r="F47" s="26">
        <f t="shared" si="4"/>
        <v>18</v>
      </c>
      <c r="G47" s="26">
        <v>3.5</v>
      </c>
      <c r="H47" s="14"/>
      <c r="I47" s="14"/>
    </row>
    <row r="48" spans="1:9" ht="20.25">
      <c r="A48" s="10">
        <v>44203</v>
      </c>
      <c r="B48" s="26">
        <v>75.58</v>
      </c>
      <c r="C48" s="11">
        <v>56</v>
      </c>
      <c r="D48" s="11"/>
      <c r="E48" s="27"/>
      <c r="F48" s="26">
        <f t="shared" si="4"/>
        <v>16.079999999999998</v>
      </c>
      <c r="G48" s="26">
        <v>3.5</v>
      </c>
      <c r="H48" s="14"/>
      <c r="I48" s="14"/>
    </row>
    <row r="49" spans="1:9" ht="20.25">
      <c r="A49" s="10">
        <v>44203</v>
      </c>
      <c r="B49" s="26">
        <v>145.58000000000001</v>
      </c>
      <c r="C49" s="11">
        <v>112</v>
      </c>
      <c r="D49" s="11"/>
      <c r="E49" s="27"/>
      <c r="F49" s="26">
        <f t="shared" si="4"/>
        <v>30.08</v>
      </c>
      <c r="G49" s="26">
        <v>3.5</v>
      </c>
      <c r="H49" s="14"/>
      <c r="I49" s="14"/>
    </row>
    <row r="50" spans="1:9" ht="20.25">
      <c r="A50" s="10">
        <v>44203</v>
      </c>
      <c r="B50" s="26">
        <v>80.239999999999995</v>
      </c>
      <c r="C50" s="11">
        <v>56</v>
      </c>
      <c r="D50" s="11"/>
      <c r="E50" s="27"/>
      <c r="F50" s="26">
        <f t="shared" si="4"/>
        <v>20.74</v>
      </c>
      <c r="G50" s="26">
        <v>3.5</v>
      </c>
      <c r="H50" s="14"/>
      <c r="I50" s="14"/>
    </row>
    <row r="51" spans="1:9" ht="20.25">
      <c r="A51" s="10">
        <v>44203</v>
      </c>
      <c r="B51" s="26">
        <v>64.930000000000007</v>
      </c>
      <c r="C51" s="11">
        <v>55</v>
      </c>
      <c r="D51" s="11"/>
      <c r="E51" s="27"/>
      <c r="F51" s="26">
        <f t="shared" si="4"/>
        <v>6.4300000000000104</v>
      </c>
      <c r="G51" s="26">
        <v>3.5</v>
      </c>
      <c r="H51" s="14"/>
      <c r="I51" s="14"/>
    </row>
    <row r="52" spans="1:9" ht="20.25">
      <c r="A52" s="10">
        <v>44203</v>
      </c>
      <c r="B52" s="26">
        <v>69.39</v>
      </c>
      <c r="C52" s="11">
        <v>48</v>
      </c>
      <c r="D52" s="11"/>
      <c r="E52" s="27"/>
      <c r="F52" s="26">
        <f t="shared" si="4"/>
        <v>17.89</v>
      </c>
      <c r="G52" s="26">
        <v>3.5</v>
      </c>
      <c r="H52" s="14"/>
      <c r="I52" s="14"/>
    </row>
    <row r="53" spans="1:9" ht="20.25">
      <c r="A53" s="10">
        <v>44203</v>
      </c>
      <c r="B53" s="26">
        <v>72.58</v>
      </c>
      <c r="C53" s="11">
        <v>48</v>
      </c>
      <c r="D53" s="11"/>
      <c r="E53" s="27"/>
      <c r="F53" s="26">
        <f t="shared" si="4"/>
        <v>21.08</v>
      </c>
      <c r="G53" s="26">
        <v>3.5</v>
      </c>
      <c r="H53" s="14"/>
      <c r="I53" s="14"/>
    </row>
    <row r="54" spans="1:9" ht="20.25">
      <c r="A54" s="10">
        <v>44203</v>
      </c>
      <c r="B54" s="33">
        <v>147.58000000000001</v>
      </c>
      <c r="C54" s="27">
        <v>112</v>
      </c>
      <c r="D54" s="16"/>
      <c r="E54" s="16"/>
      <c r="F54" s="26">
        <f t="shared" ref="F54:F62" si="5">B54-C54-D54+E54-G54</f>
        <v>32.08</v>
      </c>
      <c r="G54" s="26">
        <v>3.5</v>
      </c>
      <c r="H54" s="14"/>
      <c r="I54" s="14"/>
    </row>
    <row r="55" spans="1:9" ht="20.25">
      <c r="A55" s="10">
        <v>44204</v>
      </c>
      <c r="B55" s="26">
        <v>69.58</v>
      </c>
      <c r="C55" s="11">
        <v>48</v>
      </c>
      <c r="D55" s="11"/>
      <c r="E55" s="27"/>
      <c r="F55" s="26">
        <f t="shared" si="5"/>
        <v>18.079999999999998</v>
      </c>
      <c r="G55" s="26">
        <v>3.5</v>
      </c>
      <c r="H55" s="14"/>
      <c r="I55" s="14"/>
    </row>
    <row r="56" spans="1:9" ht="20.25">
      <c r="A56" s="10">
        <v>44204</v>
      </c>
      <c r="B56" s="26">
        <v>69.58</v>
      </c>
      <c r="C56" s="11">
        <v>48</v>
      </c>
      <c r="D56" s="11"/>
      <c r="E56" s="27"/>
      <c r="F56" s="26">
        <f t="shared" si="5"/>
        <v>18.079999999999998</v>
      </c>
      <c r="G56" s="26">
        <v>3.5</v>
      </c>
      <c r="H56" s="14"/>
      <c r="I56" s="14"/>
    </row>
    <row r="57" spans="1:9" ht="20.25">
      <c r="A57" s="10">
        <v>44204</v>
      </c>
      <c r="B57" s="26">
        <v>134.54</v>
      </c>
      <c r="C57" s="11">
        <v>104</v>
      </c>
      <c r="D57" s="11"/>
      <c r="E57" s="27"/>
      <c r="F57" s="26">
        <f t="shared" si="5"/>
        <v>27.04</v>
      </c>
      <c r="G57" s="26">
        <v>3.5</v>
      </c>
      <c r="H57" s="14"/>
      <c r="I57" s="14"/>
    </row>
    <row r="58" spans="1:9" ht="20.25">
      <c r="A58" s="10">
        <v>44204</v>
      </c>
      <c r="B58" s="26">
        <v>134.54</v>
      </c>
      <c r="C58" s="11">
        <v>104</v>
      </c>
      <c r="D58" s="11"/>
      <c r="E58" s="27"/>
      <c r="F58" s="26">
        <f t="shared" si="5"/>
        <v>27.04</v>
      </c>
      <c r="G58" s="26">
        <v>3.5</v>
      </c>
      <c r="H58" s="14"/>
      <c r="I58" s="14"/>
    </row>
    <row r="59" spans="1:9" ht="20.25">
      <c r="A59" s="10">
        <v>44204</v>
      </c>
      <c r="B59" s="26">
        <v>73.58</v>
      </c>
      <c r="C59" s="11">
        <v>56</v>
      </c>
      <c r="D59" s="11"/>
      <c r="E59" s="27"/>
      <c r="F59" s="26">
        <f t="shared" si="5"/>
        <v>14.08</v>
      </c>
      <c r="G59" s="26">
        <v>3.5</v>
      </c>
      <c r="H59" s="14"/>
      <c r="I59" s="14"/>
    </row>
    <row r="60" spans="1:9" ht="20.25">
      <c r="A60" s="10">
        <v>44204</v>
      </c>
      <c r="B60" s="30">
        <v>69.510000000000005</v>
      </c>
      <c r="C60" s="16">
        <v>48</v>
      </c>
      <c r="D60" s="16"/>
      <c r="E60" s="16"/>
      <c r="F60" s="26">
        <f t="shared" si="5"/>
        <v>18.010000000000002</v>
      </c>
      <c r="G60" s="26">
        <v>3.5</v>
      </c>
      <c r="H60" s="14"/>
      <c r="I60" s="14"/>
    </row>
    <row r="61" spans="1:9" ht="20.25">
      <c r="A61" s="10">
        <v>44204</v>
      </c>
      <c r="B61" s="26">
        <v>138.75</v>
      </c>
      <c r="C61" s="11">
        <v>104</v>
      </c>
      <c r="D61" s="11"/>
      <c r="E61" s="27"/>
      <c r="F61" s="26">
        <f t="shared" si="5"/>
        <v>31.25</v>
      </c>
      <c r="G61" s="26">
        <v>3.5</v>
      </c>
      <c r="H61" s="14"/>
      <c r="I61" s="14"/>
    </row>
    <row r="62" spans="1:9" ht="20.25">
      <c r="A62" s="10">
        <v>44205</v>
      </c>
      <c r="B62" s="26">
        <v>137.27000000000001</v>
      </c>
      <c r="C62" s="11">
        <v>104</v>
      </c>
      <c r="D62" s="11"/>
      <c r="E62" s="27"/>
      <c r="F62" s="26">
        <f t="shared" si="5"/>
        <v>29.77</v>
      </c>
      <c r="G62" s="26">
        <v>3.5</v>
      </c>
      <c r="H62" s="14"/>
      <c r="I62" s="14"/>
    </row>
    <row r="63" spans="1:9" ht="20.25">
      <c r="A63" s="10">
        <v>44205</v>
      </c>
      <c r="B63" s="26">
        <v>24.22</v>
      </c>
      <c r="C63" s="11">
        <v>16</v>
      </c>
      <c r="D63" s="11"/>
      <c r="E63" s="27"/>
      <c r="F63" s="26">
        <f t="shared" ref="F63:F74" si="6">B63-C63-D63+E63-G63</f>
        <v>4.72</v>
      </c>
      <c r="G63" s="26">
        <v>3.5</v>
      </c>
      <c r="H63" s="14"/>
      <c r="I63" s="14"/>
    </row>
    <row r="64" spans="1:9" ht="20.25">
      <c r="A64" s="10">
        <v>44205</v>
      </c>
      <c r="B64" s="26">
        <v>124.16</v>
      </c>
      <c r="C64" s="11">
        <v>94.6</v>
      </c>
      <c r="D64" s="11"/>
      <c r="E64" s="27"/>
      <c r="F64" s="26">
        <f t="shared" si="6"/>
        <v>26.06</v>
      </c>
      <c r="G64" s="26">
        <v>3.5</v>
      </c>
      <c r="H64" s="14"/>
      <c r="I64" s="14"/>
    </row>
    <row r="65" spans="1:9" ht="20.25">
      <c r="A65" s="10">
        <v>44205</v>
      </c>
      <c r="B65" s="26">
        <v>151.16</v>
      </c>
      <c r="C65" s="11">
        <v>114</v>
      </c>
      <c r="D65" s="11"/>
      <c r="E65" s="27"/>
      <c r="F65" s="26">
        <f t="shared" si="6"/>
        <v>33.659999999999997</v>
      </c>
      <c r="G65" s="26">
        <v>3.5</v>
      </c>
      <c r="H65" s="14"/>
      <c r="I65" s="14"/>
    </row>
    <row r="66" spans="1:9" ht="20.25">
      <c r="A66" s="10">
        <v>44205</v>
      </c>
      <c r="B66" s="26">
        <v>48.58</v>
      </c>
      <c r="C66" s="11">
        <v>38.6</v>
      </c>
      <c r="D66" s="11"/>
      <c r="E66" s="27"/>
      <c r="F66" s="26">
        <f t="shared" si="6"/>
        <v>6.48</v>
      </c>
      <c r="G66" s="26">
        <v>3.5</v>
      </c>
      <c r="H66" s="14"/>
      <c r="I66" s="14"/>
    </row>
    <row r="67" spans="1:9" ht="20.25">
      <c r="A67" s="10">
        <v>44205</v>
      </c>
      <c r="B67" s="26">
        <v>15.66</v>
      </c>
      <c r="C67" s="11">
        <v>6</v>
      </c>
      <c r="D67" s="11"/>
      <c r="E67" s="27"/>
      <c r="F67" s="26">
        <f t="shared" si="6"/>
        <v>6.16</v>
      </c>
      <c r="G67" s="26">
        <v>3.5</v>
      </c>
      <c r="H67" s="14"/>
      <c r="I67" s="14"/>
    </row>
    <row r="68" spans="1:9" ht="20.25">
      <c r="A68" s="10">
        <v>44205</v>
      </c>
      <c r="B68" s="26">
        <v>35.83</v>
      </c>
      <c r="C68" s="11">
        <v>24</v>
      </c>
      <c r="D68" s="11"/>
      <c r="E68" s="27"/>
      <c r="F68" s="26">
        <f t="shared" si="6"/>
        <v>8.33</v>
      </c>
      <c r="G68" s="26">
        <v>3.5</v>
      </c>
      <c r="H68" s="14"/>
      <c r="I68" s="14"/>
    </row>
    <row r="69" spans="1:9" ht="20.25">
      <c r="A69" s="10">
        <v>44205</v>
      </c>
      <c r="B69" s="26">
        <v>11.61</v>
      </c>
      <c r="C69" s="11">
        <v>8</v>
      </c>
      <c r="D69" s="11"/>
      <c r="E69" s="27"/>
      <c r="F69" s="26">
        <f t="shared" si="6"/>
        <v>0.109999999999999</v>
      </c>
      <c r="G69" s="26">
        <v>3.5</v>
      </c>
      <c r="H69" s="14"/>
      <c r="I69" s="14"/>
    </row>
    <row r="70" spans="1:9" ht="20.25">
      <c r="A70" s="10">
        <v>44205</v>
      </c>
      <c r="B70" s="26">
        <v>134.49</v>
      </c>
      <c r="C70" s="11">
        <v>104</v>
      </c>
      <c r="D70" s="11"/>
      <c r="E70" s="27"/>
      <c r="F70" s="26">
        <f t="shared" si="6"/>
        <v>26.99</v>
      </c>
      <c r="G70" s="26">
        <v>3.5</v>
      </c>
      <c r="H70" s="14"/>
      <c r="I70" s="14"/>
    </row>
    <row r="71" spans="1:9" ht="20.25">
      <c r="A71" s="10">
        <v>44205</v>
      </c>
      <c r="B71" s="26">
        <v>68.459999999999994</v>
      </c>
      <c r="C71" s="11">
        <v>48</v>
      </c>
      <c r="D71" s="11"/>
      <c r="E71" s="27"/>
      <c r="F71" s="26">
        <f t="shared" si="6"/>
        <v>16.96</v>
      </c>
      <c r="G71" s="26">
        <v>3.5</v>
      </c>
      <c r="H71" s="14"/>
      <c r="I71" s="14"/>
    </row>
    <row r="72" spans="1:9" ht="20.25">
      <c r="A72" s="10">
        <v>44205</v>
      </c>
      <c r="B72" s="26">
        <v>166.77</v>
      </c>
      <c r="C72" s="11">
        <v>124</v>
      </c>
      <c r="D72" s="11"/>
      <c r="E72" s="27"/>
      <c r="F72" s="26">
        <f t="shared" si="6"/>
        <v>39.270000000000003</v>
      </c>
      <c r="G72" s="26">
        <v>3.5</v>
      </c>
      <c r="H72" s="14"/>
      <c r="I72" s="14"/>
    </row>
    <row r="73" spans="1:9" ht="20.25">
      <c r="A73" s="10">
        <v>44205</v>
      </c>
      <c r="B73" s="26">
        <v>134.49</v>
      </c>
      <c r="C73" s="11">
        <v>104</v>
      </c>
      <c r="D73" s="11"/>
      <c r="E73" s="27"/>
      <c r="F73" s="26">
        <f t="shared" si="6"/>
        <v>26.99</v>
      </c>
      <c r="G73" s="26">
        <v>3.5</v>
      </c>
      <c r="H73" s="14"/>
      <c r="I73" s="14"/>
    </row>
    <row r="74" spans="1:9" ht="20.25">
      <c r="A74" s="10">
        <v>44205</v>
      </c>
      <c r="B74" s="26">
        <v>7.08</v>
      </c>
      <c r="C74" s="11">
        <v>2</v>
      </c>
      <c r="D74" s="11"/>
      <c r="E74" s="27"/>
      <c r="F74" s="26">
        <f t="shared" si="6"/>
        <v>1.58</v>
      </c>
      <c r="G74" s="26">
        <v>3.5</v>
      </c>
      <c r="H74" s="14"/>
      <c r="I74" s="14"/>
    </row>
    <row r="75" spans="1:9" ht="20.25">
      <c r="A75" s="10">
        <v>44206</v>
      </c>
      <c r="B75" s="26">
        <v>48.58</v>
      </c>
      <c r="C75" s="11">
        <v>38.6</v>
      </c>
      <c r="D75" s="11"/>
      <c r="E75" s="27"/>
      <c r="F75" s="26">
        <f t="shared" ref="F75:F83" si="7">B75-C75-D75+E75-G75</f>
        <v>6.48</v>
      </c>
      <c r="G75" s="26">
        <v>3.5</v>
      </c>
      <c r="H75" s="14"/>
      <c r="I75" s="14"/>
    </row>
    <row r="76" spans="1:9" ht="20.25">
      <c r="A76" s="10">
        <v>44206</v>
      </c>
      <c r="B76" s="26">
        <v>134.49</v>
      </c>
      <c r="C76" s="11">
        <v>104</v>
      </c>
      <c r="D76" s="11"/>
      <c r="E76" s="27"/>
      <c r="F76" s="26">
        <f t="shared" si="7"/>
        <v>26.99</v>
      </c>
      <c r="G76" s="26">
        <v>3.5</v>
      </c>
      <c r="H76" s="14"/>
      <c r="I76" s="14"/>
    </row>
    <row r="77" spans="1:9" ht="20.25">
      <c r="A77" s="10">
        <v>44206</v>
      </c>
      <c r="B77" s="26">
        <v>134.49</v>
      </c>
      <c r="C77" s="11">
        <v>104</v>
      </c>
      <c r="D77" s="11"/>
      <c r="E77" s="27"/>
      <c r="F77" s="26">
        <f t="shared" si="7"/>
        <v>26.99</v>
      </c>
      <c r="G77" s="26">
        <v>3.5</v>
      </c>
      <c r="H77" s="14"/>
      <c r="I77" s="14"/>
    </row>
    <row r="78" spans="1:9" ht="20.25">
      <c r="A78" s="10">
        <v>44206</v>
      </c>
      <c r="B78" s="26">
        <v>141.65</v>
      </c>
      <c r="C78" s="11">
        <v>108</v>
      </c>
      <c r="D78" s="11"/>
      <c r="E78" s="27"/>
      <c r="F78" s="26">
        <f t="shared" si="7"/>
        <v>30.15</v>
      </c>
      <c r="G78" s="26">
        <v>3.5</v>
      </c>
      <c r="H78" s="14"/>
      <c r="I78" s="14"/>
    </row>
    <row r="79" spans="1:9" ht="20.25">
      <c r="A79" s="10">
        <v>44206</v>
      </c>
      <c r="B79" s="26">
        <v>34.799999999999997</v>
      </c>
      <c r="C79" s="11">
        <v>20</v>
      </c>
      <c r="D79" s="11"/>
      <c r="E79" s="27"/>
      <c r="F79" s="26">
        <f t="shared" si="7"/>
        <v>11.3</v>
      </c>
      <c r="G79" s="26">
        <v>3.5</v>
      </c>
      <c r="H79" s="14"/>
      <c r="I79" s="14"/>
    </row>
    <row r="80" spans="1:9" ht="20.25">
      <c r="A80" s="10">
        <v>44206</v>
      </c>
      <c r="B80" s="26">
        <v>90.55</v>
      </c>
      <c r="C80" s="11">
        <v>67</v>
      </c>
      <c r="D80" s="11"/>
      <c r="E80" s="27"/>
      <c r="F80" s="26">
        <f t="shared" si="7"/>
        <v>20.05</v>
      </c>
      <c r="G80" s="26">
        <v>3.5</v>
      </c>
      <c r="H80" s="14"/>
      <c r="I80" s="14"/>
    </row>
    <row r="81" spans="1:9" ht="20.25">
      <c r="A81" s="10">
        <v>44206</v>
      </c>
      <c r="B81" s="26">
        <v>134.49</v>
      </c>
      <c r="C81" s="11">
        <v>104</v>
      </c>
      <c r="D81" s="11"/>
      <c r="E81" s="27"/>
      <c r="F81" s="26">
        <f t="shared" si="7"/>
        <v>26.99</v>
      </c>
      <c r="G81" s="26">
        <v>3.5</v>
      </c>
      <c r="H81" s="14"/>
      <c r="I81" s="14"/>
    </row>
    <row r="82" spans="1:9" ht="20.25">
      <c r="A82" s="10">
        <v>44206</v>
      </c>
      <c r="B82" s="26">
        <v>35.83</v>
      </c>
      <c r="C82" s="11">
        <v>24</v>
      </c>
      <c r="D82" s="11"/>
      <c r="E82" s="27"/>
      <c r="F82" s="26">
        <f t="shared" si="7"/>
        <v>8.33</v>
      </c>
      <c r="G82" s="26">
        <v>3.5</v>
      </c>
      <c r="H82" s="14"/>
      <c r="I82" s="14"/>
    </row>
    <row r="83" spans="1:9" ht="20.25">
      <c r="A83" s="10">
        <v>44206</v>
      </c>
      <c r="B83" s="26">
        <v>90.58</v>
      </c>
      <c r="C83" s="11">
        <v>67</v>
      </c>
      <c r="D83" s="11"/>
      <c r="E83" s="27"/>
      <c r="F83" s="26">
        <f t="shared" si="7"/>
        <v>20.079999999999998</v>
      </c>
      <c r="G83" s="26">
        <v>3.5</v>
      </c>
      <c r="H83" s="14"/>
      <c r="I83" s="14"/>
    </row>
    <row r="84" spans="1:9" ht="20.25">
      <c r="A84" s="10">
        <v>44206</v>
      </c>
      <c r="B84" s="26">
        <v>48.44</v>
      </c>
      <c r="C84" s="11">
        <v>32</v>
      </c>
      <c r="D84" s="11"/>
      <c r="E84" s="27"/>
      <c r="F84" s="26">
        <f t="shared" ref="F84:F100" si="8">B84-C84-D84+E84-G84</f>
        <v>12.94</v>
      </c>
      <c r="G84" s="26">
        <v>3.5</v>
      </c>
      <c r="H84" s="14"/>
      <c r="I84" s="14"/>
    </row>
    <row r="85" spans="1:9" ht="20.25">
      <c r="A85" s="10">
        <v>44206</v>
      </c>
      <c r="B85" s="26">
        <v>11.97</v>
      </c>
      <c r="C85" s="11">
        <v>8</v>
      </c>
      <c r="D85" s="11"/>
      <c r="E85" s="27"/>
      <c r="F85" s="26">
        <f t="shared" si="8"/>
        <v>0.47000000000000097</v>
      </c>
      <c r="G85" s="26">
        <v>3.5</v>
      </c>
      <c r="H85" s="14"/>
      <c r="I85" s="14"/>
    </row>
    <row r="86" spans="1:9" ht="20.25">
      <c r="A86" s="10">
        <v>44207</v>
      </c>
      <c r="B86" s="26">
        <v>48.52</v>
      </c>
      <c r="C86" s="11">
        <v>32</v>
      </c>
      <c r="D86" s="11"/>
      <c r="E86" s="27"/>
      <c r="F86" s="26">
        <f t="shared" si="8"/>
        <v>13.02</v>
      </c>
      <c r="G86" s="26">
        <v>3.5</v>
      </c>
      <c r="H86" s="14"/>
      <c r="I86" s="14"/>
    </row>
    <row r="87" spans="1:9" ht="20.25">
      <c r="A87" s="10">
        <v>44207</v>
      </c>
      <c r="B87" s="26">
        <v>134.49</v>
      </c>
      <c r="C87" s="11">
        <v>104</v>
      </c>
      <c r="D87" s="11"/>
      <c r="E87" s="27"/>
      <c r="F87" s="26">
        <f t="shared" si="8"/>
        <v>26.99</v>
      </c>
      <c r="G87" s="26">
        <v>3.5</v>
      </c>
      <c r="H87" s="14"/>
      <c r="I87" s="14"/>
    </row>
    <row r="88" spans="1:9" ht="20.25">
      <c r="A88" s="10">
        <v>44207</v>
      </c>
      <c r="B88" s="26">
        <v>65.5</v>
      </c>
      <c r="C88" s="11">
        <v>55</v>
      </c>
      <c r="D88" s="11"/>
      <c r="E88" s="27"/>
      <c r="F88" s="26">
        <f t="shared" si="8"/>
        <v>7</v>
      </c>
      <c r="G88" s="26">
        <v>3.5</v>
      </c>
      <c r="H88" s="14"/>
      <c r="I88" s="14"/>
    </row>
    <row r="89" spans="1:9" ht="20.25">
      <c r="A89" s="10">
        <v>44207</v>
      </c>
      <c r="B89" s="26">
        <v>161.16999999999999</v>
      </c>
      <c r="C89" s="11">
        <v>124</v>
      </c>
      <c r="D89" s="11"/>
      <c r="E89" s="27"/>
      <c r="F89" s="26">
        <f t="shared" si="8"/>
        <v>33.67</v>
      </c>
      <c r="G89" s="26">
        <v>3.5</v>
      </c>
      <c r="H89" s="14"/>
      <c r="I89" s="14"/>
    </row>
    <row r="90" spans="1:9" ht="20.25">
      <c r="A90" s="10">
        <v>44207</v>
      </c>
      <c r="B90" s="26">
        <v>36.72</v>
      </c>
      <c r="C90" s="11">
        <v>24</v>
      </c>
      <c r="D90" s="11"/>
      <c r="E90" s="27"/>
      <c r="F90" s="26">
        <f t="shared" si="8"/>
        <v>9.2200000000000006</v>
      </c>
      <c r="G90" s="26">
        <v>3.5</v>
      </c>
      <c r="H90" s="14"/>
      <c r="I90" s="14"/>
    </row>
    <row r="91" spans="1:9" ht="20.25">
      <c r="A91" s="10">
        <v>44207</v>
      </c>
      <c r="B91" s="26">
        <v>7.16</v>
      </c>
      <c r="C91" s="11">
        <v>4</v>
      </c>
      <c r="D91" s="11"/>
      <c r="E91" s="27"/>
      <c r="F91" s="30">
        <f t="shared" si="8"/>
        <v>-0.34</v>
      </c>
      <c r="G91" s="26">
        <v>3.5</v>
      </c>
      <c r="H91" s="14"/>
      <c r="I91" s="14"/>
    </row>
    <row r="92" spans="1:9" ht="20.25">
      <c r="A92" s="10">
        <v>44207</v>
      </c>
      <c r="B92" s="26">
        <v>65.5</v>
      </c>
      <c r="C92" s="11">
        <v>55</v>
      </c>
      <c r="D92" s="11"/>
      <c r="E92" s="27"/>
      <c r="F92" s="26">
        <f t="shared" si="8"/>
        <v>7</v>
      </c>
      <c r="G92" s="26">
        <v>3.5</v>
      </c>
      <c r="H92" s="14"/>
      <c r="I92" s="14"/>
    </row>
    <row r="93" spans="1:9" ht="20.25">
      <c r="A93" s="10">
        <v>44207</v>
      </c>
      <c r="B93" s="26">
        <v>48.58</v>
      </c>
      <c r="C93" s="11">
        <v>38.6</v>
      </c>
      <c r="D93" s="11"/>
      <c r="E93" s="27"/>
      <c r="F93" s="26">
        <f t="shared" si="8"/>
        <v>6.48</v>
      </c>
      <c r="G93" s="26">
        <v>3.5</v>
      </c>
      <c r="H93" s="14"/>
      <c r="I93" s="14"/>
    </row>
    <row r="94" spans="1:9" ht="20.25">
      <c r="A94" s="10">
        <v>44207</v>
      </c>
      <c r="B94" s="26">
        <v>87.72</v>
      </c>
      <c r="C94" s="11">
        <v>66</v>
      </c>
      <c r="D94" s="11"/>
      <c r="E94" s="27"/>
      <c r="F94" s="26">
        <f t="shared" si="8"/>
        <v>18.22</v>
      </c>
      <c r="G94" s="26">
        <v>3.5</v>
      </c>
      <c r="H94" s="14"/>
      <c r="I94" s="14"/>
    </row>
    <row r="95" spans="1:9" ht="20.25">
      <c r="A95" s="10">
        <v>44208</v>
      </c>
      <c r="B95" s="26">
        <v>134.54</v>
      </c>
      <c r="C95" s="11">
        <v>104</v>
      </c>
      <c r="D95" s="11"/>
      <c r="E95" s="27"/>
      <c r="F95" s="26">
        <f t="shared" si="8"/>
        <v>27.04</v>
      </c>
      <c r="G95" s="26">
        <v>3.5</v>
      </c>
      <c r="H95" s="14"/>
      <c r="I95" s="14"/>
    </row>
    <row r="96" spans="1:9" ht="20.25">
      <c r="A96" s="10">
        <v>44208</v>
      </c>
      <c r="B96" s="26">
        <v>34.799999999999997</v>
      </c>
      <c r="C96" s="11">
        <v>20</v>
      </c>
      <c r="D96" s="11"/>
      <c r="E96" s="27"/>
      <c r="F96" s="26">
        <f t="shared" si="8"/>
        <v>11.3</v>
      </c>
      <c r="G96" s="26">
        <v>3.5</v>
      </c>
      <c r="H96" s="14"/>
      <c r="I96" s="14"/>
    </row>
    <row r="97" spans="1:9" ht="20.25">
      <c r="A97" s="10">
        <v>44208</v>
      </c>
      <c r="B97" s="26">
        <v>134.54</v>
      </c>
      <c r="C97" s="11">
        <v>104</v>
      </c>
      <c r="D97" s="11"/>
      <c r="E97" s="27"/>
      <c r="F97" s="26">
        <f t="shared" si="8"/>
        <v>27.04</v>
      </c>
      <c r="G97" s="26">
        <v>3.5</v>
      </c>
      <c r="H97" s="14"/>
      <c r="I97" s="14"/>
    </row>
    <row r="98" spans="1:9" ht="20.25">
      <c r="A98" s="10">
        <v>44208</v>
      </c>
      <c r="B98" s="26">
        <v>67.41</v>
      </c>
      <c r="C98" s="11">
        <v>48</v>
      </c>
      <c r="D98" s="11"/>
      <c r="E98" s="27"/>
      <c r="F98" s="26">
        <f t="shared" si="8"/>
        <v>15.91</v>
      </c>
      <c r="G98" s="26">
        <v>3.5</v>
      </c>
      <c r="H98" s="14"/>
      <c r="I98" s="14"/>
    </row>
    <row r="99" spans="1:9" ht="20.25">
      <c r="A99" s="10">
        <v>44208</v>
      </c>
      <c r="B99" s="26">
        <v>135.52000000000001</v>
      </c>
      <c r="C99" s="11">
        <v>104</v>
      </c>
      <c r="D99" s="11"/>
      <c r="E99" s="27"/>
      <c r="F99" s="26">
        <f t="shared" si="8"/>
        <v>28.02</v>
      </c>
      <c r="G99" s="26">
        <v>3.5</v>
      </c>
      <c r="H99" s="14"/>
      <c r="I99" s="14"/>
    </row>
    <row r="100" spans="1:9" ht="20.25">
      <c r="A100" s="10">
        <v>44208</v>
      </c>
      <c r="B100" s="26">
        <v>147</v>
      </c>
      <c r="C100" s="11">
        <v>112</v>
      </c>
      <c r="D100" s="11">
        <v>147</v>
      </c>
      <c r="E100" s="27">
        <v>112</v>
      </c>
      <c r="F100" s="26">
        <f t="shared" si="8"/>
        <v>-3.5</v>
      </c>
      <c r="G100" s="26">
        <v>3.5</v>
      </c>
      <c r="H100" s="14"/>
      <c r="I100" s="14"/>
    </row>
    <row r="101" spans="1:9" ht="20.25">
      <c r="A101" s="10">
        <v>44208</v>
      </c>
      <c r="B101" s="26">
        <v>134.54</v>
      </c>
      <c r="C101" s="11">
        <v>104</v>
      </c>
      <c r="D101" s="11"/>
      <c r="E101" s="27"/>
      <c r="F101" s="26">
        <f t="shared" ref="F101:F117" si="9">B101-C101-D101+E101-G101</f>
        <v>27.04</v>
      </c>
      <c r="G101" s="26">
        <v>3.5</v>
      </c>
      <c r="H101" s="14"/>
      <c r="I101" s="14"/>
    </row>
    <row r="102" spans="1:9" ht="20.25">
      <c r="A102" s="10">
        <v>44208</v>
      </c>
      <c r="B102" s="26">
        <v>69.58</v>
      </c>
      <c r="C102" s="11">
        <v>56</v>
      </c>
      <c r="D102" s="11"/>
      <c r="E102" s="27"/>
      <c r="F102" s="26">
        <f t="shared" si="9"/>
        <v>10.08</v>
      </c>
      <c r="G102" s="26">
        <v>3.5</v>
      </c>
      <c r="H102" s="14"/>
      <c r="I102" s="14"/>
    </row>
    <row r="103" spans="1:9" ht="20.25">
      <c r="A103" s="10">
        <v>44208</v>
      </c>
      <c r="B103" s="26">
        <v>65.5</v>
      </c>
      <c r="C103" s="11">
        <v>56</v>
      </c>
      <c r="D103" s="11"/>
      <c r="E103" s="27"/>
      <c r="F103" s="26">
        <f t="shared" si="9"/>
        <v>6</v>
      </c>
      <c r="G103" s="26">
        <v>3.5</v>
      </c>
      <c r="H103" s="14"/>
      <c r="I103" s="14"/>
    </row>
    <row r="104" spans="1:9" ht="20.25">
      <c r="A104" s="10">
        <v>44208</v>
      </c>
      <c r="B104" s="26">
        <v>134.54</v>
      </c>
      <c r="C104" s="11">
        <v>104</v>
      </c>
      <c r="D104" s="11"/>
      <c r="E104" s="27"/>
      <c r="F104" s="26">
        <f t="shared" si="9"/>
        <v>27.04</v>
      </c>
      <c r="G104" s="26">
        <v>3.5</v>
      </c>
      <c r="H104" s="14"/>
      <c r="I104" s="14"/>
    </row>
    <row r="105" spans="1:9" ht="20.25">
      <c r="A105" s="10">
        <v>44208</v>
      </c>
      <c r="B105" s="26">
        <v>8.08</v>
      </c>
      <c r="C105" s="11">
        <v>2</v>
      </c>
      <c r="D105" s="11"/>
      <c r="E105" s="27"/>
      <c r="F105" s="26">
        <f t="shared" si="9"/>
        <v>2.58</v>
      </c>
      <c r="G105" s="26">
        <v>3.5</v>
      </c>
      <c r="H105" s="14"/>
      <c r="I105" s="14"/>
    </row>
    <row r="106" spans="1:9" ht="20.25">
      <c r="A106" s="10">
        <v>44209</v>
      </c>
      <c r="B106" s="26">
        <v>134.54</v>
      </c>
      <c r="C106" s="11">
        <v>104</v>
      </c>
      <c r="D106" s="11"/>
      <c r="E106" s="27"/>
      <c r="F106" s="26">
        <f t="shared" si="9"/>
        <v>27.04</v>
      </c>
      <c r="G106" s="26">
        <v>3.5</v>
      </c>
      <c r="H106" s="14"/>
      <c r="I106" s="14"/>
    </row>
    <row r="107" spans="1:9" ht="20.25">
      <c r="A107" s="10">
        <v>44209</v>
      </c>
      <c r="B107" s="26">
        <v>24.22</v>
      </c>
      <c r="C107" s="11">
        <v>16</v>
      </c>
      <c r="D107" s="11"/>
      <c r="E107" s="27"/>
      <c r="F107" s="26">
        <f t="shared" si="9"/>
        <v>4.72</v>
      </c>
      <c r="G107" s="26">
        <v>3.5</v>
      </c>
      <c r="H107" s="14"/>
      <c r="I107" s="14"/>
    </row>
    <row r="108" spans="1:9" ht="20.25">
      <c r="A108" s="10">
        <v>44209</v>
      </c>
      <c r="B108" s="26">
        <v>67.41</v>
      </c>
      <c r="C108" s="11">
        <v>48</v>
      </c>
      <c r="D108" s="11"/>
      <c r="E108" s="27"/>
      <c r="F108" s="26">
        <f t="shared" si="9"/>
        <v>15.91</v>
      </c>
      <c r="G108" s="26">
        <v>3.5</v>
      </c>
      <c r="H108" s="14"/>
      <c r="I108" s="14"/>
    </row>
    <row r="109" spans="1:9" ht="20.25">
      <c r="A109" s="10">
        <v>44209</v>
      </c>
      <c r="B109" s="26">
        <v>186</v>
      </c>
      <c r="C109" s="11">
        <v>150.4</v>
      </c>
      <c r="D109" s="11"/>
      <c r="E109" s="27"/>
      <c r="F109" s="26">
        <f t="shared" si="9"/>
        <v>32.1</v>
      </c>
      <c r="G109" s="26">
        <v>3.5</v>
      </c>
      <c r="H109" s="14"/>
      <c r="I109" s="14"/>
    </row>
    <row r="110" spans="1:9" ht="20.25">
      <c r="A110" s="10">
        <v>44209</v>
      </c>
      <c r="B110" s="26">
        <v>75.58</v>
      </c>
      <c r="C110" s="11">
        <v>56</v>
      </c>
      <c r="D110" s="11"/>
      <c r="E110" s="27"/>
      <c r="F110" s="26">
        <f t="shared" si="9"/>
        <v>16.079999999999998</v>
      </c>
      <c r="G110" s="26">
        <v>3.5</v>
      </c>
      <c r="H110" s="14"/>
      <c r="I110" s="14"/>
    </row>
    <row r="111" spans="1:9" ht="20.25">
      <c r="A111" s="10">
        <v>44209</v>
      </c>
      <c r="B111" s="33">
        <v>141.07</v>
      </c>
      <c r="C111" s="33">
        <v>104</v>
      </c>
      <c r="D111" s="33"/>
      <c r="E111" s="33"/>
      <c r="F111" s="26">
        <f t="shared" si="9"/>
        <v>33.57</v>
      </c>
      <c r="G111" s="26">
        <v>3.5</v>
      </c>
      <c r="H111" s="33"/>
      <c r="I111" s="14"/>
    </row>
    <row r="112" spans="1:9" ht="20.25">
      <c r="A112" s="10">
        <v>44209</v>
      </c>
      <c r="B112" s="11">
        <v>170.34</v>
      </c>
      <c r="C112" s="11">
        <v>124</v>
      </c>
      <c r="D112" s="11"/>
      <c r="E112" s="27"/>
      <c r="F112" s="26">
        <f t="shared" si="9"/>
        <v>42.84</v>
      </c>
      <c r="G112" s="26">
        <v>3.5</v>
      </c>
      <c r="H112" s="14"/>
      <c r="I112" s="14"/>
    </row>
    <row r="113" spans="1:9" ht="21.95" customHeight="1">
      <c r="A113" s="10">
        <v>44209</v>
      </c>
      <c r="B113" s="11">
        <v>8.08</v>
      </c>
      <c r="C113" s="11">
        <v>2</v>
      </c>
      <c r="D113" s="11"/>
      <c r="E113" s="27"/>
      <c r="F113" s="26">
        <f t="shared" si="9"/>
        <v>2.58</v>
      </c>
      <c r="G113" s="26">
        <v>3.5</v>
      </c>
      <c r="H113" s="14"/>
      <c r="I113" s="14"/>
    </row>
    <row r="114" spans="1:9" ht="20.25">
      <c r="A114" s="10">
        <v>44210</v>
      </c>
      <c r="B114" s="11">
        <v>147.58000000000001</v>
      </c>
      <c r="C114" s="11">
        <v>112</v>
      </c>
      <c r="D114" s="11"/>
      <c r="E114" s="27"/>
      <c r="F114" s="26">
        <f t="shared" si="9"/>
        <v>32.08</v>
      </c>
      <c r="G114" s="26">
        <v>3.5</v>
      </c>
      <c r="H114" s="14"/>
      <c r="I114" s="14"/>
    </row>
    <row r="115" spans="1:9" ht="20.25">
      <c r="A115" s="10">
        <v>44210</v>
      </c>
      <c r="B115" s="11">
        <v>134.54</v>
      </c>
      <c r="C115" s="11">
        <v>104</v>
      </c>
      <c r="D115" s="11"/>
      <c r="E115" s="27"/>
      <c r="F115" s="26">
        <f t="shared" si="9"/>
        <v>27.04</v>
      </c>
      <c r="G115" s="26">
        <v>3.5</v>
      </c>
      <c r="H115" s="14"/>
      <c r="I115" s="14"/>
    </row>
    <row r="116" spans="1:9" ht="20.25">
      <c r="A116" s="10">
        <v>44210</v>
      </c>
      <c r="B116" s="11">
        <v>199.95</v>
      </c>
      <c r="C116" s="11">
        <v>152</v>
      </c>
      <c r="D116" s="11"/>
      <c r="E116" s="27"/>
      <c r="F116" s="26">
        <f t="shared" si="9"/>
        <v>44.45</v>
      </c>
      <c r="G116" s="26">
        <v>3.5</v>
      </c>
    </row>
    <row r="117" spans="1:9" ht="20.25">
      <c r="A117" s="10">
        <v>44210</v>
      </c>
      <c r="B117" s="11">
        <v>35.83</v>
      </c>
      <c r="C117" s="11">
        <v>24</v>
      </c>
      <c r="D117" s="11"/>
      <c r="E117" s="27"/>
      <c r="F117" s="26">
        <f t="shared" si="9"/>
        <v>8.33</v>
      </c>
      <c r="G117" s="26">
        <v>3.5</v>
      </c>
    </row>
    <row r="118" spans="1:9" ht="20.25">
      <c r="A118" s="10">
        <v>44210</v>
      </c>
      <c r="B118" s="11">
        <v>82.93</v>
      </c>
      <c r="C118" s="11">
        <v>65</v>
      </c>
      <c r="D118" s="11"/>
      <c r="E118" s="27"/>
      <c r="F118" s="26">
        <f t="shared" ref="F118:F138" si="10">B118-C118-D118+E118-G118</f>
        <v>14.43</v>
      </c>
      <c r="G118" s="26">
        <v>3.5</v>
      </c>
    </row>
    <row r="119" spans="1:9" ht="20.25">
      <c r="A119" s="10">
        <v>44210</v>
      </c>
      <c r="B119" s="11">
        <v>34.799999999999997</v>
      </c>
      <c r="C119" s="11">
        <v>20</v>
      </c>
      <c r="D119" s="11"/>
      <c r="E119" s="27"/>
      <c r="F119" s="26">
        <f t="shared" si="10"/>
        <v>11.3</v>
      </c>
      <c r="G119" s="26">
        <v>3.5</v>
      </c>
    </row>
    <row r="120" spans="1:9" ht="20.25">
      <c r="A120" s="10">
        <v>44211</v>
      </c>
      <c r="B120" s="11">
        <v>16.11</v>
      </c>
      <c r="C120" s="11">
        <v>8</v>
      </c>
      <c r="D120" s="11"/>
      <c r="E120" s="27"/>
      <c r="F120" s="26">
        <f t="shared" si="10"/>
        <v>4.6100000000000003</v>
      </c>
      <c r="G120" s="26">
        <v>3.5</v>
      </c>
    </row>
    <row r="121" spans="1:9" ht="20.25">
      <c r="A121" s="10">
        <v>44211</v>
      </c>
      <c r="B121" s="11">
        <v>38.58</v>
      </c>
      <c r="C121" s="11">
        <v>24</v>
      </c>
      <c r="D121" s="11"/>
      <c r="E121" s="27"/>
      <c r="F121" s="26">
        <f t="shared" si="10"/>
        <v>11.08</v>
      </c>
      <c r="G121" s="26">
        <v>3.5</v>
      </c>
    </row>
    <row r="122" spans="1:9" ht="20.25">
      <c r="A122" s="10">
        <v>44211</v>
      </c>
      <c r="B122" s="11">
        <v>30.22</v>
      </c>
      <c r="C122" s="11">
        <v>18</v>
      </c>
      <c r="D122" s="11"/>
      <c r="E122" s="27"/>
      <c r="F122" s="26">
        <f t="shared" si="10"/>
        <v>8.7200000000000006</v>
      </c>
      <c r="G122" s="26">
        <v>3.5</v>
      </c>
    </row>
    <row r="123" spans="1:9" ht="20.25">
      <c r="A123" s="10">
        <v>44211</v>
      </c>
      <c r="B123" s="11">
        <v>346.61</v>
      </c>
      <c r="C123" s="11">
        <v>256</v>
      </c>
      <c r="D123" s="11"/>
      <c r="E123" s="27"/>
      <c r="F123" s="26">
        <f t="shared" si="10"/>
        <v>87.11</v>
      </c>
      <c r="G123" s="26">
        <v>3.5</v>
      </c>
    </row>
    <row r="124" spans="1:9" ht="20.25">
      <c r="A124" s="10">
        <v>44211</v>
      </c>
      <c r="B124" s="11">
        <v>69.58</v>
      </c>
      <c r="C124" s="11">
        <v>48</v>
      </c>
      <c r="D124" s="11"/>
      <c r="E124" s="27"/>
      <c r="F124" s="26">
        <f t="shared" si="10"/>
        <v>18.079999999999998</v>
      </c>
      <c r="G124" s="26">
        <v>3.5</v>
      </c>
    </row>
    <row r="125" spans="1:9" ht="20.25">
      <c r="A125" s="10">
        <v>44211</v>
      </c>
      <c r="B125" s="11">
        <v>86</v>
      </c>
      <c r="C125" s="11">
        <v>64</v>
      </c>
      <c r="D125" s="11"/>
      <c r="E125" s="27"/>
      <c r="F125" s="26">
        <f t="shared" si="10"/>
        <v>18.5</v>
      </c>
      <c r="G125" s="26">
        <v>3.5</v>
      </c>
    </row>
    <row r="126" spans="1:9" ht="20.25">
      <c r="A126" s="10">
        <v>44211</v>
      </c>
      <c r="B126" s="11">
        <v>14.58</v>
      </c>
      <c r="C126" s="11">
        <v>2</v>
      </c>
      <c r="D126" s="11"/>
      <c r="E126" s="27"/>
      <c r="F126" s="26">
        <f t="shared" si="10"/>
        <v>9.08</v>
      </c>
      <c r="G126" s="26">
        <v>3.5</v>
      </c>
    </row>
    <row r="127" spans="1:9" ht="20.25">
      <c r="A127" s="10">
        <v>44211</v>
      </c>
      <c r="B127" s="11">
        <v>138.85</v>
      </c>
      <c r="C127" s="11">
        <v>104</v>
      </c>
      <c r="D127" s="11"/>
      <c r="E127" s="27"/>
      <c r="F127" s="26">
        <f t="shared" si="10"/>
        <v>31.35</v>
      </c>
      <c r="G127" s="26">
        <v>3.5</v>
      </c>
    </row>
    <row r="128" spans="1:9" ht="20.25">
      <c r="A128" s="10">
        <v>44211</v>
      </c>
      <c r="B128" s="11">
        <v>121.1</v>
      </c>
      <c r="C128" s="11">
        <v>80</v>
      </c>
      <c r="D128" s="11"/>
      <c r="E128" s="27"/>
      <c r="F128" s="26">
        <f t="shared" si="10"/>
        <v>37.6</v>
      </c>
      <c r="G128" s="26">
        <v>3.5</v>
      </c>
    </row>
    <row r="129" spans="1:7" ht="20.25">
      <c r="A129" s="10">
        <v>44211</v>
      </c>
      <c r="B129" s="11">
        <v>155.88</v>
      </c>
      <c r="C129" s="11">
        <v>104</v>
      </c>
      <c r="D129" s="11"/>
      <c r="E129" s="27"/>
      <c r="F129" s="26">
        <f t="shared" si="10"/>
        <v>48.38</v>
      </c>
      <c r="G129" s="26">
        <v>3.5</v>
      </c>
    </row>
    <row r="130" spans="1:7" ht="20.25">
      <c r="A130" s="10">
        <v>44212</v>
      </c>
      <c r="B130" s="11">
        <v>72.260000000000005</v>
      </c>
      <c r="C130" s="11">
        <v>56</v>
      </c>
      <c r="D130" s="11"/>
      <c r="E130" s="27"/>
      <c r="F130" s="26">
        <f t="shared" si="10"/>
        <v>12.76</v>
      </c>
      <c r="G130" s="26">
        <v>3.5</v>
      </c>
    </row>
    <row r="131" spans="1:7" ht="20.25">
      <c r="A131" s="10">
        <v>44212</v>
      </c>
      <c r="B131" s="11">
        <v>16.11</v>
      </c>
      <c r="C131" s="11">
        <v>8</v>
      </c>
      <c r="D131" s="11"/>
      <c r="E131" s="27"/>
      <c r="F131" s="26">
        <f t="shared" si="10"/>
        <v>4.6100000000000003</v>
      </c>
      <c r="G131" s="26">
        <v>3.5</v>
      </c>
    </row>
    <row r="132" spans="1:7" ht="20.25">
      <c r="A132" s="10">
        <v>44212</v>
      </c>
      <c r="B132" s="11">
        <v>24.22</v>
      </c>
      <c r="C132" s="11">
        <v>16</v>
      </c>
      <c r="D132" s="11"/>
      <c r="E132" s="27"/>
      <c r="F132" s="26">
        <f t="shared" si="10"/>
        <v>4.72</v>
      </c>
      <c r="G132" s="26">
        <v>3.5</v>
      </c>
    </row>
    <row r="133" spans="1:7" ht="20.25">
      <c r="A133" s="10">
        <v>44212</v>
      </c>
      <c r="B133" s="11">
        <v>267.57</v>
      </c>
      <c r="C133" s="11">
        <v>191.9</v>
      </c>
      <c r="D133" s="11"/>
      <c r="E133" s="27"/>
      <c r="F133" s="26">
        <f t="shared" si="10"/>
        <v>72.17</v>
      </c>
      <c r="G133" s="26">
        <v>3.5</v>
      </c>
    </row>
    <row r="134" spans="1:7" ht="20.25">
      <c r="A134" s="10">
        <v>44212</v>
      </c>
      <c r="B134" s="11">
        <v>75.58</v>
      </c>
      <c r="C134" s="11">
        <v>56</v>
      </c>
      <c r="D134" s="11"/>
      <c r="E134" s="27"/>
      <c r="F134" s="26">
        <f t="shared" si="10"/>
        <v>16.079999999999998</v>
      </c>
      <c r="G134" s="26">
        <v>3.5</v>
      </c>
    </row>
    <row r="135" spans="1:7" ht="20.25">
      <c r="A135" s="10">
        <v>44212</v>
      </c>
      <c r="B135" s="11">
        <v>48.58</v>
      </c>
      <c r="C135" s="11">
        <v>38.6</v>
      </c>
      <c r="D135" s="11"/>
      <c r="E135" s="27"/>
      <c r="F135" s="26">
        <f t="shared" si="10"/>
        <v>6.48</v>
      </c>
      <c r="G135" s="26">
        <v>3.5</v>
      </c>
    </row>
    <row r="136" spans="1:7" ht="20.25">
      <c r="A136" s="10">
        <v>44212</v>
      </c>
      <c r="B136" s="11">
        <v>61.05</v>
      </c>
      <c r="C136" s="11">
        <v>40</v>
      </c>
      <c r="D136" s="11"/>
      <c r="E136" s="27"/>
      <c r="F136" s="26">
        <f t="shared" si="10"/>
        <v>17.55</v>
      </c>
      <c r="G136" s="26">
        <v>3.5</v>
      </c>
    </row>
    <row r="137" spans="1:7" ht="20.25">
      <c r="A137" s="10">
        <v>44212</v>
      </c>
      <c r="B137" s="11">
        <v>16.899999999999999</v>
      </c>
      <c r="C137" s="11">
        <v>10</v>
      </c>
      <c r="D137" s="11"/>
      <c r="E137" s="27"/>
      <c r="F137" s="26">
        <f t="shared" si="10"/>
        <v>3.4</v>
      </c>
      <c r="G137" s="26">
        <v>3.5</v>
      </c>
    </row>
    <row r="138" spans="1:7" ht="20.25">
      <c r="A138" s="10">
        <v>44212</v>
      </c>
      <c r="B138" s="11">
        <v>24.22</v>
      </c>
      <c r="C138" s="11">
        <v>16</v>
      </c>
      <c r="D138" s="11"/>
      <c r="E138" s="27"/>
      <c r="F138" s="26">
        <f t="shared" si="10"/>
        <v>4.72</v>
      </c>
      <c r="G138" s="26">
        <v>3.5</v>
      </c>
    </row>
    <row r="139" spans="1:7" ht="20.25">
      <c r="A139" s="10">
        <v>44212</v>
      </c>
      <c r="B139" s="11">
        <v>138.85</v>
      </c>
      <c r="C139" s="11">
        <v>104</v>
      </c>
      <c r="D139" s="11"/>
      <c r="E139" s="27"/>
      <c r="F139" s="26">
        <f t="shared" ref="F139:F170" si="11">B139-C139-D139+E139-G139</f>
        <v>31.35</v>
      </c>
      <c r="G139" s="26">
        <v>3.5</v>
      </c>
    </row>
    <row r="140" spans="1:7" ht="20.25">
      <c r="A140" s="10">
        <v>44212</v>
      </c>
      <c r="B140" s="11">
        <v>82</v>
      </c>
      <c r="C140" s="11">
        <v>53.8</v>
      </c>
      <c r="D140" s="11"/>
      <c r="E140" s="27"/>
      <c r="F140" s="26">
        <f t="shared" si="11"/>
        <v>24.7</v>
      </c>
      <c r="G140" s="26">
        <v>3.5</v>
      </c>
    </row>
    <row r="141" spans="1:7" ht="20.25">
      <c r="A141" s="10">
        <v>44213</v>
      </c>
      <c r="B141" s="11">
        <v>68.84</v>
      </c>
      <c r="C141" s="11">
        <v>48</v>
      </c>
      <c r="D141" s="11"/>
      <c r="E141" s="27"/>
      <c r="F141" s="26">
        <f t="shared" si="11"/>
        <v>17.34</v>
      </c>
      <c r="G141" s="26">
        <v>3.5</v>
      </c>
    </row>
    <row r="142" spans="1:7" ht="20.25">
      <c r="A142" s="10">
        <v>44213</v>
      </c>
      <c r="B142" s="11">
        <v>134.54</v>
      </c>
      <c r="C142" s="11">
        <v>104</v>
      </c>
      <c r="D142" s="11"/>
      <c r="E142" s="27"/>
      <c r="F142" s="26">
        <f t="shared" si="11"/>
        <v>27.04</v>
      </c>
      <c r="G142" s="26">
        <v>3.5</v>
      </c>
    </row>
    <row r="143" spans="1:7" ht="20.25">
      <c r="A143" s="10">
        <v>44213</v>
      </c>
      <c r="B143" s="11">
        <v>147.58000000000001</v>
      </c>
      <c r="C143" s="11">
        <v>112</v>
      </c>
      <c r="D143" s="11"/>
      <c r="E143" s="27"/>
      <c r="F143" s="26">
        <f t="shared" si="11"/>
        <v>32.08</v>
      </c>
      <c r="G143" s="26">
        <v>3.5</v>
      </c>
    </row>
    <row r="144" spans="1:7" ht="20.25">
      <c r="A144" s="10">
        <v>44213</v>
      </c>
      <c r="B144" s="11">
        <v>13.11</v>
      </c>
      <c r="C144" s="11">
        <v>8</v>
      </c>
      <c r="D144" s="11"/>
      <c r="E144" s="27"/>
      <c r="F144" s="26">
        <f t="shared" si="11"/>
        <v>1.61</v>
      </c>
      <c r="G144" s="26">
        <v>3.5</v>
      </c>
    </row>
    <row r="145" spans="1:7" ht="20.25">
      <c r="A145" s="10">
        <v>44213</v>
      </c>
      <c r="B145" s="11">
        <v>75.58</v>
      </c>
      <c r="C145" s="11">
        <v>56</v>
      </c>
      <c r="D145" s="11"/>
      <c r="E145" s="27"/>
      <c r="F145" s="26">
        <f t="shared" si="11"/>
        <v>16.079999999999998</v>
      </c>
      <c r="G145" s="26">
        <v>3.5</v>
      </c>
    </row>
    <row r="146" spans="1:7" ht="20.25">
      <c r="A146" s="10">
        <v>44213</v>
      </c>
      <c r="B146" s="11">
        <v>67.239999999999995</v>
      </c>
      <c r="C146" s="11">
        <v>55</v>
      </c>
      <c r="D146" s="11"/>
      <c r="E146" s="27"/>
      <c r="F146" s="26">
        <f t="shared" si="11"/>
        <v>8.7399999999999896</v>
      </c>
      <c r="G146" s="26">
        <v>3.5</v>
      </c>
    </row>
    <row r="147" spans="1:7" ht="20.25">
      <c r="A147" s="10">
        <v>44213</v>
      </c>
      <c r="B147" s="11">
        <v>67.23</v>
      </c>
      <c r="C147" s="11">
        <v>55</v>
      </c>
      <c r="D147" s="11"/>
      <c r="E147" s="27"/>
      <c r="F147" s="26">
        <f t="shared" si="11"/>
        <v>8.73</v>
      </c>
      <c r="G147" s="26">
        <v>3.5</v>
      </c>
    </row>
    <row r="148" spans="1:7" ht="20.25">
      <c r="A148" s="10">
        <v>44213</v>
      </c>
      <c r="B148" s="11">
        <v>48.58</v>
      </c>
      <c r="C148" s="11">
        <v>38.5</v>
      </c>
      <c r="D148" s="11"/>
      <c r="E148" s="27"/>
      <c r="F148" s="26">
        <f t="shared" si="11"/>
        <v>6.58</v>
      </c>
      <c r="G148" s="26">
        <v>3.5</v>
      </c>
    </row>
    <row r="149" spans="1:7" ht="20.25">
      <c r="A149" s="10">
        <v>44214</v>
      </c>
      <c r="B149" s="11">
        <v>24.22</v>
      </c>
      <c r="C149" s="11">
        <v>16</v>
      </c>
      <c r="D149" s="11"/>
      <c r="E149" s="27"/>
      <c r="F149" s="26">
        <f t="shared" si="11"/>
        <v>4.72</v>
      </c>
      <c r="G149" s="26">
        <v>3.5</v>
      </c>
    </row>
    <row r="150" spans="1:7" ht="20.25">
      <c r="A150" s="10">
        <v>44214</v>
      </c>
      <c r="B150" s="11">
        <v>13.11</v>
      </c>
      <c r="C150" s="11">
        <v>8</v>
      </c>
      <c r="D150" s="11"/>
      <c r="E150" s="27"/>
      <c r="F150" s="26">
        <f t="shared" si="11"/>
        <v>1.61</v>
      </c>
      <c r="G150" s="26">
        <v>3.5</v>
      </c>
    </row>
    <row r="151" spans="1:7" ht="20.25">
      <c r="A151" s="10">
        <v>44214</v>
      </c>
      <c r="B151" s="11">
        <v>151.30000000000001</v>
      </c>
      <c r="C151" s="11">
        <v>114</v>
      </c>
      <c r="D151" s="11"/>
      <c r="E151" s="27"/>
      <c r="F151" s="26">
        <f t="shared" si="11"/>
        <v>33.799999999999997</v>
      </c>
      <c r="G151" s="26">
        <v>3.5</v>
      </c>
    </row>
    <row r="152" spans="1:7" ht="20.25">
      <c r="A152" s="10">
        <v>44214</v>
      </c>
      <c r="B152" s="11">
        <v>34.799999999999997</v>
      </c>
      <c r="C152" s="11">
        <v>20</v>
      </c>
      <c r="D152" s="11"/>
      <c r="E152" s="27"/>
      <c r="F152" s="26">
        <f t="shared" si="11"/>
        <v>11.3</v>
      </c>
      <c r="G152" s="26">
        <v>3.5</v>
      </c>
    </row>
    <row r="153" spans="1:7" ht="20.25">
      <c r="A153" s="10">
        <v>44214</v>
      </c>
      <c r="B153" s="11">
        <v>24.89</v>
      </c>
      <c r="C153" s="11">
        <v>16</v>
      </c>
      <c r="D153" s="11"/>
      <c r="E153" s="27"/>
      <c r="F153" s="26">
        <f t="shared" si="11"/>
        <v>5.39</v>
      </c>
      <c r="G153" s="26">
        <v>3.5</v>
      </c>
    </row>
    <row r="154" spans="1:7" ht="20.25">
      <c r="A154" s="10">
        <v>44214</v>
      </c>
      <c r="B154" s="27">
        <v>16.899999999999999</v>
      </c>
      <c r="C154" s="27">
        <v>10</v>
      </c>
      <c r="D154" s="16"/>
      <c r="E154" s="16"/>
      <c r="F154" s="26">
        <f t="shared" si="11"/>
        <v>3.4</v>
      </c>
      <c r="G154" s="26">
        <v>3.5</v>
      </c>
    </row>
    <row r="155" spans="1:7" ht="20.25">
      <c r="A155" s="10">
        <v>44215</v>
      </c>
      <c r="B155" s="11">
        <v>19.16</v>
      </c>
      <c r="C155" s="11">
        <v>12</v>
      </c>
      <c r="D155" s="11"/>
      <c r="E155" s="27"/>
      <c r="F155" s="26">
        <f t="shared" si="11"/>
        <v>3.66</v>
      </c>
      <c r="G155" s="26">
        <v>3.5</v>
      </c>
    </row>
    <row r="156" spans="1:7" ht="20.25">
      <c r="A156" s="10">
        <v>44215</v>
      </c>
      <c r="B156" s="11">
        <v>14.11</v>
      </c>
      <c r="C156" s="11">
        <v>8</v>
      </c>
      <c r="D156" s="11"/>
      <c r="E156" s="27"/>
      <c r="F156" s="26">
        <f t="shared" si="11"/>
        <v>2.61</v>
      </c>
      <c r="G156" s="26">
        <v>3.5</v>
      </c>
    </row>
    <row r="157" spans="1:7" ht="20.25">
      <c r="A157" s="10">
        <v>44215</v>
      </c>
      <c r="B157" s="11">
        <v>88.58</v>
      </c>
      <c r="C157" s="11">
        <v>65</v>
      </c>
      <c r="D157" s="11"/>
      <c r="E157" s="27"/>
      <c r="F157" s="26">
        <f t="shared" si="11"/>
        <v>20.079999999999998</v>
      </c>
      <c r="G157" s="26">
        <v>3.5</v>
      </c>
    </row>
    <row r="158" spans="1:7" ht="20.25">
      <c r="A158" s="10">
        <v>44215</v>
      </c>
      <c r="B158" s="11">
        <v>75.58</v>
      </c>
      <c r="C158" s="11">
        <v>56</v>
      </c>
      <c r="D158" s="11"/>
      <c r="E158" s="27"/>
      <c r="F158" s="26">
        <f t="shared" si="11"/>
        <v>16.079999999999998</v>
      </c>
      <c r="G158" s="26">
        <v>3.5</v>
      </c>
    </row>
    <row r="159" spans="1:7" ht="20.25">
      <c r="A159" s="10">
        <v>44216</v>
      </c>
      <c r="B159" s="11">
        <v>80</v>
      </c>
      <c r="C159" s="11">
        <v>64</v>
      </c>
      <c r="D159" s="11"/>
      <c r="E159" s="27"/>
      <c r="F159" s="26">
        <f t="shared" si="11"/>
        <v>12.5</v>
      </c>
      <c r="G159" s="26">
        <v>3.5</v>
      </c>
    </row>
    <row r="160" spans="1:7" ht="20.25">
      <c r="A160" s="10">
        <v>44216</v>
      </c>
      <c r="B160" s="11">
        <v>88.51</v>
      </c>
      <c r="C160" s="11">
        <v>64</v>
      </c>
      <c r="D160" s="11"/>
      <c r="E160" s="27"/>
      <c r="F160" s="26">
        <f t="shared" si="11"/>
        <v>21.01</v>
      </c>
      <c r="G160" s="26">
        <v>3.5</v>
      </c>
    </row>
    <row r="161" spans="1:7" ht="20.25">
      <c r="A161" s="10">
        <v>44216</v>
      </c>
      <c r="B161" s="11">
        <v>47.34</v>
      </c>
      <c r="C161" s="11">
        <v>38.5</v>
      </c>
      <c r="D161" s="11"/>
      <c r="E161" s="27"/>
      <c r="F161" s="26">
        <f t="shared" si="11"/>
        <v>5.34</v>
      </c>
      <c r="G161" s="26">
        <v>3.5</v>
      </c>
    </row>
    <row r="162" spans="1:7" ht="20.25">
      <c r="A162" s="10">
        <v>44216</v>
      </c>
      <c r="B162" s="11">
        <v>147.58000000000001</v>
      </c>
      <c r="C162" s="11">
        <v>112</v>
      </c>
      <c r="D162" s="11"/>
      <c r="E162" s="27"/>
      <c r="F162" s="26">
        <f t="shared" si="11"/>
        <v>32.08</v>
      </c>
      <c r="G162" s="26">
        <v>3.5</v>
      </c>
    </row>
    <row r="163" spans="1:7" ht="20.25">
      <c r="A163" s="10">
        <v>44216</v>
      </c>
      <c r="B163" s="11">
        <v>69.58</v>
      </c>
      <c r="C163" s="11">
        <v>48</v>
      </c>
      <c r="D163" s="11"/>
      <c r="E163" s="27"/>
      <c r="F163" s="26">
        <f t="shared" si="11"/>
        <v>18.079999999999998</v>
      </c>
      <c r="G163" s="26">
        <v>3.5</v>
      </c>
    </row>
    <row r="164" spans="1:7" ht="20.25">
      <c r="A164" s="10">
        <v>44216</v>
      </c>
      <c r="B164" s="11">
        <v>130.47</v>
      </c>
      <c r="C164" s="11">
        <v>104</v>
      </c>
      <c r="D164" s="11"/>
      <c r="E164" s="27"/>
      <c r="F164" s="26">
        <f t="shared" si="11"/>
        <v>22.97</v>
      </c>
      <c r="G164" s="26">
        <v>3.5</v>
      </c>
    </row>
    <row r="165" spans="1:7" ht="20.25">
      <c r="A165" s="10">
        <v>44216</v>
      </c>
      <c r="B165" s="11">
        <v>83.29</v>
      </c>
      <c r="C165" s="11">
        <v>60</v>
      </c>
      <c r="D165" s="11"/>
      <c r="E165" s="27"/>
      <c r="F165" s="26">
        <f t="shared" si="11"/>
        <v>19.79</v>
      </c>
      <c r="G165" s="26">
        <v>3.5</v>
      </c>
    </row>
    <row r="166" spans="1:7" ht="20.25">
      <c r="A166" s="10">
        <v>44216</v>
      </c>
      <c r="B166" s="11">
        <v>48.8</v>
      </c>
      <c r="C166" s="11">
        <v>32</v>
      </c>
      <c r="D166" s="11"/>
      <c r="E166" s="27"/>
      <c r="F166" s="26">
        <f t="shared" si="11"/>
        <v>13.3</v>
      </c>
      <c r="G166" s="26">
        <v>3.5</v>
      </c>
    </row>
    <row r="167" spans="1:7" ht="20.25">
      <c r="A167" s="10">
        <v>44216</v>
      </c>
      <c r="B167" s="11">
        <v>169.47</v>
      </c>
      <c r="C167" s="11">
        <v>132</v>
      </c>
      <c r="D167" s="11"/>
      <c r="E167" s="27"/>
      <c r="F167" s="26">
        <f t="shared" si="11"/>
        <v>33.97</v>
      </c>
      <c r="G167" s="26">
        <v>3.5</v>
      </c>
    </row>
    <row r="168" spans="1:7" ht="20.25">
      <c r="A168" s="10">
        <v>44216</v>
      </c>
      <c r="B168" s="11">
        <v>128.30000000000001</v>
      </c>
      <c r="C168" s="11">
        <v>104</v>
      </c>
      <c r="D168" s="11"/>
      <c r="E168" s="27"/>
      <c r="F168" s="26">
        <f t="shared" si="11"/>
        <v>20.8</v>
      </c>
      <c r="G168" s="26">
        <v>3.5</v>
      </c>
    </row>
    <row r="169" spans="1:7" ht="20.25">
      <c r="A169" s="10">
        <v>44216</v>
      </c>
      <c r="B169" s="11">
        <v>99</v>
      </c>
      <c r="C169" s="11">
        <v>64</v>
      </c>
      <c r="D169" s="11"/>
      <c r="E169" s="27"/>
      <c r="F169" s="26">
        <f t="shared" si="11"/>
        <v>31.5</v>
      </c>
      <c r="G169" s="26">
        <v>3.5</v>
      </c>
    </row>
    <row r="170" spans="1:7" ht="20.25">
      <c r="A170" s="10">
        <v>44216</v>
      </c>
      <c r="B170" s="11">
        <v>76.58</v>
      </c>
      <c r="C170" s="11">
        <v>56</v>
      </c>
      <c r="D170" s="11"/>
      <c r="E170" s="27"/>
      <c r="F170" s="26">
        <f t="shared" si="11"/>
        <v>17.079999999999998</v>
      </c>
      <c r="G170" s="26">
        <v>3.5</v>
      </c>
    </row>
    <row r="171" spans="1:7" ht="20.25">
      <c r="A171" s="10">
        <v>44216</v>
      </c>
      <c r="B171" s="11">
        <v>13</v>
      </c>
      <c r="C171" s="11">
        <v>8</v>
      </c>
      <c r="D171" s="11"/>
      <c r="E171" s="27"/>
      <c r="F171" s="26">
        <f t="shared" ref="F171:F202" si="12">B171-C171-D171+E171-G171</f>
        <v>1.5</v>
      </c>
      <c r="G171" s="26">
        <v>3.5</v>
      </c>
    </row>
    <row r="172" spans="1:7" ht="20.25">
      <c r="A172" s="10">
        <v>44216</v>
      </c>
      <c r="B172" s="11">
        <v>69.58</v>
      </c>
      <c r="C172" s="11">
        <v>48</v>
      </c>
      <c r="D172" s="11"/>
      <c r="E172" s="27"/>
      <c r="F172" s="26">
        <f t="shared" si="12"/>
        <v>18.079999999999998</v>
      </c>
      <c r="G172" s="26">
        <v>3.5</v>
      </c>
    </row>
    <row r="173" spans="1:7" ht="20.25">
      <c r="A173" s="10">
        <v>44216</v>
      </c>
      <c r="B173" s="11">
        <v>69.58</v>
      </c>
      <c r="C173" s="11">
        <v>48</v>
      </c>
      <c r="D173" s="11"/>
      <c r="E173" s="27"/>
      <c r="F173" s="26">
        <f t="shared" si="12"/>
        <v>18.079999999999998</v>
      </c>
      <c r="G173" s="26">
        <v>3.5</v>
      </c>
    </row>
    <row r="174" spans="1:7" ht="20.25">
      <c r="A174" s="10">
        <v>44216</v>
      </c>
      <c r="B174" s="11">
        <v>87.79</v>
      </c>
      <c r="C174" s="11">
        <v>64</v>
      </c>
      <c r="D174" s="11"/>
      <c r="E174" s="27"/>
      <c r="F174" s="26">
        <f t="shared" si="12"/>
        <v>20.29</v>
      </c>
      <c r="G174" s="26">
        <v>3.5</v>
      </c>
    </row>
    <row r="175" spans="1:7" ht="20.25">
      <c r="A175" s="10">
        <v>44216</v>
      </c>
      <c r="B175" s="11">
        <v>90.27</v>
      </c>
      <c r="C175" s="11">
        <v>64</v>
      </c>
      <c r="D175" s="11"/>
      <c r="E175" s="27"/>
      <c r="F175" s="26">
        <f t="shared" si="12"/>
        <v>22.77</v>
      </c>
      <c r="G175" s="26">
        <v>3.5</v>
      </c>
    </row>
    <row r="176" spans="1:7" ht="20.25">
      <c r="A176" s="10">
        <v>44216</v>
      </c>
      <c r="B176" s="11">
        <v>26</v>
      </c>
      <c r="C176" s="11">
        <v>16</v>
      </c>
      <c r="D176" s="11"/>
      <c r="E176" s="27"/>
      <c r="F176" s="26">
        <f t="shared" si="12"/>
        <v>6.5</v>
      </c>
      <c r="G176" s="26">
        <v>3.5</v>
      </c>
    </row>
    <row r="177" spans="1:7" ht="20.25">
      <c r="A177" s="10">
        <v>44216</v>
      </c>
      <c r="B177" s="11">
        <v>138.80000000000001</v>
      </c>
      <c r="C177" s="11">
        <v>104</v>
      </c>
      <c r="D177" s="11"/>
      <c r="E177" s="27"/>
      <c r="F177" s="26">
        <f t="shared" si="12"/>
        <v>31.3</v>
      </c>
      <c r="G177" s="26">
        <v>3.5</v>
      </c>
    </row>
    <row r="178" spans="1:7" ht="20.25">
      <c r="A178" s="10">
        <v>44216</v>
      </c>
      <c r="B178" s="11">
        <v>17.899999999999999</v>
      </c>
      <c r="C178" s="11">
        <v>10</v>
      </c>
      <c r="D178" s="11"/>
      <c r="E178" s="27"/>
      <c r="F178" s="26">
        <f t="shared" si="12"/>
        <v>4.4000000000000004</v>
      </c>
      <c r="G178" s="26">
        <v>3.5</v>
      </c>
    </row>
    <row r="179" spans="1:7" ht="20.25">
      <c r="A179" s="10">
        <v>44216</v>
      </c>
      <c r="B179" s="11">
        <v>69.58</v>
      </c>
      <c r="C179" s="11">
        <v>48</v>
      </c>
      <c r="D179" s="11"/>
      <c r="E179" s="27"/>
      <c r="F179" s="26">
        <f t="shared" si="12"/>
        <v>18.079999999999998</v>
      </c>
      <c r="G179" s="26">
        <v>3.5</v>
      </c>
    </row>
    <row r="180" spans="1:7" ht="20.25">
      <c r="A180" s="10">
        <v>44216</v>
      </c>
      <c r="B180" s="11">
        <v>34.799999999999997</v>
      </c>
      <c r="C180" s="11">
        <v>20</v>
      </c>
      <c r="D180" s="11"/>
      <c r="E180" s="27"/>
      <c r="F180" s="26">
        <f t="shared" si="12"/>
        <v>11.3</v>
      </c>
      <c r="G180" s="26">
        <v>3.5</v>
      </c>
    </row>
    <row r="181" spans="1:7" ht="20.25">
      <c r="A181" s="10">
        <v>44216</v>
      </c>
      <c r="B181" s="11">
        <v>67.040000000000006</v>
      </c>
      <c r="C181" s="11">
        <v>55</v>
      </c>
      <c r="D181" s="11"/>
      <c r="E181" s="27"/>
      <c r="F181" s="26">
        <f t="shared" si="12"/>
        <v>8.5400000000000098</v>
      </c>
      <c r="G181" s="26">
        <v>3.5</v>
      </c>
    </row>
    <row r="182" spans="1:7" ht="20.25">
      <c r="A182" s="10">
        <v>44216</v>
      </c>
      <c r="B182" s="11">
        <v>25</v>
      </c>
      <c r="C182" s="11">
        <v>16</v>
      </c>
      <c r="D182" s="11"/>
      <c r="E182" s="27"/>
      <c r="F182" s="26">
        <f t="shared" si="12"/>
        <v>5.5</v>
      </c>
      <c r="G182" s="26">
        <v>3.5</v>
      </c>
    </row>
    <row r="183" spans="1:7" ht="20.25">
      <c r="A183" s="10">
        <v>44216</v>
      </c>
      <c r="B183" s="11">
        <v>32</v>
      </c>
      <c r="C183" s="11">
        <v>20</v>
      </c>
      <c r="D183" s="11"/>
      <c r="E183" s="27"/>
      <c r="F183" s="26">
        <f t="shared" si="12"/>
        <v>8.5</v>
      </c>
      <c r="G183" s="26">
        <v>3.5</v>
      </c>
    </row>
    <row r="184" spans="1:7" ht="20.25">
      <c r="A184" s="10">
        <v>44216</v>
      </c>
      <c r="B184" s="11">
        <v>79.930000000000007</v>
      </c>
      <c r="C184" s="11">
        <v>64</v>
      </c>
      <c r="D184" s="11"/>
      <c r="E184" s="27"/>
      <c r="F184" s="26">
        <f t="shared" si="12"/>
        <v>12.43</v>
      </c>
      <c r="G184" s="26">
        <v>3.5</v>
      </c>
    </row>
    <row r="185" spans="1:7" ht="20.25">
      <c r="A185" s="10">
        <v>44216</v>
      </c>
      <c r="B185" s="11">
        <v>51</v>
      </c>
      <c r="C185" s="11">
        <v>32</v>
      </c>
      <c r="D185" s="11"/>
      <c r="E185" s="27"/>
      <c r="F185" s="26">
        <f t="shared" si="12"/>
        <v>15.5</v>
      </c>
      <c r="G185" s="26">
        <v>3.5</v>
      </c>
    </row>
    <row r="186" spans="1:7" ht="20.25">
      <c r="A186" s="10">
        <v>44217</v>
      </c>
      <c r="B186" s="11">
        <v>11.66</v>
      </c>
      <c r="C186" s="11">
        <v>4</v>
      </c>
      <c r="D186" s="11"/>
      <c r="E186" s="27"/>
      <c r="F186" s="26">
        <f t="shared" si="12"/>
        <v>4.16</v>
      </c>
      <c r="G186" s="26">
        <v>3.5</v>
      </c>
    </row>
    <row r="187" spans="1:7" ht="20.25">
      <c r="A187" s="10">
        <v>44217</v>
      </c>
      <c r="B187" s="11">
        <v>138.80000000000001</v>
      </c>
      <c r="C187" s="11">
        <v>104</v>
      </c>
      <c r="D187" s="11"/>
      <c r="E187" s="27"/>
      <c r="F187" s="26">
        <f t="shared" si="12"/>
        <v>31.3</v>
      </c>
      <c r="G187" s="26">
        <v>3.5</v>
      </c>
    </row>
    <row r="188" spans="1:7" ht="20.25">
      <c r="A188" s="10">
        <v>44217</v>
      </c>
      <c r="B188" s="16">
        <v>11</v>
      </c>
      <c r="C188" s="16">
        <v>8</v>
      </c>
      <c r="D188" s="16"/>
      <c r="E188" s="16"/>
      <c r="F188" s="30">
        <f t="shared" si="12"/>
        <v>-0.5</v>
      </c>
      <c r="G188" s="26">
        <v>3.5</v>
      </c>
    </row>
    <row r="189" spans="1:7" ht="20.25">
      <c r="A189" s="10">
        <v>44217</v>
      </c>
      <c r="B189" s="11">
        <v>11.61</v>
      </c>
      <c r="C189" s="11">
        <v>8</v>
      </c>
      <c r="D189" s="11"/>
      <c r="E189" s="27"/>
      <c r="F189" s="26">
        <f t="shared" si="12"/>
        <v>0.109999999999999</v>
      </c>
      <c r="G189" s="26">
        <v>3.5</v>
      </c>
    </row>
    <row r="190" spans="1:7" ht="20.25">
      <c r="A190" s="10">
        <v>44217</v>
      </c>
      <c r="B190" s="11">
        <v>77.92</v>
      </c>
      <c r="C190" s="11">
        <v>60</v>
      </c>
      <c r="D190" s="11"/>
      <c r="E190" s="27"/>
      <c r="F190" s="26">
        <f t="shared" si="12"/>
        <v>14.42</v>
      </c>
      <c r="G190" s="26">
        <v>3.5</v>
      </c>
    </row>
    <row r="191" spans="1:7" ht="20.25">
      <c r="A191" s="10">
        <v>44217</v>
      </c>
      <c r="B191" s="11">
        <v>38</v>
      </c>
      <c r="C191" s="11">
        <v>24</v>
      </c>
      <c r="D191" s="11"/>
      <c r="E191" s="27"/>
      <c r="F191" s="26">
        <f t="shared" si="12"/>
        <v>10.5</v>
      </c>
      <c r="G191" s="26">
        <v>3.5</v>
      </c>
    </row>
    <row r="192" spans="1:7" ht="20.25">
      <c r="A192" s="10">
        <v>44217</v>
      </c>
      <c r="B192" s="11">
        <v>37</v>
      </c>
      <c r="C192" s="11">
        <v>24</v>
      </c>
      <c r="D192" s="11"/>
      <c r="E192" s="27"/>
      <c r="F192" s="26">
        <f t="shared" si="12"/>
        <v>9.5</v>
      </c>
      <c r="G192" s="26">
        <v>3.5</v>
      </c>
    </row>
    <row r="193" spans="1:7" ht="20.25">
      <c r="A193" s="10">
        <v>44217</v>
      </c>
      <c r="B193" s="11">
        <v>69.58</v>
      </c>
      <c r="C193" s="11">
        <v>48</v>
      </c>
      <c r="D193" s="11"/>
      <c r="E193" s="27"/>
      <c r="F193" s="26">
        <f t="shared" si="12"/>
        <v>18.079999999999998</v>
      </c>
      <c r="G193" s="26">
        <v>3.5</v>
      </c>
    </row>
    <row r="194" spans="1:7" ht="20.25">
      <c r="A194" s="10">
        <v>44217</v>
      </c>
      <c r="B194" s="11">
        <v>138.80000000000001</v>
      </c>
      <c r="C194" s="11">
        <v>104</v>
      </c>
      <c r="D194" s="11"/>
      <c r="E194" s="27"/>
      <c r="F194" s="26">
        <f t="shared" si="12"/>
        <v>31.3</v>
      </c>
      <c r="G194" s="26">
        <v>3.5</v>
      </c>
    </row>
    <row r="195" spans="1:7" ht="20.25">
      <c r="A195" s="10">
        <v>44217</v>
      </c>
      <c r="B195" s="11">
        <v>37</v>
      </c>
      <c r="C195" s="11">
        <v>24</v>
      </c>
      <c r="D195" s="11"/>
      <c r="E195" s="27"/>
      <c r="F195" s="26">
        <f t="shared" si="12"/>
        <v>9.5</v>
      </c>
      <c r="G195" s="26">
        <v>3.5</v>
      </c>
    </row>
    <row r="196" spans="1:7" ht="20.25">
      <c r="A196" s="10">
        <v>44217</v>
      </c>
      <c r="B196" s="11">
        <v>69.680000000000007</v>
      </c>
      <c r="C196" s="11">
        <v>56</v>
      </c>
      <c r="D196" s="11"/>
      <c r="E196" s="27"/>
      <c r="F196" s="26">
        <f t="shared" si="12"/>
        <v>10.18</v>
      </c>
      <c r="G196" s="26">
        <v>3.5</v>
      </c>
    </row>
    <row r="197" spans="1:7" ht="20.25">
      <c r="A197" s="10">
        <v>44217</v>
      </c>
      <c r="B197" s="11">
        <v>25</v>
      </c>
      <c r="C197" s="11">
        <v>16</v>
      </c>
      <c r="D197" s="11"/>
      <c r="E197" s="27"/>
      <c r="F197" s="26">
        <f t="shared" si="12"/>
        <v>5.5</v>
      </c>
      <c r="G197" s="26">
        <v>3.5</v>
      </c>
    </row>
    <row r="198" spans="1:7" ht="20.25">
      <c r="A198" s="10">
        <v>44217</v>
      </c>
      <c r="B198" s="16">
        <v>11</v>
      </c>
      <c r="C198" s="16">
        <v>8</v>
      </c>
      <c r="D198" s="16"/>
      <c r="E198" s="16"/>
      <c r="F198" s="30">
        <f t="shared" si="12"/>
        <v>-0.5</v>
      </c>
      <c r="G198" s="26">
        <v>3.5</v>
      </c>
    </row>
    <row r="199" spans="1:7" ht="20.25">
      <c r="A199" s="10">
        <v>44217</v>
      </c>
      <c r="B199" s="11">
        <v>60.32</v>
      </c>
      <c r="C199" s="11">
        <v>55</v>
      </c>
      <c r="D199" s="11"/>
      <c r="E199" s="27"/>
      <c r="F199" s="26">
        <f t="shared" si="12"/>
        <v>1.82</v>
      </c>
      <c r="G199" s="26">
        <v>3.5</v>
      </c>
    </row>
    <row r="200" spans="1:7" ht="20.25">
      <c r="A200" s="10">
        <v>44217</v>
      </c>
      <c r="B200" s="11">
        <v>8.08</v>
      </c>
      <c r="C200" s="11">
        <v>2</v>
      </c>
      <c r="D200" s="11"/>
      <c r="E200" s="27"/>
      <c r="F200" s="26">
        <f t="shared" si="12"/>
        <v>2.58</v>
      </c>
      <c r="G200" s="26">
        <v>3.5</v>
      </c>
    </row>
    <row r="201" spans="1:7" ht="20.25">
      <c r="A201" s="10">
        <v>44217</v>
      </c>
      <c r="B201" s="11">
        <v>48.8</v>
      </c>
      <c r="C201" s="11">
        <v>32</v>
      </c>
      <c r="D201" s="11"/>
      <c r="E201" s="27"/>
      <c r="F201" s="26">
        <f t="shared" si="12"/>
        <v>13.3</v>
      </c>
      <c r="G201" s="26">
        <v>3.5</v>
      </c>
    </row>
    <row r="202" spans="1:7" ht="20.25">
      <c r="A202" s="10">
        <v>44217</v>
      </c>
      <c r="B202" s="11">
        <v>26</v>
      </c>
      <c r="C202" s="11">
        <v>16</v>
      </c>
      <c r="D202" s="11"/>
      <c r="E202" s="27"/>
      <c r="F202" s="26">
        <f t="shared" si="12"/>
        <v>6.5</v>
      </c>
      <c r="G202" s="26">
        <v>3.5</v>
      </c>
    </row>
    <row r="203" spans="1:7" ht="20.25">
      <c r="A203" s="10">
        <v>44218</v>
      </c>
      <c r="B203" s="11">
        <v>64.23</v>
      </c>
      <c r="C203" s="11">
        <v>48</v>
      </c>
      <c r="D203" s="11"/>
      <c r="E203" s="27"/>
      <c r="F203" s="26">
        <f t="shared" ref="F203:F225" si="13">B203-C203-D203+E203-G203</f>
        <v>12.73</v>
      </c>
      <c r="G203" s="26">
        <v>3.5</v>
      </c>
    </row>
    <row r="204" spans="1:7" ht="20.25">
      <c r="A204" s="10">
        <v>44218</v>
      </c>
      <c r="B204" s="11">
        <v>61.8</v>
      </c>
      <c r="C204" s="11">
        <v>40</v>
      </c>
      <c r="D204" s="11"/>
      <c r="E204" s="27"/>
      <c r="F204" s="26">
        <f t="shared" si="13"/>
        <v>18.3</v>
      </c>
      <c r="G204" s="26">
        <v>3.5</v>
      </c>
    </row>
    <row r="205" spans="1:7" ht="20.25">
      <c r="A205" s="10">
        <v>44218</v>
      </c>
      <c r="B205" s="11">
        <v>138.80000000000001</v>
      </c>
      <c r="C205" s="11">
        <v>104</v>
      </c>
      <c r="D205" s="11"/>
      <c r="E205" s="27"/>
      <c r="F205" s="26">
        <f t="shared" si="13"/>
        <v>31.3</v>
      </c>
      <c r="G205" s="26">
        <v>3.5</v>
      </c>
    </row>
    <row r="206" spans="1:7" ht="20.25">
      <c r="A206" s="10">
        <v>44218</v>
      </c>
      <c r="B206" s="11">
        <v>12</v>
      </c>
      <c r="C206" s="11">
        <v>8</v>
      </c>
      <c r="D206" s="11"/>
      <c r="E206" s="27"/>
      <c r="F206" s="26">
        <f t="shared" si="13"/>
        <v>0.5</v>
      </c>
      <c r="G206" s="26">
        <v>3.5</v>
      </c>
    </row>
    <row r="207" spans="1:7" ht="20.25">
      <c r="A207" s="10">
        <v>44218</v>
      </c>
      <c r="B207" s="11">
        <v>70.36</v>
      </c>
      <c r="C207" s="11">
        <v>56</v>
      </c>
      <c r="D207" s="11"/>
      <c r="E207" s="27"/>
      <c r="F207" s="26">
        <f t="shared" si="13"/>
        <v>10.86</v>
      </c>
      <c r="G207" s="26">
        <v>3.5</v>
      </c>
    </row>
    <row r="208" spans="1:7" ht="20.25">
      <c r="A208" s="10">
        <v>44218</v>
      </c>
      <c r="B208" s="11">
        <v>105.38</v>
      </c>
      <c r="C208" s="11">
        <v>72</v>
      </c>
      <c r="D208" s="11"/>
      <c r="E208" s="27"/>
      <c r="F208" s="26">
        <f t="shared" si="13"/>
        <v>29.88</v>
      </c>
      <c r="G208" s="26">
        <v>3.5</v>
      </c>
    </row>
    <row r="209" spans="1:7" ht="20.25">
      <c r="A209" s="10">
        <v>44218</v>
      </c>
      <c r="B209" s="11">
        <v>15.9</v>
      </c>
      <c r="C209" s="11">
        <v>10</v>
      </c>
      <c r="D209" s="11"/>
      <c r="E209" s="27"/>
      <c r="F209" s="26">
        <f t="shared" si="13"/>
        <v>2.4</v>
      </c>
      <c r="G209" s="26">
        <v>3.5</v>
      </c>
    </row>
    <row r="210" spans="1:7" ht="20.25">
      <c r="A210" s="10">
        <v>44218</v>
      </c>
      <c r="B210" s="11">
        <v>69.8</v>
      </c>
      <c r="C210" s="11">
        <v>56</v>
      </c>
      <c r="D210" s="11"/>
      <c r="E210" s="27"/>
      <c r="F210" s="26">
        <f t="shared" si="13"/>
        <v>10.3</v>
      </c>
      <c r="G210" s="26">
        <v>3.5</v>
      </c>
    </row>
    <row r="211" spans="1:7" ht="20.25">
      <c r="A211" s="10">
        <v>44218</v>
      </c>
      <c r="B211" s="11">
        <v>25</v>
      </c>
      <c r="C211" s="11">
        <v>16</v>
      </c>
      <c r="D211" s="11"/>
      <c r="E211" s="27"/>
      <c r="F211" s="26">
        <f t="shared" si="13"/>
        <v>5.5</v>
      </c>
      <c r="G211" s="26">
        <v>3.5</v>
      </c>
    </row>
    <row r="212" spans="1:7" ht="20.25">
      <c r="A212" s="10">
        <v>44218</v>
      </c>
      <c r="B212" s="11">
        <v>119.58</v>
      </c>
      <c r="C212" s="11">
        <v>80</v>
      </c>
      <c r="D212" s="11"/>
      <c r="E212" s="27"/>
      <c r="F212" s="26">
        <f t="shared" si="13"/>
        <v>36.08</v>
      </c>
      <c r="G212" s="26">
        <v>3.5</v>
      </c>
    </row>
    <row r="213" spans="1:7" ht="20.25">
      <c r="A213" s="10">
        <v>44218</v>
      </c>
      <c r="B213" s="11">
        <v>12</v>
      </c>
      <c r="C213" s="11">
        <v>8</v>
      </c>
      <c r="D213" s="11"/>
      <c r="E213" s="27"/>
      <c r="F213" s="26">
        <f t="shared" si="13"/>
        <v>0.5</v>
      </c>
      <c r="G213" s="26">
        <v>3.5</v>
      </c>
    </row>
    <row r="214" spans="1:7" ht="20.25">
      <c r="A214" s="10">
        <v>44218</v>
      </c>
      <c r="B214" s="11">
        <v>12</v>
      </c>
      <c r="C214" s="11">
        <v>8</v>
      </c>
      <c r="D214" s="11"/>
      <c r="E214" s="27"/>
      <c r="F214" s="26">
        <f t="shared" si="13"/>
        <v>0.5</v>
      </c>
      <c r="G214" s="26">
        <v>3.5</v>
      </c>
    </row>
    <row r="215" spans="1:7" ht="20.25">
      <c r="A215" s="10">
        <v>44218</v>
      </c>
      <c r="B215" s="11">
        <v>57.26</v>
      </c>
      <c r="C215" s="11">
        <v>40</v>
      </c>
      <c r="D215" s="11"/>
      <c r="E215" s="27"/>
      <c r="F215" s="26">
        <f t="shared" si="13"/>
        <v>13.76</v>
      </c>
      <c r="G215" s="26">
        <v>3.5</v>
      </c>
    </row>
    <row r="216" spans="1:7" ht="20.25">
      <c r="A216" s="10">
        <v>44218</v>
      </c>
      <c r="B216" s="11">
        <v>50</v>
      </c>
      <c r="C216" s="11">
        <v>32</v>
      </c>
      <c r="D216" s="11"/>
      <c r="E216" s="27"/>
      <c r="F216" s="26">
        <f t="shared" si="13"/>
        <v>14.5</v>
      </c>
      <c r="G216" s="26">
        <v>3.5</v>
      </c>
    </row>
    <row r="217" spans="1:7" ht="20.25">
      <c r="A217" s="10">
        <v>44218</v>
      </c>
      <c r="B217" s="11">
        <v>12</v>
      </c>
      <c r="C217" s="11">
        <v>8</v>
      </c>
      <c r="D217" s="11"/>
      <c r="E217" s="27"/>
      <c r="F217" s="26">
        <f t="shared" si="13"/>
        <v>0.5</v>
      </c>
      <c r="G217" s="26">
        <v>3.5</v>
      </c>
    </row>
    <row r="218" spans="1:7" ht="20.25">
      <c r="A218" s="10">
        <v>44218</v>
      </c>
      <c r="B218" s="11">
        <v>138.80000000000001</v>
      </c>
      <c r="C218" s="11">
        <v>104</v>
      </c>
      <c r="D218" s="11"/>
      <c r="E218" s="27"/>
      <c r="F218" s="26">
        <f t="shared" si="13"/>
        <v>31.3</v>
      </c>
      <c r="G218" s="26">
        <v>3.5</v>
      </c>
    </row>
    <row r="219" spans="1:7" ht="20.25">
      <c r="A219" s="10">
        <v>44219</v>
      </c>
      <c r="B219" s="11">
        <v>129.07</v>
      </c>
      <c r="C219" s="11">
        <v>112</v>
      </c>
      <c r="D219" s="11"/>
      <c r="E219" s="27"/>
      <c r="F219" s="26">
        <f t="shared" si="13"/>
        <v>13.57</v>
      </c>
      <c r="G219" s="26">
        <v>3.5</v>
      </c>
    </row>
    <row r="220" spans="1:7" ht="20.25">
      <c r="A220" s="10">
        <v>44219</v>
      </c>
      <c r="B220" s="11">
        <v>64.16</v>
      </c>
      <c r="C220" s="11">
        <v>48</v>
      </c>
      <c r="D220" s="11"/>
      <c r="E220" s="27"/>
      <c r="F220" s="26">
        <f t="shared" si="13"/>
        <v>12.66</v>
      </c>
      <c r="G220" s="26">
        <v>3.5</v>
      </c>
    </row>
    <row r="221" spans="1:7" ht="20.25">
      <c r="A221" s="10">
        <v>44219</v>
      </c>
      <c r="B221" s="11">
        <v>12</v>
      </c>
      <c r="C221" s="11">
        <v>8</v>
      </c>
      <c r="D221" s="11"/>
      <c r="E221" s="27"/>
      <c r="F221" s="26">
        <f t="shared" si="13"/>
        <v>0.5</v>
      </c>
      <c r="G221" s="26">
        <v>3.5</v>
      </c>
    </row>
    <row r="222" spans="1:7" ht="20.25">
      <c r="A222" s="10">
        <v>44219</v>
      </c>
      <c r="B222" s="11">
        <v>34.119999999999997</v>
      </c>
      <c r="C222" s="11">
        <v>24</v>
      </c>
      <c r="D222" s="11"/>
      <c r="E222" s="27"/>
      <c r="F222" s="26">
        <f t="shared" si="13"/>
        <v>6.62</v>
      </c>
      <c r="G222" s="26">
        <v>3.5</v>
      </c>
    </row>
    <row r="223" spans="1:7" ht="20.25">
      <c r="A223" s="10">
        <v>44219</v>
      </c>
      <c r="B223" s="11">
        <v>262.45</v>
      </c>
      <c r="C223" s="11">
        <v>208</v>
      </c>
      <c r="D223" s="11"/>
      <c r="E223" s="27"/>
      <c r="F223" s="26">
        <f t="shared" si="13"/>
        <v>50.95</v>
      </c>
      <c r="G223" s="26">
        <v>3.5</v>
      </c>
    </row>
    <row r="224" spans="1:7" ht="20.25">
      <c r="A224" s="10">
        <v>44219</v>
      </c>
      <c r="B224" s="11">
        <v>85.5</v>
      </c>
      <c r="C224" s="11">
        <v>64.2</v>
      </c>
      <c r="D224" s="11"/>
      <c r="E224" s="27"/>
      <c r="F224" s="26">
        <f t="shared" si="13"/>
        <v>17.8</v>
      </c>
      <c r="G224" s="26">
        <v>3.5</v>
      </c>
    </row>
    <row r="225" spans="1:7" ht="20.25">
      <c r="A225" s="10">
        <v>44219</v>
      </c>
      <c r="B225" s="11">
        <v>20.76</v>
      </c>
      <c r="C225" s="11">
        <v>11</v>
      </c>
      <c r="D225" s="11"/>
      <c r="E225" s="27"/>
      <c r="F225" s="26">
        <f t="shared" si="13"/>
        <v>6.26</v>
      </c>
      <c r="G225" s="26">
        <v>3.5</v>
      </c>
    </row>
    <row r="226" spans="1:7" ht="20.25">
      <c r="A226" s="10">
        <v>44219</v>
      </c>
      <c r="B226" s="11">
        <v>37</v>
      </c>
      <c r="C226" s="11">
        <v>24</v>
      </c>
      <c r="D226" s="11"/>
      <c r="E226" s="27"/>
      <c r="F226" s="26">
        <f t="shared" ref="F226:F232" si="14">B226-C226-D226+E226-G226</f>
        <v>9.5</v>
      </c>
      <c r="G226" s="26">
        <v>3.5</v>
      </c>
    </row>
    <row r="227" spans="1:7" ht="20.25">
      <c r="A227" s="10">
        <v>44219</v>
      </c>
      <c r="B227" s="11">
        <v>158.47</v>
      </c>
      <c r="C227" s="11">
        <v>115.8</v>
      </c>
      <c r="D227" s="11"/>
      <c r="E227" s="27"/>
      <c r="F227" s="26">
        <f t="shared" si="14"/>
        <v>39.17</v>
      </c>
      <c r="G227" s="26">
        <v>3.5</v>
      </c>
    </row>
    <row r="228" spans="1:7" ht="20.25">
      <c r="A228" s="10">
        <v>44219</v>
      </c>
      <c r="B228" s="11">
        <v>129.31</v>
      </c>
      <c r="C228" s="11">
        <v>104</v>
      </c>
      <c r="D228" s="11"/>
      <c r="E228" s="27"/>
      <c r="F228" s="26">
        <f t="shared" si="14"/>
        <v>21.81</v>
      </c>
      <c r="G228" s="26">
        <v>3.5</v>
      </c>
    </row>
    <row r="229" spans="1:7" ht="20.25">
      <c r="A229" s="10">
        <v>44219</v>
      </c>
      <c r="B229" s="11">
        <v>79.819999999999993</v>
      </c>
      <c r="C229" s="11">
        <v>64</v>
      </c>
      <c r="D229" s="11"/>
      <c r="E229" s="27"/>
      <c r="F229" s="26">
        <f t="shared" si="14"/>
        <v>12.32</v>
      </c>
      <c r="G229" s="26">
        <v>3.5</v>
      </c>
    </row>
    <row r="230" spans="1:7" ht="20.25">
      <c r="A230" s="10">
        <v>44219</v>
      </c>
      <c r="B230" s="11">
        <v>137.25</v>
      </c>
      <c r="C230" s="11">
        <v>104</v>
      </c>
      <c r="D230" s="11"/>
      <c r="E230" s="27"/>
      <c r="F230" s="26">
        <f t="shared" si="14"/>
        <v>29.75</v>
      </c>
      <c r="G230" s="26">
        <v>3.5</v>
      </c>
    </row>
    <row r="231" spans="1:7" ht="20.25">
      <c r="A231" s="10">
        <v>44219</v>
      </c>
      <c r="B231" s="11">
        <v>69.58</v>
      </c>
      <c r="C231" s="11">
        <v>48</v>
      </c>
      <c r="D231" s="11"/>
      <c r="E231" s="27"/>
      <c r="F231" s="26">
        <f t="shared" si="14"/>
        <v>18.079999999999998</v>
      </c>
      <c r="G231" s="26">
        <v>3.5</v>
      </c>
    </row>
    <row r="232" spans="1:7" ht="20.25">
      <c r="A232" s="10">
        <v>44219</v>
      </c>
      <c r="B232" s="11">
        <v>75</v>
      </c>
      <c r="C232" s="11">
        <v>48</v>
      </c>
      <c r="D232" s="11"/>
      <c r="E232" s="27"/>
      <c r="F232" s="26">
        <f t="shared" si="14"/>
        <v>23.5</v>
      </c>
      <c r="G232" s="26">
        <v>3.5</v>
      </c>
    </row>
    <row r="233" spans="1:7" ht="20.25">
      <c r="A233" s="10">
        <v>44219</v>
      </c>
      <c r="B233" s="11">
        <v>25</v>
      </c>
      <c r="C233" s="11">
        <v>16</v>
      </c>
      <c r="D233" s="11"/>
      <c r="E233" s="27"/>
      <c r="F233" s="26">
        <f t="shared" ref="F233:F240" si="15">B233-C233-D233+E233-G233</f>
        <v>5.5</v>
      </c>
      <c r="G233" s="26">
        <v>3.5</v>
      </c>
    </row>
    <row r="234" spans="1:7" ht="20.25">
      <c r="A234" s="10">
        <v>44219</v>
      </c>
      <c r="B234" s="11">
        <v>34.770000000000003</v>
      </c>
      <c r="C234" s="11">
        <v>18</v>
      </c>
      <c r="D234" s="11"/>
      <c r="E234" s="27"/>
      <c r="F234" s="26">
        <f t="shared" si="15"/>
        <v>13.27</v>
      </c>
      <c r="G234" s="26">
        <v>3.5</v>
      </c>
    </row>
    <row r="235" spans="1:7" ht="20.25">
      <c r="A235" s="10">
        <v>44219</v>
      </c>
      <c r="B235" s="11">
        <v>138.80000000000001</v>
      </c>
      <c r="C235" s="11">
        <v>104</v>
      </c>
      <c r="D235" s="11"/>
      <c r="E235" s="27"/>
      <c r="F235" s="26">
        <f t="shared" si="15"/>
        <v>31.3</v>
      </c>
      <c r="G235" s="26">
        <v>3.5</v>
      </c>
    </row>
    <row r="236" spans="1:7" ht="20.25">
      <c r="A236" s="10">
        <v>44219</v>
      </c>
      <c r="B236" s="11">
        <v>65.5</v>
      </c>
      <c r="C236" s="11">
        <v>55</v>
      </c>
      <c r="D236" s="11"/>
      <c r="E236" s="27"/>
      <c r="F236" s="26">
        <f t="shared" si="15"/>
        <v>7</v>
      </c>
      <c r="G236" s="26">
        <v>3.5</v>
      </c>
    </row>
    <row r="237" spans="1:7" ht="20.25">
      <c r="A237" s="10">
        <v>44219</v>
      </c>
      <c r="B237" s="11">
        <v>110.8</v>
      </c>
      <c r="C237" s="11">
        <v>72</v>
      </c>
      <c r="D237" s="11"/>
      <c r="E237" s="27"/>
      <c r="F237" s="26">
        <f t="shared" si="15"/>
        <v>35.299999999999997</v>
      </c>
      <c r="G237" s="26">
        <v>3.5</v>
      </c>
    </row>
    <row r="238" spans="1:7" ht="20.25">
      <c r="A238" s="10">
        <v>44219</v>
      </c>
      <c r="B238" s="11">
        <v>73.8</v>
      </c>
      <c r="C238" s="11">
        <v>48</v>
      </c>
      <c r="D238" s="11"/>
      <c r="E238" s="27"/>
      <c r="F238" s="26">
        <f t="shared" si="15"/>
        <v>22.3</v>
      </c>
      <c r="G238" s="26">
        <v>3.5</v>
      </c>
    </row>
    <row r="239" spans="1:7" ht="20.25">
      <c r="A239" s="10">
        <v>44219</v>
      </c>
      <c r="B239" s="11">
        <v>34.799999999999997</v>
      </c>
      <c r="C239" s="11">
        <v>20</v>
      </c>
      <c r="D239" s="11"/>
      <c r="E239" s="27"/>
      <c r="F239" s="26">
        <f t="shared" si="15"/>
        <v>11.3</v>
      </c>
      <c r="G239" s="26">
        <v>3.5</v>
      </c>
    </row>
    <row r="240" spans="1:7" ht="20.25">
      <c r="A240" s="10">
        <v>44219</v>
      </c>
      <c r="B240" s="11">
        <v>86.98</v>
      </c>
      <c r="C240" s="11">
        <v>64</v>
      </c>
      <c r="D240" s="11"/>
      <c r="E240" s="27"/>
      <c r="F240" s="26">
        <f t="shared" si="15"/>
        <v>19.48</v>
      </c>
      <c r="G240" s="26">
        <v>3.5</v>
      </c>
    </row>
    <row r="241" spans="1:7" ht="20.25">
      <c r="A241" s="10">
        <v>44219</v>
      </c>
      <c r="B241" s="11">
        <v>69.819999999999993</v>
      </c>
      <c r="C241" s="11">
        <v>56</v>
      </c>
      <c r="D241" s="11"/>
      <c r="E241" s="27"/>
      <c r="F241" s="26">
        <f t="shared" ref="F241:F256" si="16">B241-C241-D241+E241-G241</f>
        <v>10.32</v>
      </c>
      <c r="G241" s="26">
        <v>3.5</v>
      </c>
    </row>
    <row r="242" spans="1:7" ht="20.25">
      <c r="A242" s="10">
        <v>44220</v>
      </c>
      <c r="B242" s="11">
        <v>69.59</v>
      </c>
      <c r="C242" s="11">
        <v>44</v>
      </c>
      <c r="D242" s="11"/>
      <c r="E242" s="27"/>
      <c r="F242" s="26">
        <f t="shared" si="16"/>
        <v>22.09</v>
      </c>
      <c r="G242" s="26">
        <v>3.5</v>
      </c>
    </row>
    <row r="243" spans="1:7" ht="20.25">
      <c r="A243" s="10">
        <v>44220</v>
      </c>
      <c r="B243" s="11">
        <v>82.58</v>
      </c>
      <c r="C243" s="11">
        <v>56</v>
      </c>
      <c r="D243" s="11"/>
      <c r="E243" s="27"/>
      <c r="F243" s="26">
        <f t="shared" si="16"/>
        <v>23.08</v>
      </c>
      <c r="G243" s="26">
        <v>3.5</v>
      </c>
    </row>
    <row r="244" spans="1:7" ht="20.25">
      <c r="A244" s="10">
        <v>44220</v>
      </c>
      <c r="B244" s="11">
        <v>69.58</v>
      </c>
      <c r="C244" s="11">
        <v>48</v>
      </c>
      <c r="D244" s="11"/>
      <c r="E244" s="27"/>
      <c r="F244" s="26">
        <f t="shared" si="16"/>
        <v>18.079999999999998</v>
      </c>
      <c r="G244" s="26">
        <v>3.5</v>
      </c>
    </row>
    <row r="245" spans="1:7" ht="20.25">
      <c r="A245" s="10">
        <v>44220</v>
      </c>
      <c r="B245" s="11">
        <v>84.55</v>
      </c>
      <c r="C245" s="11">
        <v>55.4</v>
      </c>
      <c r="D245" s="11"/>
      <c r="E245" s="27"/>
      <c r="F245" s="26">
        <f t="shared" si="16"/>
        <v>25.65</v>
      </c>
      <c r="G245" s="26">
        <v>3.5</v>
      </c>
    </row>
    <row r="246" spans="1:7" ht="20.25">
      <c r="A246" s="10">
        <v>44220</v>
      </c>
      <c r="B246" s="11">
        <v>12</v>
      </c>
      <c r="C246" s="11">
        <v>8</v>
      </c>
      <c r="D246" s="11"/>
      <c r="E246" s="27"/>
      <c r="F246" s="26">
        <f t="shared" si="16"/>
        <v>0.5</v>
      </c>
      <c r="G246" s="26">
        <v>3.5</v>
      </c>
    </row>
    <row r="247" spans="1:7" ht="20.25">
      <c r="A247" s="10">
        <v>44220</v>
      </c>
      <c r="B247" s="11">
        <v>191.38</v>
      </c>
      <c r="C247" s="11">
        <v>160</v>
      </c>
      <c r="D247" s="11"/>
      <c r="E247" s="27"/>
      <c r="F247" s="26">
        <f t="shared" si="16"/>
        <v>27.88</v>
      </c>
      <c r="G247" s="26">
        <v>3.5</v>
      </c>
    </row>
    <row r="248" spans="1:7" ht="20.25">
      <c r="A248" s="10">
        <v>44220</v>
      </c>
      <c r="B248" s="11">
        <v>12</v>
      </c>
      <c r="C248" s="11">
        <v>8</v>
      </c>
      <c r="D248" s="11"/>
      <c r="E248" s="27"/>
      <c r="F248" s="26">
        <f t="shared" si="16"/>
        <v>0.5</v>
      </c>
      <c r="G248" s="26">
        <v>3.5</v>
      </c>
    </row>
    <row r="249" spans="1:7" ht="20.25">
      <c r="A249" s="10">
        <v>44220</v>
      </c>
      <c r="B249" s="11">
        <v>25</v>
      </c>
      <c r="C249" s="11">
        <v>16</v>
      </c>
      <c r="D249" s="11"/>
      <c r="E249" s="27"/>
      <c r="F249" s="26">
        <f t="shared" si="16"/>
        <v>5.5</v>
      </c>
      <c r="G249" s="26">
        <v>3.5</v>
      </c>
    </row>
    <row r="250" spans="1:7" ht="20.25">
      <c r="A250" s="10">
        <v>44220</v>
      </c>
      <c r="B250" s="11">
        <v>13</v>
      </c>
      <c r="C250" s="11">
        <v>8</v>
      </c>
      <c r="D250" s="11"/>
      <c r="E250" s="27"/>
      <c r="F250" s="26">
        <f t="shared" si="16"/>
        <v>1.5</v>
      </c>
      <c r="G250" s="26">
        <v>3.5</v>
      </c>
    </row>
    <row r="251" spans="1:7" ht="20.25">
      <c r="A251" s="10">
        <v>44220</v>
      </c>
      <c r="B251" s="11">
        <v>138.80000000000001</v>
      </c>
      <c r="C251" s="11">
        <v>104</v>
      </c>
      <c r="D251" s="11"/>
      <c r="E251" s="27"/>
      <c r="F251" s="26">
        <f t="shared" si="16"/>
        <v>31.3</v>
      </c>
      <c r="G251" s="26">
        <v>3.5</v>
      </c>
    </row>
    <row r="252" spans="1:7" ht="20.25">
      <c r="A252" s="10">
        <v>44220</v>
      </c>
      <c r="B252" s="11">
        <v>128.5</v>
      </c>
      <c r="C252" s="11">
        <v>104</v>
      </c>
      <c r="D252" s="11"/>
      <c r="E252" s="27"/>
      <c r="F252" s="26">
        <f t="shared" si="16"/>
        <v>21</v>
      </c>
      <c r="G252" s="26">
        <v>3.5</v>
      </c>
    </row>
    <row r="253" spans="1:7" ht="20.25">
      <c r="A253" s="10">
        <v>44220</v>
      </c>
      <c r="B253" s="11">
        <v>25</v>
      </c>
      <c r="C253" s="11">
        <v>16</v>
      </c>
      <c r="D253" s="11"/>
      <c r="E253" s="27"/>
      <c r="F253" s="26">
        <f t="shared" si="16"/>
        <v>5.5</v>
      </c>
      <c r="G253" s="26">
        <v>3.5</v>
      </c>
    </row>
    <row r="254" spans="1:7" ht="20.25">
      <c r="A254" s="10">
        <v>44220</v>
      </c>
      <c r="B254" s="11">
        <v>21.17</v>
      </c>
      <c r="C254" s="11">
        <v>14</v>
      </c>
      <c r="D254" s="11"/>
      <c r="E254" s="27"/>
      <c r="F254" s="26">
        <f t="shared" si="16"/>
        <v>3.67</v>
      </c>
      <c r="G254" s="26">
        <v>3.5</v>
      </c>
    </row>
    <row r="255" spans="1:7" ht="20.25">
      <c r="A255" s="10">
        <v>44220</v>
      </c>
      <c r="B255" s="11">
        <v>69.58</v>
      </c>
      <c r="C255" s="11">
        <v>48</v>
      </c>
      <c r="D255" s="11"/>
      <c r="E255" s="27"/>
      <c r="F255" s="26">
        <f t="shared" si="16"/>
        <v>18.079999999999998</v>
      </c>
      <c r="G255" s="26">
        <v>3.5</v>
      </c>
    </row>
    <row r="256" spans="1:7" ht="20.25">
      <c r="A256" s="10">
        <v>44220</v>
      </c>
      <c r="B256" s="11">
        <v>128.22999999999999</v>
      </c>
      <c r="C256" s="11">
        <v>104</v>
      </c>
      <c r="D256" s="11"/>
      <c r="E256" s="27"/>
      <c r="F256" s="26">
        <f t="shared" si="16"/>
        <v>20.73</v>
      </c>
      <c r="G256" s="26">
        <v>3.5</v>
      </c>
    </row>
    <row r="257" spans="1:7" ht="20.25">
      <c r="A257" s="10">
        <v>44220</v>
      </c>
      <c r="B257" s="11">
        <v>69.58</v>
      </c>
      <c r="C257" s="11">
        <v>48</v>
      </c>
      <c r="D257" s="11"/>
      <c r="E257" s="27"/>
      <c r="F257" s="26">
        <f t="shared" ref="F257:F271" si="17">B257-C257-D257+E257-G257</f>
        <v>18.079999999999998</v>
      </c>
      <c r="G257" s="26">
        <v>3.5</v>
      </c>
    </row>
    <row r="258" spans="1:7" ht="20.25">
      <c r="A258" s="10">
        <v>44220</v>
      </c>
      <c r="B258" s="11">
        <v>50</v>
      </c>
      <c r="C258" s="11">
        <v>32</v>
      </c>
      <c r="D258" s="11"/>
      <c r="E258" s="27"/>
      <c r="F258" s="26">
        <f t="shared" si="17"/>
        <v>14.5</v>
      </c>
      <c r="G258" s="26">
        <v>3.5</v>
      </c>
    </row>
    <row r="259" spans="1:7" ht="20.25">
      <c r="A259" s="10">
        <v>44220</v>
      </c>
      <c r="B259" s="11">
        <v>8.08</v>
      </c>
      <c r="C259" s="11">
        <v>2</v>
      </c>
      <c r="D259" s="11"/>
      <c r="E259" s="27"/>
      <c r="F259" s="26">
        <f t="shared" si="17"/>
        <v>2.58</v>
      </c>
      <c r="G259" s="26">
        <v>3.5</v>
      </c>
    </row>
    <row r="260" spans="1:7" ht="20.25">
      <c r="A260" s="10">
        <v>44220</v>
      </c>
      <c r="B260" s="11">
        <v>147.58000000000001</v>
      </c>
      <c r="C260" s="11">
        <v>112</v>
      </c>
      <c r="D260" s="11"/>
      <c r="E260" s="27"/>
      <c r="F260" s="26">
        <f t="shared" si="17"/>
        <v>32.08</v>
      </c>
      <c r="G260" s="26">
        <v>3.5</v>
      </c>
    </row>
    <row r="261" spans="1:7" ht="20.25">
      <c r="A261" s="10">
        <v>44220</v>
      </c>
      <c r="B261" s="11">
        <v>12</v>
      </c>
      <c r="C261" s="11">
        <v>8</v>
      </c>
      <c r="D261" s="11"/>
      <c r="E261" s="27"/>
      <c r="F261" s="26">
        <f t="shared" si="17"/>
        <v>0.5</v>
      </c>
      <c r="G261" s="26">
        <v>3.5</v>
      </c>
    </row>
    <row r="262" spans="1:7" ht="20.25">
      <c r="A262" s="10">
        <v>44220</v>
      </c>
      <c r="B262" s="11">
        <v>11.03</v>
      </c>
      <c r="C262" s="11">
        <v>8</v>
      </c>
      <c r="D262" s="11"/>
      <c r="E262" s="27"/>
      <c r="F262" s="30">
        <f t="shared" si="17"/>
        <v>-0.47000000000000097</v>
      </c>
      <c r="G262" s="26">
        <v>3.5</v>
      </c>
    </row>
    <row r="263" spans="1:7" ht="20.25">
      <c r="A263" s="10">
        <v>44220</v>
      </c>
      <c r="B263" s="11">
        <v>140.16</v>
      </c>
      <c r="C263" s="11">
        <v>104</v>
      </c>
      <c r="D263" s="11"/>
      <c r="E263" s="27"/>
      <c r="F263" s="26">
        <f t="shared" si="17"/>
        <v>32.659999999999997</v>
      </c>
      <c r="G263" s="26">
        <v>3.5</v>
      </c>
    </row>
    <row r="264" spans="1:7" ht="20.25">
      <c r="A264" s="10">
        <v>44220</v>
      </c>
      <c r="B264" s="11">
        <v>138.80000000000001</v>
      </c>
      <c r="C264" s="11">
        <v>104</v>
      </c>
      <c r="D264" s="11"/>
      <c r="E264" s="27"/>
      <c r="F264" s="26">
        <f t="shared" si="17"/>
        <v>31.3</v>
      </c>
      <c r="G264" s="26">
        <v>3.5</v>
      </c>
    </row>
    <row r="265" spans="1:7" ht="20.25">
      <c r="A265" s="10">
        <v>44221</v>
      </c>
      <c r="B265" s="11">
        <v>25</v>
      </c>
      <c r="C265" s="11">
        <v>16</v>
      </c>
      <c r="D265" s="11"/>
      <c r="E265" s="27"/>
      <c r="F265" s="26">
        <f t="shared" si="17"/>
        <v>5.5</v>
      </c>
      <c r="G265" s="26">
        <v>3.5</v>
      </c>
    </row>
    <row r="266" spans="1:7" ht="20.25">
      <c r="A266" s="10">
        <v>44221</v>
      </c>
      <c r="B266" s="11">
        <v>206.16</v>
      </c>
      <c r="C266" s="11">
        <v>168</v>
      </c>
      <c r="D266" s="11"/>
      <c r="E266" s="27"/>
      <c r="F266" s="26">
        <f t="shared" si="17"/>
        <v>34.659999999999997</v>
      </c>
      <c r="G266" s="26">
        <v>3.5</v>
      </c>
    </row>
    <row r="267" spans="1:7" ht="20.25">
      <c r="A267" s="10">
        <v>44221</v>
      </c>
      <c r="B267" s="11">
        <v>168.27</v>
      </c>
      <c r="C267" s="11">
        <v>134</v>
      </c>
      <c r="D267" s="11"/>
      <c r="E267" s="27"/>
      <c r="F267" s="26">
        <f t="shared" si="17"/>
        <v>30.77</v>
      </c>
      <c r="G267" s="26">
        <v>3.5</v>
      </c>
    </row>
    <row r="268" spans="1:7" ht="20.25">
      <c r="A268" s="10">
        <v>44221</v>
      </c>
      <c r="B268" s="11">
        <v>11.06</v>
      </c>
      <c r="C268" s="11">
        <v>8</v>
      </c>
      <c r="D268" s="11"/>
      <c r="E268" s="27"/>
      <c r="F268" s="30">
        <f t="shared" si="17"/>
        <v>-0.44</v>
      </c>
      <c r="G268" s="26">
        <v>3.5</v>
      </c>
    </row>
    <row r="269" spans="1:7" ht="20.25">
      <c r="A269" s="10">
        <v>44221</v>
      </c>
      <c r="B269" s="11">
        <v>141.06</v>
      </c>
      <c r="C269" s="11">
        <v>111.1</v>
      </c>
      <c r="D269" s="11"/>
      <c r="E269" s="27"/>
      <c r="F269" s="26">
        <f t="shared" si="17"/>
        <v>26.46</v>
      </c>
      <c r="G269" s="26">
        <v>3.5</v>
      </c>
    </row>
    <row r="270" spans="1:7" ht="20.25">
      <c r="A270" s="10">
        <v>44221</v>
      </c>
      <c r="B270" s="11">
        <v>138.80000000000001</v>
      </c>
      <c r="C270" s="11">
        <v>104</v>
      </c>
      <c r="D270" s="11"/>
      <c r="E270" s="27"/>
      <c r="F270" s="26">
        <f t="shared" si="17"/>
        <v>31.3</v>
      </c>
      <c r="G270" s="26">
        <v>3.5</v>
      </c>
    </row>
    <row r="271" spans="1:7" ht="20.25">
      <c r="A271" s="10">
        <v>44221</v>
      </c>
      <c r="B271" s="11">
        <v>44.87</v>
      </c>
      <c r="C271" s="11">
        <v>38.5</v>
      </c>
      <c r="D271" s="11"/>
      <c r="E271" s="27"/>
      <c r="F271" s="26">
        <f t="shared" si="17"/>
        <v>2.87</v>
      </c>
      <c r="G271" s="26">
        <v>3.5</v>
      </c>
    </row>
    <row r="272" spans="1:7" ht="20.25">
      <c r="A272" s="10">
        <v>44221</v>
      </c>
      <c r="B272" s="11">
        <v>23.14</v>
      </c>
      <c r="C272" s="11">
        <v>16</v>
      </c>
      <c r="D272" s="11"/>
      <c r="E272" s="27"/>
      <c r="F272" s="26">
        <f t="shared" ref="F272:F315" si="18">B272-C272-D272+E272-G272</f>
        <v>3.64</v>
      </c>
      <c r="G272" s="26">
        <v>3.5</v>
      </c>
    </row>
    <row r="273" spans="1:7" ht="20.25">
      <c r="A273" s="10">
        <v>44221</v>
      </c>
      <c r="B273" s="11">
        <v>75.58</v>
      </c>
      <c r="C273" s="11">
        <v>56</v>
      </c>
      <c r="D273" s="11"/>
      <c r="E273" s="27"/>
      <c r="F273" s="26">
        <f t="shared" si="18"/>
        <v>16.079999999999998</v>
      </c>
      <c r="G273" s="26">
        <v>3.5</v>
      </c>
    </row>
    <row r="274" spans="1:7" ht="20.25">
      <c r="A274" s="10">
        <v>44221</v>
      </c>
      <c r="B274" s="11">
        <v>48.58</v>
      </c>
      <c r="C274" s="11">
        <v>38.5</v>
      </c>
      <c r="D274" s="11"/>
      <c r="E274" s="27"/>
      <c r="F274" s="26">
        <f t="shared" si="18"/>
        <v>6.58</v>
      </c>
      <c r="G274" s="26">
        <v>3.5</v>
      </c>
    </row>
    <row r="275" spans="1:7" ht="20.25">
      <c r="A275" s="10">
        <v>44221</v>
      </c>
      <c r="B275" s="11">
        <v>69.58</v>
      </c>
      <c r="C275" s="11">
        <v>48</v>
      </c>
      <c r="D275" s="11"/>
      <c r="E275" s="27"/>
      <c r="F275" s="26">
        <f t="shared" si="18"/>
        <v>18.079999999999998</v>
      </c>
      <c r="G275" s="26">
        <v>3.5</v>
      </c>
    </row>
    <row r="276" spans="1:7" ht="20.25">
      <c r="A276" s="10">
        <v>44221</v>
      </c>
      <c r="B276" s="11">
        <v>48.58</v>
      </c>
      <c r="C276" s="11">
        <v>38.5</v>
      </c>
      <c r="D276" s="11"/>
      <c r="E276" s="27"/>
      <c r="F276" s="26">
        <f t="shared" si="18"/>
        <v>6.58</v>
      </c>
      <c r="G276" s="26">
        <v>3.5</v>
      </c>
    </row>
    <row r="277" spans="1:7" ht="20.25">
      <c r="A277" s="10">
        <v>44221</v>
      </c>
      <c r="B277" s="11">
        <v>37</v>
      </c>
      <c r="C277" s="11">
        <v>24</v>
      </c>
      <c r="D277" s="11"/>
      <c r="E277" s="27"/>
      <c r="F277" s="26">
        <f t="shared" si="18"/>
        <v>9.5</v>
      </c>
      <c r="G277" s="26">
        <v>3.5</v>
      </c>
    </row>
    <row r="278" spans="1:7" ht="20.25">
      <c r="A278" s="10">
        <v>44221</v>
      </c>
      <c r="B278" s="11">
        <v>75.58</v>
      </c>
      <c r="C278" s="11">
        <v>56</v>
      </c>
      <c r="D278" s="11"/>
      <c r="E278" s="27"/>
      <c r="F278" s="26">
        <f t="shared" si="18"/>
        <v>16.079999999999998</v>
      </c>
      <c r="G278" s="26">
        <v>3.5</v>
      </c>
    </row>
    <row r="279" spans="1:7" ht="20.25">
      <c r="A279" s="10">
        <v>44221</v>
      </c>
      <c r="B279" s="11">
        <v>46.54</v>
      </c>
      <c r="C279" s="11">
        <v>28</v>
      </c>
      <c r="D279" s="11"/>
      <c r="E279" s="27"/>
      <c r="F279" s="26">
        <f t="shared" si="18"/>
        <v>15.04</v>
      </c>
      <c r="G279" s="26">
        <v>3.5</v>
      </c>
    </row>
    <row r="280" spans="1:7" ht="20.25">
      <c r="A280" s="10">
        <v>44221</v>
      </c>
      <c r="B280" s="11">
        <v>8.08</v>
      </c>
      <c r="C280" s="11">
        <v>2</v>
      </c>
      <c r="D280" s="11"/>
      <c r="E280" s="27"/>
      <c r="F280" s="26">
        <f t="shared" si="18"/>
        <v>2.58</v>
      </c>
      <c r="G280" s="26">
        <v>3.5</v>
      </c>
    </row>
    <row r="281" spans="1:7" ht="20.25">
      <c r="A281" s="10">
        <v>44221</v>
      </c>
      <c r="B281" s="11">
        <v>63.32</v>
      </c>
      <c r="C281" s="11">
        <v>55</v>
      </c>
      <c r="D281" s="11"/>
      <c r="E281" s="27"/>
      <c r="F281" s="26">
        <f t="shared" si="18"/>
        <v>4.82</v>
      </c>
      <c r="G281" s="26">
        <v>3.5</v>
      </c>
    </row>
    <row r="282" spans="1:7" ht="20.25">
      <c r="A282" s="10">
        <v>44221</v>
      </c>
      <c r="B282" s="11">
        <v>128.38</v>
      </c>
      <c r="C282" s="11">
        <v>104</v>
      </c>
      <c r="D282" s="11"/>
      <c r="E282" s="27"/>
      <c r="F282" s="26">
        <f t="shared" si="18"/>
        <v>20.88</v>
      </c>
      <c r="G282" s="26">
        <v>3.5</v>
      </c>
    </row>
    <row r="283" spans="1:7" ht="20.25">
      <c r="A283" s="10">
        <v>44221</v>
      </c>
      <c r="B283" s="11">
        <v>26.08</v>
      </c>
      <c r="C283" s="16">
        <v>21.46</v>
      </c>
      <c r="D283" s="11"/>
      <c r="E283" s="27"/>
      <c r="F283" s="26">
        <f t="shared" si="18"/>
        <v>4.62</v>
      </c>
      <c r="G283" s="26">
        <v>0</v>
      </c>
    </row>
    <row r="284" spans="1:7" ht="20.25">
      <c r="A284" s="10">
        <v>44221</v>
      </c>
      <c r="B284" s="11">
        <v>65.5</v>
      </c>
      <c r="C284" s="11">
        <v>55</v>
      </c>
      <c r="D284" s="11"/>
      <c r="E284" s="27"/>
      <c r="F284" s="26">
        <f t="shared" si="18"/>
        <v>7</v>
      </c>
      <c r="G284" s="26">
        <v>3.5</v>
      </c>
    </row>
    <row r="285" spans="1:7" ht="20.25">
      <c r="A285" s="10">
        <v>44221</v>
      </c>
      <c r="B285" s="11">
        <v>12.05</v>
      </c>
      <c r="C285" s="11">
        <v>8</v>
      </c>
      <c r="D285" s="11"/>
      <c r="E285" s="27"/>
      <c r="F285" s="26">
        <f t="shared" si="18"/>
        <v>0.55000000000000104</v>
      </c>
      <c r="G285" s="26">
        <v>3.5</v>
      </c>
    </row>
    <row r="286" spans="1:7" ht="20.25">
      <c r="A286" s="10">
        <v>44221</v>
      </c>
      <c r="B286" s="11">
        <v>93.66</v>
      </c>
      <c r="C286" s="11">
        <v>68</v>
      </c>
      <c r="D286" s="11"/>
      <c r="E286" s="27"/>
      <c r="F286" s="26">
        <f t="shared" si="18"/>
        <v>22.16</v>
      </c>
      <c r="G286" s="26">
        <v>3.5</v>
      </c>
    </row>
    <row r="287" spans="1:7" ht="20.25">
      <c r="A287" s="10">
        <v>44221</v>
      </c>
      <c r="B287" s="11">
        <v>31.66</v>
      </c>
      <c r="C287" s="16">
        <v>25.68</v>
      </c>
      <c r="D287" s="11"/>
      <c r="E287" s="27"/>
      <c r="F287" s="26">
        <f t="shared" si="18"/>
        <v>5.98</v>
      </c>
      <c r="G287" s="26">
        <v>0</v>
      </c>
    </row>
    <row r="288" spans="1:7" ht="20.25">
      <c r="A288" s="10">
        <v>44222</v>
      </c>
      <c r="B288" s="11">
        <v>16.899999999999999</v>
      </c>
      <c r="C288" s="16">
        <v>15.55</v>
      </c>
      <c r="D288" s="11"/>
      <c r="E288" s="27"/>
      <c r="F288" s="26">
        <f t="shared" si="18"/>
        <v>1.35</v>
      </c>
      <c r="G288" s="26">
        <v>0</v>
      </c>
    </row>
    <row r="289" spans="1:7" ht="20.25">
      <c r="A289" s="10">
        <v>44222</v>
      </c>
      <c r="B289" s="11">
        <v>141.51</v>
      </c>
      <c r="C289" s="11">
        <v>112</v>
      </c>
      <c r="D289" s="11"/>
      <c r="E289" s="27"/>
      <c r="F289" s="26">
        <f t="shared" si="18"/>
        <v>26.01</v>
      </c>
      <c r="G289" s="26">
        <v>3.5</v>
      </c>
    </row>
    <row r="290" spans="1:7" ht="20.25">
      <c r="A290" s="10">
        <v>44222</v>
      </c>
      <c r="B290" s="11">
        <v>202.36</v>
      </c>
      <c r="C290" s="11">
        <v>144.99</v>
      </c>
      <c r="D290" s="11"/>
      <c r="E290" s="27"/>
      <c r="F290" s="26">
        <f t="shared" si="18"/>
        <v>53.87</v>
      </c>
      <c r="G290" s="26">
        <v>3.5</v>
      </c>
    </row>
    <row r="291" spans="1:7" ht="20.25">
      <c r="A291" s="10">
        <v>44222</v>
      </c>
      <c r="B291" s="11">
        <v>37</v>
      </c>
      <c r="C291" s="11">
        <v>24</v>
      </c>
      <c r="D291" s="11"/>
      <c r="E291" s="27"/>
      <c r="F291" s="26">
        <f t="shared" si="18"/>
        <v>9.5</v>
      </c>
      <c r="G291" s="26">
        <v>3.5</v>
      </c>
    </row>
    <row r="292" spans="1:7" ht="20.25">
      <c r="A292" s="10">
        <v>44222</v>
      </c>
      <c r="B292" s="11">
        <v>69.58</v>
      </c>
      <c r="C292" s="11">
        <v>48</v>
      </c>
      <c r="D292" s="11"/>
      <c r="E292" s="27"/>
      <c r="F292" s="26">
        <f t="shared" si="18"/>
        <v>18.079999999999998</v>
      </c>
      <c r="G292" s="26">
        <v>3.5</v>
      </c>
    </row>
    <row r="293" spans="1:7" ht="20.25">
      <c r="A293" s="10">
        <v>44222</v>
      </c>
      <c r="B293" s="11">
        <v>48.58</v>
      </c>
      <c r="C293" s="11">
        <v>38.5</v>
      </c>
      <c r="D293" s="11"/>
      <c r="E293" s="27"/>
      <c r="F293" s="26">
        <f t="shared" si="18"/>
        <v>6.58</v>
      </c>
      <c r="G293" s="26">
        <v>3.5</v>
      </c>
    </row>
    <row r="294" spans="1:7" ht="20.25">
      <c r="A294" s="10">
        <v>44222</v>
      </c>
      <c r="B294" s="11">
        <v>18.579999999999998</v>
      </c>
      <c r="C294" s="11">
        <v>11.5</v>
      </c>
      <c r="D294" s="11"/>
      <c r="E294" s="27"/>
      <c r="F294" s="26">
        <f t="shared" si="18"/>
        <v>3.58</v>
      </c>
      <c r="G294" s="26">
        <v>3.5</v>
      </c>
    </row>
    <row r="295" spans="1:7" ht="20.25">
      <c r="A295" s="10">
        <v>44222</v>
      </c>
      <c r="B295" s="11">
        <v>138.80000000000001</v>
      </c>
      <c r="C295" s="11">
        <v>104</v>
      </c>
      <c r="D295" s="11"/>
      <c r="E295" s="27"/>
      <c r="F295" s="26">
        <f t="shared" si="18"/>
        <v>31.3</v>
      </c>
      <c r="G295" s="26">
        <v>3.5</v>
      </c>
    </row>
    <row r="296" spans="1:7" ht="20.25">
      <c r="A296" s="10">
        <v>44222</v>
      </c>
      <c r="B296" s="11">
        <v>138.80000000000001</v>
      </c>
      <c r="C296" s="11">
        <v>104</v>
      </c>
      <c r="D296" s="11"/>
      <c r="E296" s="27"/>
      <c r="F296" s="26">
        <f t="shared" si="18"/>
        <v>31.3</v>
      </c>
      <c r="G296" s="26">
        <v>3.5</v>
      </c>
    </row>
    <row r="297" spans="1:7" ht="20.25">
      <c r="A297" s="10">
        <v>44222</v>
      </c>
      <c r="B297" s="11">
        <v>150.19</v>
      </c>
      <c r="C297" s="11">
        <v>108</v>
      </c>
      <c r="D297" s="11"/>
      <c r="E297" s="27"/>
      <c r="F297" s="26">
        <f t="shared" si="18"/>
        <v>38.69</v>
      </c>
      <c r="G297" s="26">
        <v>3.5</v>
      </c>
    </row>
    <row r="298" spans="1:7" ht="20.25">
      <c r="A298" s="10">
        <v>44223</v>
      </c>
      <c r="B298" s="11">
        <v>72.58</v>
      </c>
      <c r="C298" s="11">
        <v>48</v>
      </c>
      <c r="D298" s="11"/>
      <c r="E298" s="27"/>
      <c r="F298" s="26">
        <f t="shared" si="18"/>
        <v>21.08</v>
      </c>
      <c r="G298" s="26">
        <v>3.5</v>
      </c>
    </row>
    <row r="299" spans="1:7" ht="20.25">
      <c r="A299" s="10">
        <v>44223</v>
      </c>
      <c r="B299" s="11">
        <v>34.799999999999997</v>
      </c>
      <c r="C299" s="11">
        <v>25.68</v>
      </c>
      <c r="D299" s="11"/>
      <c r="E299" s="27"/>
      <c r="F299" s="26">
        <f t="shared" si="18"/>
        <v>9.1199999999999992</v>
      </c>
      <c r="G299" s="26">
        <v>0</v>
      </c>
    </row>
    <row r="300" spans="1:7" ht="20.25">
      <c r="A300" s="10">
        <v>44223</v>
      </c>
      <c r="B300" s="11">
        <v>214.3</v>
      </c>
      <c r="C300" s="11">
        <v>157.19999999999999</v>
      </c>
      <c r="D300" s="11"/>
      <c r="E300" s="27"/>
      <c r="F300" s="26">
        <f t="shared" si="18"/>
        <v>53.6</v>
      </c>
      <c r="G300" s="26">
        <v>3.5</v>
      </c>
    </row>
    <row r="301" spans="1:7" ht="20.25">
      <c r="A301" s="10">
        <v>44223</v>
      </c>
      <c r="B301" s="11">
        <v>69.58</v>
      </c>
      <c r="C301" s="11">
        <v>55</v>
      </c>
      <c r="D301" s="11"/>
      <c r="E301" s="27"/>
      <c r="F301" s="26">
        <f t="shared" si="18"/>
        <v>11.08</v>
      </c>
      <c r="G301" s="26">
        <v>3.5</v>
      </c>
    </row>
    <row r="302" spans="1:7" ht="20.25">
      <c r="A302" s="10">
        <v>44223</v>
      </c>
      <c r="B302" s="11">
        <v>82.93</v>
      </c>
      <c r="C302" s="11">
        <v>64.5</v>
      </c>
      <c r="D302" s="11"/>
      <c r="E302" s="27"/>
      <c r="F302" s="26">
        <f t="shared" si="18"/>
        <v>14.93</v>
      </c>
      <c r="G302" s="26">
        <v>3.5</v>
      </c>
    </row>
    <row r="303" spans="1:7" ht="20.25">
      <c r="A303" s="10">
        <v>44223</v>
      </c>
      <c r="B303" s="11">
        <v>69.58</v>
      </c>
      <c r="C303" s="11">
        <v>48</v>
      </c>
      <c r="D303" s="11"/>
      <c r="E303" s="27"/>
      <c r="F303" s="26">
        <f t="shared" si="18"/>
        <v>18.079999999999998</v>
      </c>
      <c r="G303" s="26">
        <v>3.5</v>
      </c>
    </row>
    <row r="304" spans="1:7" ht="20.25">
      <c r="A304" s="10">
        <v>44223</v>
      </c>
      <c r="B304" s="11">
        <v>201.8</v>
      </c>
      <c r="C304" s="11">
        <v>152</v>
      </c>
      <c r="D304" s="11"/>
      <c r="E304" s="27"/>
      <c r="F304" s="26">
        <f t="shared" si="18"/>
        <v>46.3</v>
      </c>
      <c r="G304" s="26">
        <v>3.5</v>
      </c>
    </row>
    <row r="305" spans="1:7" ht="20.25">
      <c r="A305" s="10">
        <v>44223</v>
      </c>
      <c r="B305" s="11">
        <v>265.54000000000002</v>
      </c>
      <c r="C305" s="11">
        <v>197.68</v>
      </c>
      <c r="D305" s="11"/>
      <c r="E305" s="27"/>
      <c r="F305" s="26">
        <f t="shared" si="18"/>
        <v>64.36</v>
      </c>
      <c r="G305" s="26">
        <v>3.5</v>
      </c>
    </row>
    <row r="306" spans="1:7" ht="20.25">
      <c r="A306" s="10">
        <v>44223</v>
      </c>
      <c r="B306" s="11">
        <v>82.93</v>
      </c>
      <c r="C306" s="11">
        <v>65</v>
      </c>
      <c r="D306" s="11"/>
      <c r="E306" s="27"/>
      <c r="F306" s="26">
        <f t="shared" si="18"/>
        <v>14.43</v>
      </c>
      <c r="G306" s="26">
        <v>3.5</v>
      </c>
    </row>
    <row r="307" spans="1:7" ht="20.25">
      <c r="A307" s="10">
        <v>44223</v>
      </c>
      <c r="B307" s="11">
        <v>197.74</v>
      </c>
      <c r="C307" s="11">
        <v>152</v>
      </c>
      <c r="D307" s="11"/>
      <c r="E307" s="27"/>
      <c r="F307" s="26">
        <f t="shared" si="18"/>
        <v>42.24</v>
      </c>
      <c r="G307" s="26">
        <v>3.5</v>
      </c>
    </row>
    <row r="308" spans="1:7" ht="20.25">
      <c r="A308" s="10">
        <v>44224</v>
      </c>
      <c r="B308" s="11">
        <v>69.58</v>
      </c>
      <c r="C308" s="11">
        <v>48</v>
      </c>
      <c r="D308" s="11"/>
      <c r="E308" s="27"/>
      <c r="F308" s="26">
        <f t="shared" si="18"/>
        <v>18.079999999999998</v>
      </c>
      <c r="G308" s="26">
        <v>3.5</v>
      </c>
    </row>
    <row r="309" spans="1:7" ht="20.25">
      <c r="A309" s="10">
        <v>44224</v>
      </c>
      <c r="B309" s="11">
        <v>68.58</v>
      </c>
      <c r="C309" s="11">
        <v>38.5</v>
      </c>
      <c r="D309" s="11"/>
      <c r="E309" s="27"/>
      <c r="F309" s="26">
        <f t="shared" si="18"/>
        <v>26.58</v>
      </c>
      <c r="G309" s="26">
        <v>3.5</v>
      </c>
    </row>
    <row r="310" spans="1:7" ht="20.25">
      <c r="A310" s="10">
        <v>44224</v>
      </c>
      <c r="B310" s="11">
        <v>147.58000000000001</v>
      </c>
      <c r="C310" s="11">
        <v>112</v>
      </c>
      <c r="D310" s="11"/>
      <c r="E310" s="27"/>
      <c r="F310" s="26">
        <f t="shared" si="18"/>
        <v>32.08</v>
      </c>
      <c r="G310" s="26">
        <v>3.5</v>
      </c>
    </row>
    <row r="311" spans="1:7" ht="20.25">
      <c r="A311" s="10">
        <v>44224</v>
      </c>
      <c r="B311" s="11">
        <v>25</v>
      </c>
      <c r="C311" s="11">
        <v>16</v>
      </c>
      <c r="D311" s="11"/>
      <c r="E311" s="27"/>
      <c r="F311" s="26">
        <f t="shared" si="18"/>
        <v>5.5</v>
      </c>
      <c r="G311" s="26">
        <v>3.5</v>
      </c>
    </row>
    <row r="312" spans="1:7" ht="20.25">
      <c r="A312" s="10">
        <v>44224</v>
      </c>
      <c r="B312" s="11">
        <v>16.68</v>
      </c>
      <c r="C312" s="11">
        <v>5.2</v>
      </c>
      <c r="D312" s="11"/>
      <c r="E312" s="27"/>
      <c r="F312" s="26">
        <f t="shared" si="18"/>
        <v>7.98</v>
      </c>
      <c r="G312" s="26">
        <v>3.5</v>
      </c>
    </row>
    <row r="313" spans="1:7" ht="20.25">
      <c r="A313" s="10">
        <v>44224</v>
      </c>
      <c r="B313" s="11">
        <v>16.899999999999999</v>
      </c>
      <c r="C313" s="11">
        <v>10</v>
      </c>
      <c r="D313" s="11"/>
      <c r="E313" s="27"/>
      <c r="F313" s="26">
        <f t="shared" si="18"/>
        <v>3.4</v>
      </c>
      <c r="G313" s="26">
        <v>3.5</v>
      </c>
    </row>
    <row r="314" spans="1:7" ht="20.25">
      <c r="A314" s="10">
        <v>44224</v>
      </c>
      <c r="B314" s="11">
        <v>107.92</v>
      </c>
      <c r="C314" s="11">
        <v>58</v>
      </c>
      <c r="D314" s="11"/>
      <c r="E314" s="27"/>
      <c r="F314" s="26">
        <f t="shared" si="18"/>
        <v>46.42</v>
      </c>
      <c r="G314" s="26">
        <v>3.5</v>
      </c>
    </row>
    <row r="315" spans="1:7" ht="20.25">
      <c r="A315" s="10">
        <v>44224</v>
      </c>
      <c r="B315" s="11">
        <v>69.58</v>
      </c>
      <c r="C315" s="11">
        <v>48</v>
      </c>
      <c r="D315" s="11"/>
      <c r="E315" s="27"/>
      <c r="F315" s="26">
        <f t="shared" si="18"/>
        <v>18.079999999999998</v>
      </c>
      <c r="G315" s="26">
        <v>3.5</v>
      </c>
    </row>
    <row r="316" spans="1:7" ht="20.25">
      <c r="A316" s="10">
        <v>44224</v>
      </c>
      <c r="B316" s="11">
        <v>171.58</v>
      </c>
      <c r="C316" s="11">
        <v>120</v>
      </c>
      <c r="D316" s="11"/>
      <c r="E316" s="27"/>
      <c r="F316" s="26">
        <f t="shared" ref="F316:F331" si="19">B316-C316-D316+E316-G316</f>
        <v>48.08</v>
      </c>
      <c r="G316" s="26">
        <v>3.5</v>
      </c>
    </row>
    <row r="317" spans="1:7" ht="20.25">
      <c r="A317" s="10">
        <v>44224</v>
      </c>
      <c r="B317" s="11">
        <v>48.58</v>
      </c>
      <c r="C317" s="11">
        <v>38.5</v>
      </c>
      <c r="D317" s="11"/>
      <c r="E317" s="27"/>
      <c r="F317" s="26">
        <f t="shared" si="19"/>
        <v>6.58</v>
      </c>
      <c r="G317" s="26">
        <v>3.5</v>
      </c>
    </row>
    <row r="318" spans="1:7" ht="20.25">
      <c r="A318" s="10">
        <v>44225</v>
      </c>
      <c r="B318" s="11">
        <v>25</v>
      </c>
      <c r="C318" s="11">
        <v>16</v>
      </c>
      <c r="D318" s="11"/>
      <c r="E318" s="27"/>
      <c r="F318" s="26">
        <f t="shared" si="19"/>
        <v>5.5</v>
      </c>
      <c r="G318" s="26">
        <v>3.5</v>
      </c>
    </row>
    <row r="319" spans="1:7" ht="20.25">
      <c r="A319" s="10">
        <v>44225</v>
      </c>
      <c r="B319" s="11">
        <v>48.58</v>
      </c>
      <c r="C319" s="11">
        <v>38.5</v>
      </c>
      <c r="D319" s="11"/>
      <c r="E319" s="27"/>
      <c r="F319" s="26">
        <f t="shared" si="19"/>
        <v>6.58</v>
      </c>
      <c r="G319" s="26">
        <v>3.5</v>
      </c>
    </row>
    <row r="320" spans="1:7" ht="20.25">
      <c r="A320" s="10">
        <v>44225</v>
      </c>
      <c r="B320" s="11">
        <v>75.58</v>
      </c>
      <c r="C320" s="11">
        <v>56</v>
      </c>
      <c r="D320" s="11"/>
      <c r="E320" s="27"/>
      <c r="F320" s="26">
        <f t="shared" si="19"/>
        <v>16.079999999999998</v>
      </c>
      <c r="G320" s="26">
        <v>3.5</v>
      </c>
    </row>
    <row r="321" spans="1:7" ht="20.25">
      <c r="A321" s="10">
        <v>44225</v>
      </c>
      <c r="B321" s="11">
        <v>50</v>
      </c>
      <c r="C321" s="11">
        <v>32</v>
      </c>
      <c r="D321" s="11"/>
      <c r="E321" s="27"/>
      <c r="F321" s="26">
        <f t="shared" si="19"/>
        <v>14.5</v>
      </c>
      <c r="G321" s="26">
        <v>3.5</v>
      </c>
    </row>
    <row r="322" spans="1:7" ht="20.25">
      <c r="A322" s="10">
        <v>44225</v>
      </c>
      <c r="B322" s="11">
        <v>24</v>
      </c>
      <c r="C322" s="11">
        <v>16</v>
      </c>
      <c r="D322" s="11"/>
      <c r="E322" s="27"/>
      <c r="F322" s="26">
        <f t="shared" si="19"/>
        <v>4.5</v>
      </c>
      <c r="G322" s="26">
        <v>3.5</v>
      </c>
    </row>
    <row r="323" spans="1:7" ht="20.25">
      <c r="A323" s="10">
        <v>44225</v>
      </c>
      <c r="B323" s="11">
        <v>12</v>
      </c>
      <c r="C323" s="11">
        <v>8</v>
      </c>
      <c r="D323" s="11"/>
      <c r="E323" s="27"/>
      <c r="F323" s="26">
        <f t="shared" si="19"/>
        <v>0.5</v>
      </c>
      <c r="G323" s="26">
        <v>3.5</v>
      </c>
    </row>
    <row r="324" spans="1:7" ht="20.25">
      <c r="A324" s="10">
        <v>44225</v>
      </c>
      <c r="B324" s="11">
        <v>138.80000000000001</v>
      </c>
      <c r="C324" s="11">
        <v>104</v>
      </c>
      <c r="D324" s="11"/>
      <c r="E324" s="27"/>
      <c r="F324" s="26">
        <f t="shared" si="19"/>
        <v>31.3</v>
      </c>
      <c r="G324" s="26">
        <v>3.5</v>
      </c>
    </row>
    <row r="325" spans="1:7" ht="20.25">
      <c r="A325" s="10">
        <v>44225</v>
      </c>
      <c r="B325" s="11">
        <v>12</v>
      </c>
      <c r="C325" s="11">
        <v>8</v>
      </c>
      <c r="D325" s="11"/>
      <c r="E325" s="27"/>
      <c r="F325" s="26">
        <f t="shared" si="19"/>
        <v>0.5</v>
      </c>
      <c r="G325" s="26">
        <v>3.5</v>
      </c>
    </row>
    <row r="326" spans="1:7" ht="20.25">
      <c r="A326" s="10">
        <v>44225</v>
      </c>
      <c r="B326" s="11">
        <v>12</v>
      </c>
      <c r="C326" s="11">
        <v>8</v>
      </c>
      <c r="D326" s="11"/>
      <c r="E326" s="27"/>
      <c r="F326" s="26">
        <f t="shared" si="19"/>
        <v>0.5</v>
      </c>
      <c r="G326" s="26">
        <v>3.5</v>
      </c>
    </row>
    <row r="327" spans="1:7" ht="20.25">
      <c r="A327" s="10">
        <v>44225</v>
      </c>
      <c r="B327" s="11">
        <v>16.899999999999999</v>
      </c>
      <c r="C327" s="11">
        <v>10</v>
      </c>
      <c r="D327" s="11"/>
      <c r="E327" s="27"/>
      <c r="F327" s="26">
        <f t="shared" si="19"/>
        <v>3.4</v>
      </c>
      <c r="G327" s="26">
        <v>3.5</v>
      </c>
    </row>
    <row r="328" spans="1:7" ht="20.25">
      <c r="A328" s="10">
        <v>44225</v>
      </c>
      <c r="B328" s="11">
        <v>138.80000000000001</v>
      </c>
      <c r="C328" s="11">
        <v>104</v>
      </c>
      <c r="D328" s="11"/>
      <c r="E328" s="27"/>
      <c r="F328" s="26">
        <f t="shared" si="19"/>
        <v>31.3</v>
      </c>
      <c r="G328" s="26">
        <v>3.5</v>
      </c>
    </row>
    <row r="329" spans="1:7" ht="20.25">
      <c r="A329" s="10">
        <v>44225</v>
      </c>
      <c r="B329" s="11">
        <v>118.16</v>
      </c>
      <c r="C329" s="11">
        <v>86.5</v>
      </c>
      <c r="D329" s="11"/>
      <c r="E329" s="27"/>
      <c r="F329" s="26">
        <f t="shared" si="19"/>
        <v>28.16</v>
      </c>
      <c r="G329" s="26">
        <v>3.5</v>
      </c>
    </row>
    <row r="330" spans="1:7" ht="20.25">
      <c r="A330" s="10">
        <v>44225</v>
      </c>
      <c r="B330" s="11">
        <v>12</v>
      </c>
      <c r="C330" s="11">
        <v>8</v>
      </c>
      <c r="D330" s="11"/>
      <c r="E330" s="27"/>
      <c r="F330" s="26">
        <f t="shared" si="19"/>
        <v>0.5</v>
      </c>
      <c r="G330" s="26">
        <v>3.5</v>
      </c>
    </row>
    <row r="331" spans="1:7" ht="20.25">
      <c r="A331" s="10">
        <v>44226</v>
      </c>
      <c r="B331" s="11">
        <v>78.58</v>
      </c>
      <c r="C331" s="11">
        <v>56</v>
      </c>
      <c r="D331" s="11"/>
      <c r="E331" s="27"/>
      <c r="F331" s="26">
        <f t="shared" si="19"/>
        <v>19.079999999999998</v>
      </c>
      <c r="G331" s="26">
        <v>3.5</v>
      </c>
    </row>
    <row r="332" spans="1:7" ht="20.25">
      <c r="A332" s="10">
        <v>44226</v>
      </c>
      <c r="B332" s="11">
        <v>48.58</v>
      </c>
      <c r="C332" s="11">
        <v>38.5</v>
      </c>
      <c r="D332" s="11"/>
      <c r="E332" s="27"/>
      <c r="F332" s="26">
        <f t="shared" ref="F332:F353" si="20">B332-C332-D332+E332-G332</f>
        <v>6.58</v>
      </c>
      <c r="G332" s="26">
        <v>3.5</v>
      </c>
    </row>
    <row r="333" spans="1:7" ht="20.25">
      <c r="A333" s="10">
        <v>44226</v>
      </c>
      <c r="B333" s="11">
        <v>69.58</v>
      </c>
      <c r="C333" s="11">
        <v>48</v>
      </c>
      <c r="D333" s="11"/>
      <c r="E333" s="27"/>
      <c r="F333" s="26">
        <f t="shared" si="20"/>
        <v>18.079999999999998</v>
      </c>
      <c r="G333" s="26">
        <v>3.5</v>
      </c>
    </row>
    <row r="334" spans="1:7" ht="20.25">
      <c r="A334" s="10">
        <v>44226</v>
      </c>
      <c r="B334" s="11">
        <v>63</v>
      </c>
      <c r="C334" s="11">
        <v>40</v>
      </c>
      <c r="D334" s="11"/>
      <c r="E334" s="27"/>
      <c r="F334" s="26">
        <f t="shared" si="20"/>
        <v>19.5</v>
      </c>
      <c r="G334" s="26">
        <v>3.5</v>
      </c>
    </row>
    <row r="335" spans="1:7" ht="20.25">
      <c r="A335" s="10">
        <v>44226</v>
      </c>
      <c r="B335" s="11">
        <v>69.58</v>
      </c>
      <c r="C335" s="11">
        <v>48</v>
      </c>
      <c r="D335" s="11"/>
      <c r="E335" s="27"/>
      <c r="F335" s="26">
        <f t="shared" si="20"/>
        <v>18.079999999999998</v>
      </c>
      <c r="G335" s="26">
        <v>3.5</v>
      </c>
    </row>
    <row r="336" spans="1:7" ht="20.25">
      <c r="A336" s="10">
        <v>44226</v>
      </c>
      <c r="B336" s="11">
        <v>12</v>
      </c>
      <c r="C336" s="11">
        <v>8</v>
      </c>
      <c r="D336" s="11"/>
      <c r="E336" s="27"/>
      <c r="F336" s="26">
        <f t="shared" si="20"/>
        <v>0.5</v>
      </c>
      <c r="G336" s="26">
        <v>3.5</v>
      </c>
    </row>
    <row r="337" spans="1:7" ht="20.25">
      <c r="A337" s="10">
        <v>44226</v>
      </c>
      <c r="B337" s="11">
        <v>86</v>
      </c>
      <c r="C337" s="11">
        <v>56</v>
      </c>
      <c r="D337" s="11"/>
      <c r="E337" s="27"/>
      <c r="F337" s="26">
        <f t="shared" si="20"/>
        <v>26.5</v>
      </c>
      <c r="G337" s="26">
        <v>3.5</v>
      </c>
    </row>
    <row r="338" spans="1:7" ht="20.25">
      <c r="A338" s="10">
        <v>44226</v>
      </c>
      <c r="B338" s="11">
        <v>136.08000000000001</v>
      </c>
      <c r="C338" s="11">
        <v>84</v>
      </c>
      <c r="D338" s="11"/>
      <c r="E338" s="27"/>
      <c r="F338" s="26">
        <f t="shared" si="20"/>
        <v>48.58</v>
      </c>
      <c r="G338" s="26">
        <v>3.5</v>
      </c>
    </row>
    <row r="339" spans="1:7" ht="20.25">
      <c r="A339" s="10">
        <v>44226</v>
      </c>
      <c r="B339" s="11">
        <v>75.58</v>
      </c>
      <c r="C339" s="11">
        <v>56</v>
      </c>
      <c r="D339" s="11"/>
      <c r="E339" s="27"/>
      <c r="F339" s="26">
        <f t="shared" si="20"/>
        <v>16.079999999999998</v>
      </c>
      <c r="G339" s="26">
        <v>3.5</v>
      </c>
    </row>
    <row r="340" spans="1:7" ht="20.25">
      <c r="A340" s="10">
        <v>44227</v>
      </c>
      <c r="B340" s="11">
        <v>69.58</v>
      </c>
      <c r="C340" s="11">
        <v>48</v>
      </c>
      <c r="D340" s="11"/>
      <c r="E340" s="27"/>
      <c r="F340" s="26">
        <f t="shared" si="20"/>
        <v>18.079999999999998</v>
      </c>
      <c r="G340" s="26">
        <v>3.5</v>
      </c>
    </row>
    <row r="341" spans="1:7" ht="20.25">
      <c r="A341" s="10">
        <v>44227</v>
      </c>
      <c r="B341" s="11">
        <v>46.27</v>
      </c>
      <c r="C341" s="11">
        <v>38.5</v>
      </c>
      <c r="D341" s="11"/>
      <c r="E341" s="27"/>
      <c r="F341" s="26">
        <f t="shared" si="20"/>
        <v>4.2699999999999996</v>
      </c>
      <c r="G341" s="26">
        <v>3.5</v>
      </c>
    </row>
    <row r="342" spans="1:7" ht="20.25">
      <c r="A342" s="10">
        <v>44227</v>
      </c>
      <c r="B342" s="11">
        <v>67.41</v>
      </c>
      <c r="C342" s="11">
        <v>48</v>
      </c>
      <c r="D342" s="11"/>
      <c r="E342" s="27"/>
      <c r="F342" s="26">
        <f t="shared" si="20"/>
        <v>15.91</v>
      </c>
      <c r="G342" s="26">
        <v>3.5</v>
      </c>
    </row>
    <row r="343" spans="1:7" ht="20.25">
      <c r="A343" s="10">
        <v>44227</v>
      </c>
      <c r="B343" s="11">
        <v>17.079999999999998</v>
      </c>
      <c r="C343" s="11">
        <v>5.2</v>
      </c>
      <c r="D343" s="11"/>
      <c r="E343" s="27"/>
      <c r="F343" s="26">
        <f t="shared" si="20"/>
        <v>8.3800000000000008</v>
      </c>
      <c r="G343" s="26">
        <v>3.5</v>
      </c>
    </row>
    <row r="344" spans="1:7" ht="20.25">
      <c r="A344" s="10">
        <v>44227</v>
      </c>
      <c r="B344" s="11">
        <v>134.49</v>
      </c>
      <c r="C344" s="11">
        <v>104</v>
      </c>
      <c r="D344" s="11"/>
      <c r="E344" s="27"/>
      <c r="F344" s="26">
        <f t="shared" si="20"/>
        <v>26.99</v>
      </c>
      <c r="G344" s="26">
        <v>3.5</v>
      </c>
    </row>
    <row r="345" spans="1:7" ht="20.25">
      <c r="A345" s="10">
        <v>44227</v>
      </c>
      <c r="B345" s="11">
        <v>12</v>
      </c>
      <c r="C345" s="11">
        <v>8</v>
      </c>
      <c r="D345" s="11"/>
      <c r="E345" s="27"/>
      <c r="F345" s="26">
        <f t="shared" si="20"/>
        <v>0.5</v>
      </c>
      <c r="G345" s="26">
        <v>3.5</v>
      </c>
    </row>
    <row r="346" spans="1:7" ht="20.25">
      <c r="A346" s="10">
        <v>44227</v>
      </c>
      <c r="B346" s="11">
        <v>34.799999999999997</v>
      </c>
      <c r="C346" s="11">
        <v>20</v>
      </c>
      <c r="D346" s="11"/>
      <c r="E346" s="27"/>
      <c r="F346" s="26">
        <f t="shared" si="20"/>
        <v>11.3</v>
      </c>
      <c r="G346" s="26">
        <v>3.5</v>
      </c>
    </row>
    <row r="347" spans="1:7" ht="20.25">
      <c r="A347" s="10">
        <v>44227</v>
      </c>
      <c r="B347" s="11">
        <v>48.58</v>
      </c>
      <c r="C347" s="11">
        <v>38.5</v>
      </c>
      <c r="D347" s="11"/>
      <c r="E347" s="27"/>
      <c r="F347" s="26">
        <f t="shared" si="20"/>
        <v>6.58</v>
      </c>
      <c r="G347" s="26">
        <v>3.5</v>
      </c>
    </row>
    <row r="348" spans="1:7" ht="20.25">
      <c r="A348" s="10">
        <v>44227</v>
      </c>
      <c r="B348" s="11">
        <v>134.49</v>
      </c>
      <c r="C348" s="11">
        <v>104</v>
      </c>
      <c r="D348" s="11"/>
      <c r="E348" s="27"/>
      <c r="F348" s="26">
        <f t="shared" si="20"/>
        <v>26.99</v>
      </c>
      <c r="G348" s="26">
        <v>3.5</v>
      </c>
    </row>
    <row r="349" spans="1:7" ht="20.25">
      <c r="A349" s="10">
        <v>44227</v>
      </c>
      <c r="B349" s="11">
        <v>11.61</v>
      </c>
      <c r="C349" s="11">
        <v>8</v>
      </c>
      <c r="D349" s="11"/>
      <c r="E349" s="27"/>
      <c r="F349" s="26">
        <f t="shared" si="20"/>
        <v>0.109999999999999</v>
      </c>
      <c r="G349" s="26">
        <v>3.5</v>
      </c>
    </row>
    <row r="350" spans="1:7" ht="20.25">
      <c r="A350" s="10">
        <v>44227</v>
      </c>
      <c r="B350" s="11">
        <v>71.72</v>
      </c>
      <c r="C350" s="11">
        <v>56</v>
      </c>
      <c r="D350" s="11"/>
      <c r="E350" s="27"/>
      <c r="F350" s="26">
        <f t="shared" si="20"/>
        <v>12.22</v>
      </c>
      <c r="G350" s="26">
        <v>3.5</v>
      </c>
    </row>
    <row r="351" spans="1:7" ht="20.25">
      <c r="A351" s="10">
        <v>44227</v>
      </c>
      <c r="B351" s="11">
        <v>67.41</v>
      </c>
      <c r="C351" s="11">
        <v>48</v>
      </c>
      <c r="D351" s="11"/>
      <c r="E351" s="27"/>
      <c r="F351" s="26">
        <f t="shared" si="20"/>
        <v>15.91</v>
      </c>
      <c r="G351" s="26">
        <v>3.5</v>
      </c>
    </row>
    <row r="352" spans="1:7" ht="20.25">
      <c r="A352" s="10">
        <v>44227</v>
      </c>
      <c r="B352" s="11">
        <v>36.57</v>
      </c>
      <c r="C352" s="11">
        <v>24</v>
      </c>
      <c r="D352" s="11"/>
      <c r="E352" s="27"/>
      <c r="F352" s="26">
        <f t="shared" si="20"/>
        <v>9.07</v>
      </c>
      <c r="G352" s="26">
        <v>3.5</v>
      </c>
    </row>
    <row r="353" spans="1:7" ht="20.25">
      <c r="A353" s="10">
        <v>44227</v>
      </c>
      <c r="B353" s="11">
        <v>135.84</v>
      </c>
      <c r="C353" s="11">
        <v>104</v>
      </c>
      <c r="D353" s="11"/>
      <c r="E353" s="27"/>
      <c r="F353" s="26">
        <f t="shared" si="20"/>
        <v>28.34</v>
      </c>
      <c r="G353" s="26">
        <v>3.5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257"/>
  <sheetViews>
    <sheetView workbookViewId="0">
      <pane ySplit="4" topLeftCell="A35" activePane="bottomLeft" state="frozen"/>
      <selection pane="bottomLeft" activeCell="L8" sqref="L8"/>
    </sheetView>
  </sheetViews>
  <sheetFormatPr defaultColWidth="9" defaultRowHeight="13.5"/>
  <cols>
    <col min="1" max="1" width="19.875" customWidth="1"/>
    <col min="2" max="2" width="14.375" style="2" customWidth="1"/>
    <col min="3" max="3" width="13.75" style="2" customWidth="1"/>
    <col min="4" max="4" width="11.625" style="2" customWidth="1"/>
    <col min="5" max="5" width="11.125" style="2" customWidth="1"/>
    <col min="6" max="6" width="11.875" style="2" customWidth="1"/>
    <col min="7" max="7" width="14.625" style="2" customWidth="1"/>
    <col min="8" max="8" width="15.25" customWidth="1"/>
    <col min="9" max="9" width="11.375" customWidth="1"/>
    <col min="10" max="10" width="12.625" customWidth="1"/>
    <col min="11" max="12" width="13.875" customWidth="1"/>
    <col min="13" max="13" width="14.5"/>
  </cols>
  <sheetData>
    <row r="1" spans="1:12" ht="39.950000000000003" customHeight="1">
      <c r="A1" s="177" t="s">
        <v>41</v>
      </c>
      <c r="B1" s="179"/>
      <c r="C1" s="179"/>
      <c r="D1" s="179"/>
      <c r="E1" s="179"/>
      <c r="F1" s="179"/>
      <c r="G1" s="35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SUM(B4:B300)</f>
        <v>19453.66</v>
      </c>
      <c r="C2" s="4">
        <f>SUM(C4:C300)</f>
        <v>14553.54</v>
      </c>
      <c r="D2" s="4">
        <f>SUM(D4:D300)</f>
        <v>232.77</v>
      </c>
      <c r="E2" s="4">
        <f>SUM(E4:E300)</f>
        <v>162.4</v>
      </c>
      <c r="F2" s="4">
        <f>B2-C2-D2+E2-G2</f>
        <v>3565.95</v>
      </c>
      <c r="G2" s="4">
        <f>SUM(G4:G300)+I4</f>
        <v>1263.8</v>
      </c>
      <c r="H2" s="5" t="s">
        <v>9</v>
      </c>
      <c r="I2" s="20">
        <f>F2/C2</f>
        <v>0.24502286041746499</v>
      </c>
      <c r="K2" s="21"/>
      <c r="L2" s="21"/>
    </row>
    <row r="3" spans="1:12" ht="39.950000000000003" customHeight="1">
      <c r="A3" s="6" t="s">
        <v>0</v>
      </c>
      <c r="B3" s="7" t="s">
        <v>5</v>
      </c>
      <c r="C3" s="7" t="s">
        <v>1</v>
      </c>
      <c r="D3" s="8" t="s">
        <v>6</v>
      </c>
      <c r="E3" s="9" t="s">
        <v>7</v>
      </c>
      <c r="F3" s="7" t="s">
        <v>8</v>
      </c>
      <c r="G3" s="7" t="s">
        <v>11</v>
      </c>
      <c r="H3" s="5" t="s">
        <v>10</v>
      </c>
      <c r="I3" s="22">
        <f>COUNT(A:A)</f>
        <v>242</v>
      </c>
      <c r="K3" s="23"/>
      <c r="L3" s="1"/>
    </row>
    <row r="4" spans="1:12" ht="20.25">
      <c r="A4" s="10">
        <v>44166</v>
      </c>
      <c r="B4" s="26">
        <v>35.83</v>
      </c>
      <c r="C4" s="26">
        <v>24</v>
      </c>
      <c r="D4" s="26">
        <v>0</v>
      </c>
      <c r="E4" s="26">
        <v>0</v>
      </c>
      <c r="F4" s="26">
        <f t="shared" ref="F4:F15" si="0">B4-C4-D4+E4-G4</f>
        <v>6.83</v>
      </c>
      <c r="G4" s="26">
        <v>5</v>
      </c>
      <c r="H4" s="36" t="s">
        <v>24</v>
      </c>
      <c r="I4" s="39">
        <v>125.8</v>
      </c>
      <c r="K4" s="1"/>
      <c r="L4" s="1"/>
    </row>
    <row r="5" spans="1:12" ht="20.25">
      <c r="A5" s="10">
        <v>44166</v>
      </c>
      <c r="B5" s="26">
        <v>134.49</v>
      </c>
      <c r="C5" s="11">
        <v>104</v>
      </c>
      <c r="D5" s="27">
        <v>0</v>
      </c>
      <c r="E5" s="27">
        <v>0</v>
      </c>
      <c r="F5" s="26">
        <f t="shared" si="0"/>
        <v>24.49</v>
      </c>
      <c r="G5" s="26">
        <v>6</v>
      </c>
      <c r="H5" s="34" t="s">
        <v>25</v>
      </c>
      <c r="I5" s="18"/>
      <c r="K5" s="1"/>
      <c r="L5" s="1"/>
    </row>
    <row r="6" spans="1:12" ht="20.25">
      <c r="A6" s="10">
        <v>44167</v>
      </c>
      <c r="B6" s="26">
        <v>34.67</v>
      </c>
      <c r="C6" s="11">
        <v>24</v>
      </c>
      <c r="D6" s="11">
        <v>0</v>
      </c>
      <c r="E6" s="11">
        <v>0</v>
      </c>
      <c r="F6" s="26">
        <f t="shared" si="0"/>
        <v>4.67</v>
      </c>
      <c r="G6" s="26">
        <v>6</v>
      </c>
      <c r="H6" s="34" t="s">
        <v>26</v>
      </c>
      <c r="I6" s="18"/>
      <c r="K6" s="1"/>
      <c r="L6" s="1"/>
    </row>
    <row r="7" spans="1:12" ht="20.25">
      <c r="A7" s="10">
        <v>44167</v>
      </c>
      <c r="B7" s="26">
        <v>64.930000000000007</v>
      </c>
      <c r="C7" s="11">
        <v>54.7</v>
      </c>
      <c r="D7" s="11">
        <v>0</v>
      </c>
      <c r="E7" s="11">
        <v>0</v>
      </c>
      <c r="F7" s="26">
        <f t="shared" si="0"/>
        <v>5.23</v>
      </c>
      <c r="G7" s="26">
        <v>5</v>
      </c>
      <c r="H7" s="10"/>
      <c r="I7" s="18"/>
      <c r="K7" s="1"/>
      <c r="L7" s="1"/>
    </row>
    <row r="8" spans="1:12" ht="20.25">
      <c r="A8" s="10">
        <v>44167</v>
      </c>
      <c r="B8" s="26">
        <v>80.17</v>
      </c>
      <c r="C8" s="26">
        <v>56</v>
      </c>
      <c r="D8" s="26">
        <v>0</v>
      </c>
      <c r="E8" s="26">
        <v>0</v>
      </c>
      <c r="F8" s="26">
        <f t="shared" si="0"/>
        <v>19.170000000000002</v>
      </c>
      <c r="G8" s="26">
        <v>5</v>
      </c>
      <c r="H8" s="10"/>
      <c r="I8" s="18"/>
      <c r="K8" s="1"/>
      <c r="L8" s="1"/>
    </row>
    <row r="9" spans="1:12" ht="20.25">
      <c r="A9" s="10">
        <v>44167</v>
      </c>
      <c r="B9" s="26">
        <v>35</v>
      </c>
      <c r="C9" s="11">
        <v>24</v>
      </c>
      <c r="D9" s="11">
        <v>0</v>
      </c>
      <c r="E9" s="11">
        <v>0</v>
      </c>
      <c r="F9" s="26">
        <f t="shared" si="0"/>
        <v>5</v>
      </c>
      <c r="G9" s="26">
        <v>6</v>
      </c>
      <c r="H9" s="10"/>
      <c r="I9" s="18"/>
      <c r="K9" s="1" t="s">
        <v>27</v>
      </c>
      <c r="L9" s="1"/>
    </row>
    <row r="10" spans="1:12" ht="20.25">
      <c r="A10" s="10">
        <v>44167</v>
      </c>
      <c r="B10" s="33">
        <v>96.93</v>
      </c>
      <c r="C10" s="26">
        <v>66.2</v>
      </c>
      <c r="D10" s="33">
        <v>0</v>
      </c>
      <c r="E10" s="33">
        <v>0</v>
      </c>
      <c r="F10" s="26">
        <f t="shared" si="0"/>
        <v>25.73</v>
      </c>
      <c r="G10" s="26">
        <v>5</v>
      </c>
      <c r="H10" s="10" t="s">
        <v>28</v>
      </c>
      <c r="I10" s="13"/>
      <c r="K10" s="1"/>
      <c r="L10" s="1"/>
    </row>
    <row r="11" spans="1:12" ht="20.25">
      <c r="A11" s="10">
        <v>44167</v>
      </c>
      <c r="B11" s="26">
        <v>64.930000000000007</v>
      </c>
      <c r="C11" s="26">
        <v>54.7</v>
      </c>
      <c r="D11" s="33">
        <v>0</v>
      </c>
      <c r="E11" s="26">
        <v>0</v>
      </c>
      <c r="F11" s="26">
        <f t="shared" si="0"/>
        <v>4.2300000000000004</v>
      </c>
      <c r="G11" s="26">
        <v>6</v>
      </c>
      <c r="H11" s="13"/>
      <c r="I11" s="13"/>
      <c r="K11" s="1"/>
      <c r="L11" s="1"/>
    </row>
    <row r="12" spans="1:12" ht="20.25">
      <c r="A12" s="10">
        <v>44167</v>
      </c>
      <c r="B12" s="26">
        <v>24.4</v>
      </c>
      <c r="C12" s="11">
        <v>18.13</v>
      </c>
      <c r="D12" s="11">
        <v>0</v>
      </c>
      <c r="E12" s="11">
        <v>0</v>
      </c>
      <c r="F12" s="26">
        <f t="shared" si="0"/>
        <v>0.27</v>
      </c>
      <c r="G12" s="26">
        <v>6</v>
      </c>
      <c r="H12" s="13"/>
      <c r="I12" s="13"/>
      <c r="K12" s="1"/>
      <c r="L12" s="1"/>
    </row>
    <row r="13" spans="1:12" ht="20.25">
      <c r="A13" s="10">
        <v>44168</v>
      </c>
      <c r="B13" s="26">
        <v>48.44</v>
      </c>
      <c r="C13" s="11">
        <v>32</v>
      </c>
      <c r="D13" s="11">
        <v>0</v>
      </c>
      <c r="E13" s="11">
        <v>0</v>
      </c>
      <c r="F13" s="26">
        <f t="shared" si="0"/>
        <v>10.44</v>
      </c>
      <c r="G13" s="26">
        <v>6</v>
      </c>
      <c r="H13" s="13"/>
      <c r="I13" s="13"/>
      <c r="K13" s="1"/>
      <c r="L13" s="1"/>
    </row>
    <row r="14" spans="1:12" ht="20.25">
      <c r="A14" s="10">
        <v>44168</v>
      </c>
      <c r="B14" s="26">
        <v>91.12</v>
      </c>
      <c r="C14" s="26">
        <v>65.2</v>
      </c>
      <c r="D14" s="11">
        <v>0</v>
      </c>
      <c r="E14" s="11">
        <v>0</v>
      </c>
      <c r="F14" s="26">
        <f t="shared" si="0"/>
        <v>20.92</v>
      </c>
      <c r="G14" s="26">
        <v>5</v>
      </c>
      <c r="H14" s="13"/>
      <c r="I14" s="13"/>
      <c r="K14" s="1"/>
      <c r="L14" s="1"/>
    </row>
    <row r="15" spans="1:12" ht="20.25">
      <c r="A15" s="10">
        <v>44168</v>
      </c>
      <c r="B15" s="33">
        <v>94.69</v>
      </c>
      <c r="C15" s="11">
        <v>55.7</v>
      </c>
      <c r="D15" s="11">
        <v>0</v>
      </c>
      <c r="E15" s="11">
        <v>0</v>
      </c>
      <c r="F15" s="26">
        <f t="shared" si="0"/>
        <v>30.99</v>
      </c>
      <c r="G15" s="26">
        <v>8</v>
      </c>
      <c r="H15" s="13"/>
      <c r="I15" s="13"/>
    </row>
    <row r="16" spans="1:12" ht="20.25">
      <c r="A16" s="10">
        <v>44168</v>
      </c>
      <c r="B16" s="26">
        <v>145</v>
      </c>
      <c r="C16" s="11">
        <v>112</v>
      </c>
      <c r="D16" s="11">
        <v>0</v>
      </c>
      <c r="E16" s="11">
        <v>0</v>
      </c>
      <c r="F16" s="26">
        <f t="shared" ref="F16:F68" si="1">B16-C16-D16+E16-G16</f>
        <v>27</v>
      </c>
      <c r="G16" s="26">
        <v>6</v>
      </c>
      <c r="H16" s="13"/>
      <c r="I16" s="13"/>
    </row>
    <row r="17" spans="1:9" ht="20.25">
      <c r="A17" s="10">
        <v>44169</v>
      </c>
      <c r="B17" s="26">
        <v>138.80000000000001</v>
      </c>
      <c r="C17" s="11">
        <v>104</v>
      </c>
      <c r="D17" s="11">
        <v>0</v>
      </c>
      <c r="E17" s="11">
        <v>0</v>
      </c>
      <c r="F17" s="26">
        <f t="shared" si="1"/>
        <v>29.8</v>
      </c>
      <c r="G17" s="26">
        <v>5</v>
      </c>
      <c r="H17" s="13"/>
      <c r="I17" s="13"/>
    </row>
    <row r="18" spans="1:9" ht="20.25">
      <c r="A18" s="10">
        <v>44169</v>
      </c>
      <c r="B18" s="26">
        <v>125.55</v>
      </c>
      <c r="C18" s="11">
        <v>80</v>
      </c>
      <c r="D18" s="11">
        <v>0</v>
      </c>
      <c r="E18" s="11">
        <v>0</v>
      </c>
      <c r="F18" s="26">
        <f t="shared" si="1"/>
        <v>40.549999999999997</v>
      </c>
      <c r="G18" s="26">
        <v>5</v>
      </c>
      <c r="H18" s="13"/>
      <c r="I18" s="13"/>
    </row>
    <row r="19" spans="1:9" ht="20.25">
      <c r="A19" s="10">
        <v>44169</v>
      </c>
      <c r="B19" s="26">
        <v>64.930000000000007</v>
      </c>
      <c r="C19" s="26">
        <v>54.7</v>
      </c>
      <c r="D19" s="26">
        <v>0</v>
      </c>
      <c r="E19" s="33">
        <v>0</v>
      </c>
      <c r="F19" s="26">
        <f t="shared" si="1"/>
        <v>5.23</v>
      </c>
      <c r="G19" s="26">
        <v>5</v>
      </c>
      <c r="H19" s="13"/>
      <c r="I19" s="13"/>
    </row>
    <row r="20" spans="1:9" ht="20.25">
      <c r="A20" s="10">
        <v>44169</v>
      </c>
      <c r="B20" s="26">
        <v>67.56</v>
      </c>
      <c r="C20" s="26">
        <v>48</v>
      </c>
      <c r="D20" s="33">
        <v>0</v>
      </c>
      <c r="E20" s="33">
        <v>0</v>
      </c>
      <c r="F20" s="26">
        <f t="shared" si="1"/>
        <v>13.56</v>
      </c>
      <c r="G20" s="26">
        <v>6</v>
      </c>
      <c r="H20" s="14"/>
      <c r="I20" s="14"/>
    </row>
    <row r="21" spans="1:9" ht="20.25">
      <c r="A21" s="10">
        <v>44169</v>
      </c>
      <c r="B21" s="26">
        <v>36.83</v>
      </c>
      <c r="C21" s="26">
        <v>24</v>
      </c>
      <c r="D21" s="33">
        <v>0</v>
      </c>
      <c r="E21" s="33">
        <v>0</v>
      </c>
      <c r="F21" s="26">
        <f t="shared" si="1"/>
        <v>6.83</v>
      </c>
      <c r="G21" s="26">
        <v>6</v>
      </c>
      <c r="H21" s="14"/>
      <c r="I21" s="14"/>
    </row>
    <row r="22" spans="1:9" ht="20.25">
      <c r="A22" s="10">
        <v>44170</v>
      </c>
      <c r="B22" s="33">
        <v>72.69</v>
      </c>
      <c r="C22" s="11">
        <v>55.7</v>
      </c>
      <c r="D22" s="27">
        <v>0</v>
      </c>
      <c r="E22" s="27">
        <v>0</v>
      </c>
      <c r="F22" s="26">
        <f t="shared" si="1"/>
        <v>10.99</v>
      </c>
      <c r="G22" s="26">
        <v>6</v>
      </c>
      <c r="H22" s="14"/>
      <c r="I22" s="14"/>
    </row>
    <row r="23" spans="1:9" ht="20.25">
      <c r="A23" s="10">
        <v>44171</v>
      </c>
      <c r="B23" s="26">
        <v>35.83</v>
      </c>
      <c r="C23" s="11">
        <v>24</v>
      </c>
      <c r="D23" s="27">
        <v>0</v>
      </c>
      <c r="E23" s="27">
        <v>0</v>
      </c>
      <c r="F23" s="26">
        <f t="shared" si="1"/>
        <v>5.83</v>
      </c>
      <c r="G23" s="26">
        <v>6</v>
      </c>
      <c r="H23" s="14"/>
      <c r="I23" s="14"/>
    </row>
    <row r="24" spans="1:9" ht="20.25">
      <c r="A24" s="10">
        <v>44171</v>
      </c>
      <c r="B24" s="33">
        <v>48.44</v>
      </c>
      <c r="C24" s="33">
        <v>32</v>
      </c>
      <c r="D24" s="33">
        <v>0</v>
      </c>
      <c r="E24" s="33">
        <v>0</v>
      </c>
      <c r="F24" s="26">
        <f t="shared" si="1"/>
        <v>10.44</v>
      </c>
      <c r="G24" s="26">
        <v>6</v>
      </c>
      <c r="H24" s="14"/>
      <c r="I24" s="14"/>
    </row>
    <row r="25" spans="1:9" ht="20.25">
      <c r="A25" s="10">
        <v>44172</v>
      </c>
      <c r="B25" s="33">
        <v>30.8</v>
      </c>
      <c r="C25" s="11">
        <v>16</v>
      </c>
      <c r="D25" s="11">
        <v>0</v>
      </c>
      <c r="E25" s="27">
        <v>0</v>
      </c>
      <c r="F25" s="26">
        <f t="shared" si="1"/>
        <v>8.8000000000000007</v>
      </c>
      <c r="G25" s="26">
        <v>6</v>
      </c>
      <c r="H25" s="14"/>
      <c r="I25" s="14"/>
    </row>
    <row r="26" spans="1:9" ht="20.25">
      <c r="A26" s="10">
        <v>44172</v>
      </c>
      <c r="B26" s="26">
        <v>17.61</v>
      </c>
      <c r="C26" s="11">
        <v>8</v>
      </c>
      <c r="D26" s="11">
        <v>0</v>
      </c>
      <c r="E26" s="27">
        <v>0</v>
      </c>
      <c r="F26" s="26">
        <f t="shared" si="1"/>
        <v>3.61</v>
      </c>
      <c r="G26" s="26">
        <v>6</v>
      </c>
      <c r="H26" s="14"/>
      <c r="I26" s="14"/>
    </row>
    <row r="27" spans="1:9" ht="20.25">
      <c r="A27" s="10">
        <v>44172</v>
      </c>
      <c r="B27" s="26">
        <v>17.61</v>
      </c>
      <c r="C27" s="11">
        <v>8</v>
      </c>
      <c r="D27" s="11">
        <v>0</v>
      </c>
      <c r="E27" s="27">
        <v>0</v>
      </c>
      <c r="F27" s="26">
        <f t="shared" si="1"/>
        <v>9.61</v>
      </c>
      <c r="G27" s="26">
        <v>0</v>
      </c>
      <c r="H27" s="14"/>
      <c r="I27" s="14"/>
    </row>
    <row r="28" spans="1:9" ht="20.25">
      <c r="A28" s="10">
        <v>44172</v>
      </c>
      <c r="B28" s="26">
        <v>138.75</v>
      </c>
      <c r="C28" s="11">
        <v>104</v>
      </c>
      <c r="D28" s="11">
        <v>0</v>
      </c>
      <c r="E28" s="27">
        <v>0</v>
      </c>
      <c r="F28" s="26">
        <f t="shared" si="1"/>
        <v>28.75</v>
      </c>
      <c r="G28" s="26">
        <v>6</v>
      </c>
      <c r="H28" s="14"/>
      <c r="I28" s="14"/>
    </row>
    <row r="29" spans="1:9" ht="20.25">
      <c r="A29" s="10">
        <v>44172</v>
      </c>
      <c r="B29" s="33">
        <v>134.49</v>
      </c>
      <c r="C29" s="11">
        <v>104</v>
      </c>
      <c r="D29" s="11">
        <v>0</v>
      </c>
      <c r="E29" s="27">
        <v>0</v>
      </c>
      <c r="F29" s="26">
        <f t="shared" si="1"/>
        <v>24.49</v>
      </c>
      <c r="G29" s="26">
        <v>6</v>
      </c>
      <c r="H29" s="14"/>
      <c r="I29" s="14"/>
    </row>
    <row r="30" spans="1:9" ht="20.25">
      <c r="A30" s="10">
        <v>44172</v>
      </c>
      <c r="B30" s="26">
        <v>61.05</v>
      </c>
      <c r="C30" s="11">
        <v>40</v>
      </c>
      <c r="D30" s="11">
        <v>0</v>
      </c>
      <c r="E30" s="27">
        <v>0</v>
      </c>
      <c r="F30" s="26">
        <f t="shared" si="1"/>
        <v>15.05</v>
      </c>
      <c r="G30" s="26">
        <v>6</v>
      </c>
      <c r="H30" s="14"/>
      <c r="I30" s="14"/>
    </row>
    <row r="31" spans="1:9" ht="20.25">
      <c r="A31" s="10">
        <v>44172</v>
      </c>
      <c r="B31" s="26">
        <v>61.05</v>
      </c>
      <c r="C31" s="11">
        <v>40</v>
      </c>
      <c r="D31" s="11">
        <v>0</v>
      </c>
      <c r="E31" s="27">
        <v>0</v>
      </c>
      <c r="F31" s="26">
        <f t="shared" si="1"/>
        <v>15.05</v>
      </c>
      <c r="G31" s="26">
        <v>6</v>
      </c>
      <c r="H31" s="14"/>
      <c r="I31" s="14"/>
    </row>
    <row r="32" spans="1:9" ht="20.25">
      <c r="A32" s="10">
        <v>44172</v>
      </c>
      <c r="B32" s="26">
        <v>35.83</v>
      </c>
      <c r="C32" s="11">
        <v>24</v>
      </c>
      <c r="D32" s="11">
        <v>0</v>
      </c>
      <c r="E32" s="27">
        <v>0</v>
      </c>
      <c r="F32" s="26">
        <f t="shared" si="1"/>
        <v>5.83</v>
      </c>
      <c r="G32" s="26">
        <v>6</v>
      </c>
      <c r="H32" s="14"/>
      <c r="I32" s="14"/>
    </row>
    <row r="33" spans="1:9" ht="20.25">
      <c r="A33" s="10">
        <v>44173</v>
      </c>
      <c r="B33" s="26">
        <v>134.49</v>
      </c>
      <c r="C33" s="11">
        <v>104</v>
      </c>
      <c r="D33" s="11">
        <v>0</v>
      </c>
      <c r="E33" s="27">
        <v>0</v>
      </c>
      <c r="F33" s="26">
        <f t="shared" si="1"/>
        <v>24.49</v>
      </c>
      <c r="G33" s="26">
        <v>6</v>
      </c>
      <c r="H33" s="14"/>
      <c r="I33" s="14"/>
    </row>
    <row r="34" spans="1:9" ht="20.25">
      <c r="A34" s="10">
        <v>44173</v>
      </c>
      <c r="B34" s="26">
        <v>67.56</v>
      </c>
      <c r="C34" s="11">
        <v>48</v>
      </c>
      <c r="D34" s="11">
        <v>0</v>
      </c>
      <c r="E34" s="27">
        <v>0</v>
      </c>
      <c r="F34" s="26">
        <f t="shared" si="1"/>
        <v>13.56</v>
      </c>
      <c r="G34" s="26">
        <v>6</v>
      </c>
      <c r="H34" s="14"/>
      <c r="I34" s="14"/>
    </row>
    <row r="35" spans="1:9" ht="20.25">
      <c r="A35" s="10">
        <v>44174</v>
      </c>
      <c r="B35" s="26">
        <v>27.16</v>
      </c>
      <c r="C35" s="11">
        <v>27.16</v>
      </c>
      <c r="D35" s="11">
        <v>0</v>
      </c>
      <c r="E35" s="27">
        <v>0</v>
      </c>
      <c r="F35" s="26">
        <f t="shared" si="1"/>
        <v>0</v>
      </c>
      <c r="G35" s="26">
        <v>0</v>
      </c>
      <c r="H35" s="14"/>
      <c r="I35" s="14"/>
    </row>
    <row r="36" spans="1:9" ht="20.25">
      <c r="A36" s="10">
        <v>44174</v>
      </c>
      <c r="B36" s="26">
        <v>86.92</v>
      </c>
      <c r="C36" s="26">
        <v>64.2</v>
      </c>
      <c r="D36" s="26">
        <v>0</v>
      </c>
      <c r="E36" s="33">
        <v>0</v>
      </c>
      <c r="F36" s="26">
        <f t="shared" si="1"/>
        <v>16.72</v>
      </c>
      <c r="G36" s="26">
        <v>6</v>
      </c>
      <c r="H36" s="14"/>
      <c r="I36" s="14"/>
    </row>
    <row r="37" spans="1:9" ht="20.25">
      <c r="A37" s="10">
        <v>44174</v>
      </c>
      <c r="B37" s="26">
        <v>64.930000000000007</v>
      </c>
      <c r="C37" s="11">
        <v>54.7</v>
      </c>
      <c r="D37" s="11">
        <v>0</v>
      </c>
      <c r="E37" s="27">
        <v>0</v>
      </c>
      <c r="F37" s="26">
        <f t="shared" si="1"/>
        <v>4.2300000000000004</v>
      </c>
      <c r="G37" s="26">
        <v>6</v>
      </c>
      <c r="H37" s="14"/>
      <c r="I37" s="14"/>
    </row>
    <row r="38" spans="1:9" ht="20.25">
      <c r="A38" s="10">
        <v>44174</v>
      </c>
      <c r="B38" s="26">
        <v>35.83</v>
      </c>
      <c r="C38" s="11">
        <v>24</v>
      </c>
      <c r="D38" s="11">
        <v>0</v>
      </c>
      <c r="E38" s="27">
        <v>0</v>
      </c>
      <c r="F38" s="26">
        <f t="shared" si="1"/>
        <v>5.83</v>
      </c>
      <c r="G38" s="26">
        <v>6</v>
      </c>
      <c r="H38" s="14"/>
      <c r="I38" s="14"/>
    </row>
    <row r="39" spans="1:9" ht="20.25">
      <c r="A39" s="10">
        <v>44174</v>
      </c>
      <c r="B39" s="26">
        <v>87</v>
      </c>
      <c r="C39" s="11">
        <v>64.2</v>
      </c>
      <c r="D39" s="11">
        <v>0</v>
      </c>
      <c r="E39" s="27">
        <v>0</v>
      </c>
      <c r="F39" s="26">
        <f t="shared" si="1"/>
        <v>16.8</v>
      </c>
      <c r="G39" s="26">
        <v>6</v>
      </c>
      <c r="H39" s="14"/>
      <c r="I39" s="14"/>
    </row>
    <row r="40" spans="1:9" ht="22.5">
      <c r="A40" s="10">
        <v>44175</v>
      </c>
      <c r="B40" s="26">
        <v>122.7</v>
      </c>
      <c r="C40" s="11">
        <v>104</v>
      </c>
      <c r="D40" s="11">
        <v>0</v>
      </c>
      <c r="E40" s="27">
        <v>0</v>
      </c>
      <c r="F40" s="37">
        <f t="shared" si="1"/>
        <v>12.7</v>
      </c>
      <c r="G40" s="26">
        <v>6</v>
      </c>
      <c r="H40" s="14"/>
      <c r="I40" s="14"/>
    </row>
    <row r="41" spans="1:9" ht="22.5">
      <c r="A41" s="10">
        <v>44175</v>
      </c>
      <c r="B41" s="26">
        <v>61.14</v>
      </c>
      <c r="C41" s="11">
        <v>54.7</v>
      </c>
      <c r="D41" s="11">
        <v>0</v>
      </c>
      <c r="E41" s="27">
        <v>0</v>
      </c>
      <c r="F41" s="37">
        <f t="shared" si="1"/>
        <v>0.439999999999998</v>
      </c>
      <c r="G41" s="26">
        <v>6</v>
      </c>
      <c r="H41" s="14"/>
      <c r="I41" s="14"/>
    </row>
    <row r="42" spans="1:9" ht="22.5">
      <c r="A42" s="10">
        <v>44175</v>
      </c>
      <c r="B42" s="26">
        <v>67.94</v>
      </c>
      <c r="C42" s="11">
        <v>55.7</v>
      </c>
      <c r="D42" s="11">
        <v>0</v>
      </c>
      <c r="E42" s="27">
        <v>0</v>
      </c>
      <c r="F42" s="37">
        <f t="shared" si="1"/>
        <v>6.2399999999999904</v>
      </c>
      <c r="G42" s="26">
        <v>6</v>
      </c>
      <c r="H42" s="14"/>
      <c r="I42" s="14"/>
    </row>
    <row r="43" spans="1:9" ht="22.5">
      <c r="A43" s="10">
        <v>44175</v>
      </c>
      <c r="B43" s="26">
        <v>263.39999999999998</v>
      </c>
      <c r="C43" s="11">
        <v>208</v>
      </c>
      <c r="D43" s="11">
        <v>0</v>
      </c>
      <c r="E43" s="27">
        <v>0</v>
      </c>
      <c r="F43" s="37">
        <f t="shared" si="1"/>
        <v>49.4</v>
      </c>
      <c r="G43" s="26">
        <v>6</v>
      </c>
      <c r="H43" s="14"/>
      <c r="I43" s="14"/>
    </row>
    <row r="44" spans="1:9" ht="22.5">
      <c r="A44" s="10">
        <v>44175</v>
      </c>
      <c r="B44" s="26">
        <v>60.78</v>
      </c>
      <c r="C44" s="11">
        <v>48</v>
      </c>
      <c r="D44" s="11">
        <v>0</v>
      </c>
      <c r="E44" s="27">
        <v>0</v>
      </c>
      <c r="F44" s="37">
        <f t="shared" si="1"/>
        <v>6.78</v>
      </c>
      <c r="G44" s="26">
        <v>6</v>
      </c>
      <c r="H44" s="14"/>
      <c r="I44" s="14"/>
    </row>
    <row r="45" spans="1:9" ht="22.5">
      <c r="A45" s="10">
        <v>44175</v>
      </c>
      <c r="B45" s="26">
        <v>74.849999999999994</v>
      </c>
      <c r="C45" s="11">
        <v>56</v>
      </c>
      <c r="D45" s="11">
        <v>0</v>
      </c>
      <c r="E45" s="27">
        <v>0</v>
      </c>
      <c r="F45" s="37">
        <f t="shared" si="1"/>
        <v>12.85</v>
      </c>
      <c r="G45" s="26">
        <v>6</v>
      </c>
      <c r="H45" s="14"/>
      <c r="I45" s="14"/>
    </row>
    <row r="46" spans="1:9" ht="22.5">
      <c r="A46" s="10">
        <v>44175</v>
      </c>
      <c r="B46" s="26">
        <v>69.8</v>
      </c>
      <c r="C46" s="11">
        <v>48</v>
      </c>
      <c r="D46" s="11">
        <v>0</v>
      </c>
      <c r="E46" s="27">
        <v>0</v>
      </c>
      <c r="F46" s="37">
        <f t="shared" si="1"/>
        <v>15.8</v>
      </c>
      <c r="G46" s="26">
        <v>6</v>
      </c>
      <c r="H46" s="14"/>
      <c r="I46" s="14"/>
    </row>
    <row r="47" spans="1:9" ht="22.5">
      <c r="A47" s="10">
        <v>44175</v>
      </c>
      <c r="B47" s="26">
        <v>11</v>
      </c>
      <c r="C47" s="11">
        <v>8</v>
      </c>
      <c r="D47" s="11">
        <v>0</v>
      </c>
      <c r="E47" s="27">
        <v>0</v>
      </c>
      <c r="F47" s="38">
        <f t="shared" si="1"/>
        <v>-2</v>
      </c>
      <c r="G47" s="26">
        <v>5</v>
      </c>
      <c r="H47" s="14"/>
      <c r="I47" s="14"/>
    </row>
    <row r="48" spans="1:9" ht="22.5">
      <c r="A48" s="10">
        <v>44175</v>
      </c>
      <c r="B48" s="26">
        <v>82.13</v>
      </c>
      <c r="C48" s="11">
        <v>65.2</v>
      </c>
      <c r="D48" s="11">
        <v>0</v>
      </c>
      <c r="E48" s="27">
        <v>0</v>
      </c>
      <c r="F48" s="37">
        <f t="shared" si="1"/>
        <v>11.93</v>
      </c>
      <c r="G48" s="26">
        <v>5</v>
      </c>
      <c r="H48" s="14"/>
      <c r="I48" s="14"/>
    </row>
    <row r="49" spans="1:9" ht="22.5">
      <c r="A49" s="10">
        <v>44175</v>
      </c>
      <c r="B49" s="26">
        <v>63.47</v>
      </c>
      <c r="C49" s="11">
        <v>48</v>
      </c>
      <c r="D49" s="11">
        <v>0</v>
      </c>
      <c r="E49" s="27">
        <v>0</v>
      </c>
      <c r="F49" s="37">
        <f t="shared" si="1"/>
        <v>9.4700000000000006</v>
      </c>
      <c r="G49" s="26">
        <v>6</v>
      </c>
      <c r="H49" s="14"/>
      <c r="I49" s="14"/>
    </row>
    <row r="50" spans="1:9" ht="22.5">
      <c r="A50" s="10">
        <v>44175</v>
      </c>
      <c r="B50" s="26">
        <v>72.8</v>
      </c>
      <c r="C50" s="11">
        <v>48</v>
      </c>
      <c r="D50" s="11">
        <v>0</v>
      </c>
      <c r="E50" s="27">
        <v>0</v>
      </c>
      <c r="F50" s="37">
        <f t="shared" si="1"/>
        <v>18.8</v>
      </c>
      <c r="G50" s="26">
        <v>6</v>
      </c>
      <c r="H50" s="14"/>
      <c r="I50" s="14"/>
    </row>
    <row r="51" spans="1:9" ht="22.5">
      <c r="A51" s="10">
        <v>44175</v>
      </c>
      <c r="B51" s="26">
        <v>24</v>
      </c>
      <c r="C51" s="11">
        <v>16</v>
      </c>
      <c r="D51" s="11">
        <v>0</v>
      </c>
      <c r="E51" s="27">
        <v>0</v>
      </c>
      <c r="F51" s="37">
        <f t="shared" si="1"/>
        <v>2</v>
      </c>
      <c r="G51" s="26">
        <v>6</v>
      </c>
      <c r="H51" s="14"/>
      <c r="I51" s="14"/>
    </row>
    <row r="52" spans="1:9" ht="22.5">
      <c r="A52" s="10">
        <v>44175</v>
      </c>
      <c r="B52" s="26">
        <v>124.55</v>
      </c>
      <c r="C52" s="11">
        <v>104</v>
      </c>
      <c r="D52" s="11">
        <v>0</v>
      </c>
      <c r="E52" s="27">
        <v>0</v>
      </c>
      <c r="F52" s="37">
        <f t="shared" si="1"/>
        <v>14.55</v>
      </c>
      <c r="G52" s="26">
        <v>6</v>
      </c>
      <c r="H52" s="14"/>
      <c r="I52" s="14"/>
    </row>
    <row r="53" spans="1:9" ht="22.5">
      <c r="A53" s="10">
        <v>44175</v>
      </c>
      <c r="B53" s="26">
        <v>59.04</v>
      </c>
      <c r="C53" s="11">
        <v>54.7</v>
      </c>
      <c r="D53" s="11">
        <v>0</v>
      </c>
      <c r="E53" s="27">
        <v>0</v>
      </c>
      <c r="F53" s="38">
        <f t="shared" si="1"/>
        <v>-1.66</v>
      </c>
      <c r="G53" s="26">
        <v>6</v>
      </c>
      <c r="H53" s="14"/>
      <c r="I53" s="14"/>
    </row>
    <row r="54" spans="1:9" ht="22.5">
      <c r="A54" s="10">
        <v>44175</v>
      </c>
      <c r="B54" s="30">
        <v>58.84</v>
      </c>
      <c r="C54" s="16">
        <v>54.7</v>
      </c>
      <c r="D54" s="16">
        <v>58.84</v>
      </c>
      <c r="E54" s="16">
        <v>48.7</v>
      </c>
      <c r="F54" s="38">
        <f t="shared" si="1"/>
        <v>-12</v>
      </c>
      <c r="G54" s="26">
        <v>6</v>
      </c>
      <c r="H54" s="14"/>
      <c r="I54" s="14"/>
    </row>
    <row r="55" spans="1:9" ht="22.5">
      <c r="A55" s="10">
        <v>44175</v>
      </c>
      <c r="B55" s="26">
        <v>120.9</v>
      </c>
      <c r="C55" s="11">
        <v>104</v>
      </c>
      <c r="D55" s="11">
        <v>0</v>
      </c>
      <c r="E55" s="27">
        <v>0</v>
      </c>
      <c r="F55" s="37">
        <f t="shared" si="1"/>
        <v>10.9</v>
      </c>
      <c r="G55" s="26">
        <v>6</v>
      </c>
      <c r="H55" s="14"/>
      <c r="I55" s="14"/>
    </row>
    <row r="56" spans="1:9" ht="22.5">
      <c r="A56" s="10">
        <v>44175</v>
      </c>
      <c r="B56" s="26">
        <v>87</v>
      </c>
      <c r="C56" s="11">
        <v>77</v>
      </c>
      <c r="D56" s="11">
        <v>0</v>
      </c>
      <c r="E56" s="27">
        <v>0</v>
      </c>
      <c r="F56" s="37">
        <f t="shared" si="1"/>
        <v>10</v>
      </c>
      <c r="G56" s="26">
        <v>0</v>
      </c>
      <c r="H56" s="14"/>
      <c r="I56" s="14"/>
    </row>
    <row r="57" spans="1:9" ht="22.5">
      <c r="A57" s="10">
        <v>44175</v>
      </c>
      <c r="B57" s="26">
        <v>73</v>
      </c>
      <c r="C57" s="11">
        <v>54.7</v>
      </c>
      <c r="D57" s="11">
        <v>0</v>
      </c>
      <c r="E57" s="27">
        <v>0</v>
      </c>
      <c r="F57" s="37">
        <f t="shared" si="1"/>
        <v>12.3</v>
      </c>
      <c r="G57" s="26">
        <v>6</v>
      </c>
      <c r="H57" s="14"/>
      <c r="I57" s="14"/>
    </row>
    <row r="58" spans="1:9" ht="22.5">
      <c r="A58" s="10">
        <v>44175</v>
      </c>
      <c r="B58" s="26">
        <v>94</v>
      </c>
      <c r="C58" s="11">
        <v>65.2</v>
      </c>
      <c r="D58" s="11">
        <v>0</v>
      </c>
      <c r="E58" s="27">
        <v>0</v>
      </c>
      <c r="F58" s="37">
        <f t="shared" si="1"/>
        <v>22.8</v>
      </c>
      <c r="G58" s="26">
        <v>6</v>
      </c>
      <c r="H58" s="14"/>
      <c r="I58" s="14"/>
    </row>
    <row r="59" spans="1:9" ht="22.5">
      <c r="A59" s="10">
        <v>44175</v>
      </c>
      <c r="B59" s="26">
        <v>96</v>
      </c>
      <c r="C59" s="11">
        <v>81</v>
      </c>
      <c r="D59" s="11">
        <v>0</v>
      </c>
      <c r="E59" s="27">
        <v>0</v>
      </c>
      <c r="F59" s="37">
        <f t="shared" si="1"/>
        <v>15</v>
      </c>
      <c r="G59" s="26">
        <v>0</v>
      </c>
      <c r="H59" s="14"/>
      <c r="I59" s="14"/>
    </row>
    <row r="60" spans="1:9" ht="22.5">
      <c r="A60" s="10">
        <v>44175</v>
      </c>
      <c r="B60" s="30">
        <v>109</v>
      </c>
      <c r="C60" s="16">
        <v>67.2</v>
      </c>
      <c r="D60" s="16">
        <v>109</v>
      </c>
      <c r="E60" s="16">
        <v>61.2</v>
      </c>
      <c r="F60" s="38">
        <f t="shared" si="1"/>
        <v>-12</v>
      </c>
      <c r="G60" s="26">
        <v>6</v>
      </c>
      <c r="H60" s="14"/>
      <c r="I60" s="14"/>
    </row>
    <row r="61" spans="1:9" ht="22.5">
      <c r="A61" s="10">
        <v>44175</v>
      </c>
      <c r="B61" s="26">
        <v>69.8</v>
      </c>
      <c r="C61" s="11">
        <v>48</v>
      </c>
      <c r="D61" s="11">
        <v>0</v>
      </c>
      <c r="E61" s="27">
        <v>0</v>
      </c>
      <c r="F61" s="37">
        <f t="shared" si="1"/>
        <v>16.8</v>
      </c>
      <c r="G61" s="26">
        <v>5</v>
      </c>
      <c r="H61" s="14"/>
      <c r="I61" s="14"/>
    </row>
    <row r="62" spans="1:9" ht="22.5">
      <c r="A62" s="10">
        <v>44175</v>
      </c>
      <c r="B62" s="26">
        <v>75.11</v>
      </c>
      <c r="C62" s="11">
        <v>56</v>
      </c>
      <c r="D62" s="11">
        <v>0</v>
      </c>
      <c r="E62" s="27">
        <v>0</v>
      </c>
      <c r="F62" s="37">
        <f t="shared" si="1"/>
        <v>13.11</v>
      </c>
      <c r="G62" s="26">
        <v>6</v>
      </c>
      <c r="H62" s="14"/>
      <c r="I62" s="14"/>
    </row>
    <row r="63" spans="1:9" ht="20.25">
      <c r="A63" s="10">
        <v>44175</v>
      </c>
      <c r="B63" s="26">
        <v>48.8</v>
      </c>
      <c r="C63" s="11">
        <v>32</v>
      </c>
      <c r="D63" s="11">
        <v>0</v>
      </c>
      <c r="E63" s="27">
        <v>0</v>
      </c>
      <c r="F63" s="26">
        <f t="shared" si="1"/>
        <v>10.8</v>
      </c>
      <c r="G63" s="26">
        <v>6</v>
      </c>
      <c r="H63" s="14"/>
      <c r="I63" s="14"/>
    </row>
    <row r="64" spans="1:9" ht="20.25">
      <c r="A64" s="10">
        <v>44175</v>
      </c>
      <c r="B64" s="26">
        <v>66.69</v>
      </c>
      <c r="C64" s="11">
        <v>56</v>
      </c>
      <c r="D64" s="11">
        <v>0</v>
      </c>
      <c r="E64" s="27">
        <v>0</v>
      </c>
      <c r="F64" s="26">
        <f t="shared" si="1"/>
        <v>4.6900000000000004</v>
      </c>
      <c r="G64" s="26">
        <v>6</v>
      </c>
      <c r="H64" s="14"/>
      <c r="I64" s="14"/>
    </row>
    <row r="65" spans="1:9" ht="20.25">
      <c r="A65" s="10">
        <v>44176</v>
      </c>
      <c r="B65" s="26">
        <v>60.69</v>
      </c>
      <c r="C65" s="11">
        <v>48</v>
      </c>
      <c r="D65" s="11">
        <v>0</v>
      </c>
      <c r="E65" s="27">
        <v>0</v>
      </c>
      <c r="F65" s="26">
        <f t="shared" si="1"/>
        <v>6.69</v>
      </c>
      <c r="G65" s="26">
        <v>6</v>
      </c>
      <c r="H65" s="14"/>
      <c r="I65" s="14"/>
    </row>
    <row r="66" spans="1:9" ht="20.25">
      <c r="A66" s="10">
        <v>44176</v>
      </c>
      <c r="B66" s="26">
        <v>60.48</v>
      </c>
      <c r="C66" s="11">
        <v>48</v>
      </c>
      <c r="D66" s="11">
        <v>0</v>
      </c>
      <c r="E66" s="27">
        <v>0</v>
      </c>
      <c r="F66" s="26">
        <f t="shared" si="1"/>
        <v>6.48</v>
      </c>
      <c r="G66" s="26">
        <v>6</v>
      </c>
      <c r="H66" s="14"/>
      <c r="I66" s="14"/>
    </row>
    <row r="67" spans="1:9" ht="20.25">
      <c r="A67" s="10">
        <v>44176</v>
      </c>
      <c r="B67" s="26">
        <v>66.2</v>
      </c>
      <c r="C67" s="11">
        <v>56</v>
      </c>
      <c r="D67" s="11">
        <v>0</v>
      </c>
      <c r="E67" s="27">
        <v>0</v>
      </c>
      <c r="F67" s="26">
        <f t="shared" si="1"/>
        <v>4.2</v>
      </c>
      <c r="G67" s="26">
        <v>6</v>
      </c>
      <c r="H67" s="14"/>
      <c r="I67" s="14"/>
    </row>
    <row r="68" spans="1:9" ht="20.25">
      <c r="A68" s="10">
        <v>44176</v>
      </c>
      <c r="B68" s="26">
        <v>75.8</v>
      </c>
      <c r="C68" s="11">
        <v>56</v>
      </c>
      <c r="D68" s="11">
        <v>0</v>
      </c>
      <c r="E68" s="27">
        <v>0</v>
      </c>
      <c r="F68" s="26">
        <f t="shared" si="1"/>
        <v>14.8</v>
      </c>
      <c r="G68" s="26">
        <v>5</v>
      </c>
      <c r="H68" s="14"/>
      <c r="I68" s="14"/>
    </row>
    <row r="69" spans="1:9" ht="20.25">
      <c r="A69" s="10">
        <v>44176</v>
      </c>
      <c r="B69" s="26">
        <v>11</v>
      </c>
      <c r="C69" s="11">
        <v>8</v>
      </c>
      <c r="D69" s="11">
        <v>0</v>
      </c>
      <c r="E69" s="27">
        <v>0</v>
      </c>
      <c r="F69" s="30">
        <f t="shared" ref="F69:F103" si="2">B69-C69-D69+E69-G69</f>
        <v>-3</v>
      </c>
      <c r="G69" s="26">
        <v>6</v>
      </c>
      <c r="H69" s="14"/>
      <c r="I69" s="14"/>
    </row>
    <row r="70" spans="1:9" ht="20.25">
      <c r="A70" s="10">
        <v>44176</v>
      </c>
      <c r="B70" s="26">
        <v>255.02</v>
      </c>
      <c r="C70" s="11">
        <v>208</v>
      </c>
      <c r="D70" s="11">
        <v>0</v>
      </c>
      <c r="E70" s="27">
        <v>0</v>
      </c>
      <c r="F70" s="26">
        <f t="shared" si="2"/>
        <v>41.02</v>
      </c>
      <c r="G70" s="26">
        <v>6</v>
      </c>
      <c r="H70" s="14"/>
      <c r="I70" s="14"/>
    </row>
    <row r="71" spans="1:9" ht="20.25">
      <c r="A71" s="10">
        <v>44176</v>
      </c>
      <c r="B71" s="26">
        <v>61.08</v>
      </c>
      <c r="C71" s="11">
        <v>54.7</v>
      </c>
      <c r="D71" s="11">
        <v>0</v>
      </c>
      <c r="E71" s="27">
        <v>0</v>
      </c>
      <c r="F71" s="26">
        <f t="shared" si="2"/>
        <v>0.37999999999999501</v>
      </c>
      <c r="G71" s="26">
        <v>6</v>
      </c>
      <c r="H71" s="14"/>
      <c r="I71" s="14"/>
    </row>
    <row r="72" spans="1:9" ht="20.25">
      <c r="A72" s="10">
        <v>44176</v>
      </c>
      <c r="B72" s="26">
        <v>129.21</v>
      </c>
      <c r="C72" s="11">
        <v>104</v>
      </c>
      <c r="D72" s="11">
        <v>0</v>
      </c>
      <c r="E72" s="27">
        <v>0</v>
      </c>
      <c r="F72" s="26">
        <f t="shared" si="2"/>
        <v>19.21</v>
      </c>
      <c r="G72" s="26">
        <v>6</v>
      </c>
      <c r="H72" s="14"/>
      <c r="I72" s="14"/>
    </row>
    <row r="73" spans="1:9" ht="20.25">
      <c r="A73" s="10">
        <v>44176</v>
      </c>
      <c r="B73" s="26">
        <v>37</v>
      </c>
      <c r="C73" s="11">
        <v>24</v>
      </c>
      <c r="D73" s="11">
        <v>0</v>
      </c>
      <c r="E73" s="27">
        <v>0</v>
      </c>
      <c r="F73" s="26">
        <f t="shared" si="2"/>
        <v>7</v>
      </c>
      <c r="G73" s="26">
        <v>6</v>
      </c>
      <c r="H73" s="14"/>
      <c r="I73" s="14"/>
    </row>
    <row r="74" spans="1:9" ht="20.25">
      <c r="A74" s="10">
        <v>44176</v>
      </c>
      <c r="B74" s="26">
        <v>124.32</v>
      </c>
      <c r="C74" s="11">
        <v>104</v>
      </c>
      <c r="D74" s="11">
        <v>0</v>
      </c>
      <c r="E74" s="27">
        <v>0</v>
      </c>
      <c r="F74" s="26">
        <f t="shared" si="2"/>
        <v>14.32</v>
      </c>
      <c r="G74" s="26">
        <v>6</v>
      </c>
      <c r="H74" s="14"/>
      <c r="I74" s="14"/>
    </row>
    <row r="75" spans="1:9" ht="20.25">
      <c r="A75" s="10">
        <v>44176</v>
      </c>
      <c r="B75" s="26">
        <v>32.770000000000003</v>
      </c>
      <c r="C75" s="11">
        <v>24</v>
      </c>
      <c r="D75" s="11">
        <v>0</v>
      </c>
      <c r="E75" s="27">
        <v>0</v>
      </c>
      <c r="F75" s="26">
        <f t="shared" si="2"/>
        <v>2.77</v>
      </c>
      <c r="G75" s="26">
        <v>6</v>
      </c>
      <c r="H75" s="14"/>
      <c r="I75" s="14"/>
    </row>
    <row r="76" spans="1:9" ht="20.25">
      <c r="A76" s="10">
        <v>44177</v>
      </c>
      <c r="B76" s="26">
        <v>20.79</v>
      </c>
      <c r="C76" s="11">
        <v>16</v>
      </c>
      <c r="D76" s="11">
        <v>0</v>
      </c>
      <c r="E76" s="27">
        <v>0</v>
      </c>
      <c r="F76" s="30">
        <f t="shared" si="2"/>
        <v>-0.21000000000000099</v>
      </c>
      <c r="G76" s="26">
        <v>5</v>
      </c>
      <c r="H76" s="14"/>
      <c r="I76" s="14"/>
    </row>
    <row r="77" spans="1:9" ht="20.25">
      <c r="A77" s="10">
        <v>44177</v>
      </c>
      <c r="B77" s="26">
        <v>87</v>
      </c>
      <c r="C77" s="11">
        <v>64.2</v>
      </c>
      <c r="D77" s="11">
        <v>0</v>
      </c>
      <c r="E77" s="27">
        <v>0</v>
      </c>
      <c r="F77" s="26">
        <f t="shared" si="2"/>
        <v>16.8</v>
      </c>
      <c r="G77" s="26">
        <v>6</v>
      </c>
      <c r="H77" s="14"/>
      <c r="I77" s="14"/>
    </row>
    <row r="78" spans="1:9" ht="20.25">
      <c r="A78" s="10">
        <v>44177</v>
      </c>
      <c r="B78" s="26">
        <v>126.47</v>
      </c>
      <c r="C78" s="11">
        <v>104</v>
      </c>
      <c r="D78" s="11">
        <v>0</v>
      </c>
      <c r="E78" s="27">
        <v>0</v>
      </c>
      <c r="F78" s="26">
        <f t="shared" si="2"/>
        <v>16.47</v>
      </c>
      <c r="G78" s="26">
        <v>6</v>
      </c>
      <c r="H78" s="14"/>
      <c r="I78" s="14"/>
    </row>
    <row r="79" spans="1:9" ht="20.25">
      <c r="A79" s="10">
        <v>44177</v>
      </c>
      <c r="B79" s="26">
        <v>121.99</v>
      </c>
      <c r="C79" s="11">
        <v>104</v>
      </c>
      <c r="D79" s="11">
        <v>0</v>
      </c>
      <c r="E79" s="27">
        <v>0</v>
      </c>
      <c r="F79" s="26">
        <f t="shared" si="2"/>
        <v>11.99</v>
      </c>
      <c r="G79" s="26">
        <v>6</v>
      </c>
      <c r="H79" s="14"/>
      <c r="I79" s="14"/>
    </row>
    <row r="80" spans="1:9" ht="20.25">
      <c r="A80" s="10">
        <v>44177</v>
      </c>
      <c r="B80" s="26">
        <v>50</v>
      </c>
      <c r="C80" s="11">
        <v>32</v>
      </c>
      <c r="D80" s="11">
        <v>0</v>
      </c>
      <c r="E80" s="27">
        <v>0</v>
      </c>
      <c r="F80" s="26">
        <f t="shared" si="2"/>
        <v>12</v>
      </c>
      <c r="G80" s="26">
        <v>6</v>
      </c>
      <c r="H80" s="14"/>
      <c r="I80" s="14"/>
    </row>
    <row r="81" spans="1:9" ht="20.25">
      <c r="A81" s="10">
        <v>44177</v>
      </c>
      <c r="B81" s="26">
        <v>60.54</v>
      </c>
      <c r="C81" s="11">
        <v>48</v>
      </c>
      <c r="D81" s="11">
        <v>0</v>
      </c>
      <c r="E81" s="27">
        <v>0</v>
      </c>
      <c r="F81" s="26">
        <f t="shared" si="2"/>
        <v>6.54</v>
      </c>
      <c r="G81" s="26">
        <v>6</v>
      </c>
      <c r="H81" s="14"/>
      <c r="I81" s="14"/>
    </row>
    <row r="82" spans="1:9" ht="20.25">
      <c r="A82" s="10">
        <v>44177</v>
      </c>
      <c r="B82" s="26">
        <v>117.65</v>
      </c>
      <c r="C82" s="11">
        <v>88</v>
      </c>
      <c r="D82" s="11">
        <v>0</v>
      </c>
      <c r="E82" s="27">
        <v>0</v>
      </c>
      <c r="F82" s="26">
        <f t="shared" si="2"/>
        <v>23.65</v>
      </c>
      <c r="G82" s="26">
        <v>6</v>
      </c>
      <c r="H82" s="14"/>
      <c r="I82" s="14"/>
    </row>
    <row r="83" spans="1:9" ht="20.25">
      <c r="A83" s="10">
        <v>44177</v>
      </c>
      <c r="B83" s="26">
        <v>9.3699999999999992</v>
      </c>
      <c r="C83" s="11">
        <v>8</v>
      </c>
      <c r="D83" s="11">
        <v>0</v>
      </c>
      <c r="E83" s="27">
        <v>0</v>
      </c>
      <c r="F83" s="30">
        <f t="shared" si="2"/>
        <v>-4.63</v>
      </c>
      <c r="G83" s="26">
        <v>6</v>
      </c>
      <c r="H83" s="14"/>
      <c r="I83" s="14"/>
    </row>
    <row r="84" spans="1:9" ht="20.25">
      <c r="A84" s="10">
        <v>44177</v>
      </c>
      <c r="B84" s="26">
        <v>9.41</v>
      </c>
      <c r="C84" s="11">
        <v>8</v>
      </c>
      <c r="D84" s="11">
        <v>0</v>
      </c>
      <c r="E84" s="27">
        <v>0</v>
      </c>
      <c r="F84" s="30">
        <f t="shared" si="2"/>
        <v>-3.59</v>
      </c>
      <c r="G84" s="26">
        <v>5</v>
      </c>
      <c r="H84" s="14"/>
      <c r="I84" s="14"/>
    </row>
    <row r="85" spans="1:9" ht="20.25">
      <c r="A85" s="10">
        <v>44177</v>
      </c>
      <c r="B85" s="26">
        <v>9.4499999999999993</v>
      </c>
      <c r="C85" s="11">
        <v>8</v>
      </c>
      <c r="D85" s="11">
        <v>0</v>
      </c>
      <c r="E85" s="27">
        <v>0</v>
      </c>
      <c r="F85" s="30">
        <f t="shared" si="2"/>
        <v>-4.55</v>
      </c>
      <c r="G85" s="26">
        <v>6</v>
      </c>
      <c r="H85" s="14"/>
      <c r="I85" s="14"/>
    </row>
    <row r="86" spans="1:9" ht="20.25">
      <c r="A86" s="10">
        <v>44177</v>
      </c>
      <c r="B86" s="26">
        <v>125.34</v>
      </c>
      <c r="C86" s="11">
        <v>104</v>
      </c>
      <c r="D86" s="11">
        <v>0</v>
      </c>
      <c r="E86" s="27">
        <v>0</v>
      </c>
      <c r="F86" s="26">
        <f t="shared" si="2"/>
        <v>15.34</v>
      </c>
      <c r="G86" s="26">
        <v>6</v>
      </c>
      <c r="H86" s="14"/>
      <c r="I86" s="14"/>
    </row>
    <row r="87" spans="1:9" ht="20.25">
      <c r="A87" s="10">
        <v>44177</v>
      </c>
      <c r="B87" s="26">
        <v>78.52</v>
      </c>
      <c r="C87" s="11">
        <v>65</v>
      </c>
      <c r="D87" s="11">
        <v>0</v>
      </c>
      <c r="E87" s="27">
        <v>0</v>
      </c>
      <c r="F87" s="26">
        <f t="shared" si="2"/>
        <v>7.52</v>
      </c>
      <c r="G87" s="26">
        <v>6</v>
      </c>
      <c r="H87" s="14"/>
      <c r="I87" s="14"/>
    </row>
    <row r="88" spans="1:9" ht="20.25">
      <c r="A88" s="10">
        <v>44177</v>
      </c>
      <c r="B88" s="26">
        <v>69.8</v>
      </c>
      <c r="C88" s="11">
        <v>48</v>
      </c>
      <c r="D88" s="11">
        <v>0</v>
      </c>
      <c r="E88" s="27">
        <v>0</v>
      </c>
      <c r="F88" s="26">
        <f t="shared" si="2"/>
        <v>15.8</v>
      </c>
      <c r="G88" s="26">
        <v>6</v>
      </c>
      <c r="H88" s="14"/>
      <c r="I88" s="14"/>
    </row>
    <row r="89" spans="1:9" ht="20.25">
      <c r="A89" s="10">
        <v>44177</v>
      </c>
      <c r="B89" s="26">
        <v>60.73</v>
      </c>
      <c r="C89" s="11">
        <v>48</v>
      </c>
      <c r="D89" s="11">
        <v>0</v>
      </c>
      <c r="E89" s="27">
        <v>0</v>
      </c>
      <c r="F89" s="26">
        <f t="shared" si="2"/>
        <v>6.73</v>
      </c>
      <c r="G89" s="26">
        <v>6</v>
      </c>
      <c r="H89" s="14"/>
      <c r="I89" s="14"/>
    </row>
    <row r="90" spans="1:9" ht="20.25">
      <c r="A90" s="10">
        <v>44177</v>
      </c>
      <c r="B90" s="26">
        <v>32.22</v>
      </c>
      <c r="C90" s="11">
        <v>24</v>
      </c>
      <c r="D90" s="11">
        <v>0</v>
      </c>
      <c r="E90" s="27">
        <v>0</v>
      </c>
      <c r="F90" s="26">
        <f t="shared" si="2"/>
        <v>2.2200000000000002</v>
      </c>
      <c r="G90" s="26">
        <v>6</v>
      </c>
      <c r="H90" s="14"/>
      <c r="I90" s="14"/>
    </row>
    <row r="91" spans="1:9" ht="20.25">
      <c r="A91" s="10">
        <v>44177</v>
      </c>
      <c r="B91" s="26">
        <v>37</v>
      </c>
      <c r="C91" s="11">
        <v>24</v>
      </c>
      <c r="D91" s="11">
        <v>0</v>
      </c>
      <c r="E91" s="27">
        <v>0</v>
      </c>
      <c r="F91" s="26">
        <f t="shared" si="2"/>
        <v>7</v>
      </c>
      <c r="G91" s="26">
        <v>6</v>
      </c>
      <c r="H91" s="14"/>
      <c r="I91" s="14"/>
    </row>
    <row r="92" spans="1:9" ht="20.25">
      <c r="A92" s="10">
        <v>44177</v>
      </c>
      <c r="B92" s="26">
        <v>37</v>
      </c>
      <c r="C92" s="11">
        <v>24</v>
      </c>
      <c r="D92" s="11">
        <v>0</v>
      </c>
      <c r="E92" s="27">
        <v>0</v>
      </c>
      <c r="F92" s="26">
        <f t="shared" si="2"/>
        <v>8</v>
      </c>
      <c r="G92" s="26">
        <v>5</v>
      </c>
      <c r="H92" s="14"/>
      <c r="I92" s="14"/>
    </row>
    <row r="93" spans="1:9" ht="20.25">
      <c r="A93" s="10">
        <v>44177</v>
      </c>
      <c r="B93" s="26">
        <v>69.239999999999995</v>
      </c>
      <c r="C93" s="11">
        <v>58</v>
      </c>
      <c r="D93" s="11">
        <v>0</v>
      </c>
      <c r="E93" s="27">
        <v>0</v>
      </c>
      <c r="F93" s="26">
        <f t="shared" si="2"/>
        <v>5.2399999999999904</v>
      </c>
      <c r="G93" s="26">
        <v>6</v>
      </c>
      <c r="H93" s="14"/>
      <c r="I93" s="14"/>
    </row>
    <row r="94" spans="1:9" ht="20.25">
      <c r="A94" s="10">
        <v>44177</v>
      </c>
      <c r="B94" s="26">
        <v>94</v>
      </c>
      <c r="C94" s="11">
        <v>65.2</v>
      </c>
      <c r="D94" s="11">
        <v>0</v>
      </c>
      <c r="E94" s="27">
        <v>0</v>
      </c>
      <c r="F94" s="26">
        <f t="shared" si="2"/>
        <v>22.8</v>
      </c>
      <c r="G94" s="26">
        <v>6</v>
      </c>
      <c r="H94" s="14"/>
      <c r="I94" s="14"/>
    </row>
    <row r="95" spans="1:9" ht="20.25">
      <c r="A95" s="10">
        <v>44177</v>
      </c>
      <c r="B95" s="26">
        <v>123.73</v>
      </c>
      <c r="C95" s="11">
        <v>104</v>
      </c>
      <c r="D95" s="11">
        <v>0</v>
      </c>
      <c r="E95" s="27">
        <v>0</v>
      </c>
      <c r="F95" s="26">
        <f t="shared" si="2"/>
        <v>13.73</v>
      </c>
      <c r="G95" s="26">
        <v>6</v>
      </c>
      <c r="H95" s="14"/>
      <c r="I95" s="14"/>
    </row>
    <row r="96" spans="1:9" ht="20.25">
      <c r="A96" s="10">
        <v>44177</v>
      </c>
      <c r="B96" s="26">
        <v>32.28</v>
      </c>
      <c r="C96" s="11">
        <v>24</v>
      </c>
      <c r="D96" s="11">
        <v>0</v>
      </c>
      <c r="E96" s="27">
        <v>0</v>
      </c>
      <c r="F96" s="26">
        <f t="shared" si="2"/>
        <v>2.2799999999999998</v>
      </c>
      <c r="G96" s="26">
        <v>6</v>
      </c>
      <c r="H96" s="14"/>
      <c r="I96" s="14"/>
    </row>
    <row r="97" spans="1:9" ht="20.25">
      <c r="A97" s="10">
        <v>44177</v>
      </c>
      <c r="B97" s="26">
        <v>77.97</v>
      </c>
      <c r="C97" s="11">
        <v>64.400000000000006</v>
      </c>
      <c r="D97" s="11">
        <v>0</v>
      </c>
      <c r="E97" s="27">
        <v>0</v>
      </c>
      <c r="F97" s="26">
        <f t="shared" si="2"/>
        <v>7.5699999999999896</v>
      </c>
      <c r="G97" s="26">
        <v>6</v>
      </c>
      <c r="H97" s="14"/>
      <c r="I97" s="14"/>
    </row>
    <row r="98" spans="1:9" ht="20.25">
      <c r="A98" s="10">
        <v>44177</v>
      </c>
      <c r="B98" s="26">
        <v>32.32</v>
      </c>
      <c r="C98" s="11">
        <v>24</v>
      </c>
      <c r="D98" s="11">
        <v>0</v>
      </c>
      <c r="E98" s="27">
        <v>0</v>
      </c>
      <c r="F98" s="26">
        <f t="shared" si="2"/>
        <v>2.3199999999999998</v>
      </c>
      <c r="G98" s="26">
        <v>6</v>
      </c>
      <c r="H98" s="14"/>
      <c r="I98" s="14"/>
    </row>
    <row r="99" spans="1:9" ht="20.25">
      <c r="A99" s="10">
        <v>44177</v>
      </c>
      <c r="B99" s="26">
        <v>31.36</v>
      </c>
      <c r="C99" s="11">
        <v>24</v>
      </c>
      <c r="D99" s="11">
        <v>0</v>
      </c>
      <c r="E99" s="27">
        <v>0</v>
      </c>
      <c r="F99" s="26">
        <f t="shared" si="2"/>
        <v>1.36</v>
      </c>
      <c r="G99" s="26">
        <v>6</v>
      </c>
      <c r="H99" s="14"/>
      <c r="I99" s="14"/>
    </row>
    <row r="100" spans="1:9" ht="20.25">
      <c r="A100" s="10">
        <v>44177</v>
      </c>
      <c r="B100" s="26">
        <v>61.06</v>
      </c>
      <c r="C100" s="11">
        <v>54.8</v>
      </c>
      <c r="D100" s="11">
        <v>0</v>
      </c>
      <c r="E100" s="27">
        <v>0</v>
      </c>
      <c r="F100" s="26">
        <f t="shared" si="2"/>
        <v>1.26000000000001</v>
      </c>
      <c r="G100" s="26">
        <v>5</v>
      </c>
      <c r="H100" s="14"/>
      <c r="I100" s="14"/>
    </row>
    <row r="101" spans="1:9" ht="20.25">
      <c r="A101" s="10">
        <v>44177</v>
      </c>
      <c r="B101" s="26">
        <v>80</v>
      </c>
      <c r="C101" s="11">
        <v>64.2</v>
      </c>
      <c r="D101" s="11">
        <v>0</v>
      </c>
      <c r="E101" s="27">
        <v>0</v>
      </c>
      <c r="F101" s="26">
        <f t="shared" si="2"/>
        <v>9.8000000000000007</v>
      </c>
      <c r="G101" s="26">
        <v>6</v>
      </c>
      <c r="H101" s="14"/>
      <c r="I101" s="14"/>
    </row>
    <row r="102" spans="1:9" ht="20.25">
      <c r="A102" s="10">
        <v>44178</v>
      </c>
      <c r="B102" s="26">
        <v>128.27000000000001</v>
      </c>
      <c r="C102" s="11">
        <v>104</v>
      </c>
      <c r="D102" s="11">
        <v>0</v>
      </c>
      <c r="E102" s="27">
        <v>0</v>
      </c>
      <c r="F102" s="26">
        <f t="shared" si="2"/>
        <v>18.27</v>
      </c>
      <c r="G102" s="26">
        <v>6</v>
      </c>
      <c r="H102" s="14"/>
      <c r="I102" s="14"/>
    </row>
    <row r="103" spans="1:9" ht="20.25">
      <c r="A103" s="10">
        <v>44178</v>
      </c>
      <c r="B103" s="26">
        <v>48.8</v>
      </c>
      <c r="C103" s="11">
        <v>32</v>
      </c>
      <c r="D103" s="11">
        <v>0</v>
      </c>
      <c r="E103" s="27">
        <v>0</v>
      </c>
      <c r="F103" s="26">
        <f t="shared" si="2"/>
        <v>10.8</v>
      </c>
      <c r="G103" s="26">
        <v>6</v>
      </c>
      <c r="H103" s="14"/>
      <c r="I103" s="14"/>
    </row>
    <row r="104" spans="1:9" ht="20.25">
      <c r="A104" s="10">
        <v>44178</v>
      </c>
      <c r="B104" s="26">
        <v>70</v>
      </c>
      <c r="C104" s="11">
        <v>56</v>
      </c>
      <c r="D104" s="11">
        <v>0</v>
      </c>
      <c r="E104" s="27">
        <v>0</v>
      </c>
      <c r="F104" s="26">
        <f t="shared" ref="F104:F117" si="3">B104-C104-D104+E104-G104</f>
        <v>8</v>
      </c>
      <c r="G104" s="26">
        <v>6</v>
      </c>
      <c r="H104" s="14"/>
      <c r="I104" s="14"/>
    </row>
    <row r="105" spans="1:9" ht="20.25">
      <c r="A105" s="10">
        <v>44178</v>
      </c>
      <c r="B105" s="26">
        <v>58.84</v>
      </c>
      <c r="C105" s="11">
        <v>54.7</v>
      </c>
      <c r="D105" s="11">
        <v>0</v>
      </c>
      <c r="E105" s="27">
        <v>0</v>
      </c>
      <c r="F105" s="30">
        <f t="shared" si="3"/>
        <v>-1.86</v>
      </c>
      <c r="G105" s="26">
        <v>6</v>
      </c>
      <c r="H105" s="14"/>
      <c r="I105" s="14"/>
    </row>
    <row r="106" spans="1:9" ht="20.25">
      <c r="A106" s="10">
        <v>44178</v>
      </c>
      <c r="B106" s="26">
        <v>80</v>
      </c>
      <c r="C106" s="11">
        <v>66</v>
      </c>
      <c r="D106" s="11">
        <v>0</v>
      </c>
      <c r="E106" s="27">
        <v>0</v>
      </c>
      <c r="F106" s="26">
        <f t="shared" si="3"/>
        <v>9</v>
      </c>
      <c r="G106" s="26">
        <v>5</v>
      </c>
      <c r="H106" s="14"/>
      <c r="I106" s="14"/>
    </row>
    <row r="107" spans="1:9" ht="20.25">
      <c r="A107" s="10">
        <v>44178</v>
      </c>
      <c r="B107" s="26">
        <v>18.399999999999999</v>
      </c>
      <c r="C107" s="11">
        <v>17</v>
      </c>
      <c r="D107" s="11">
        <v>0</v>
      </c>
      <c r="E107" s="27">
        <v>0</v>
      </c>
      <c r="F107" s="30">
        <f t="shared" si="3"/>
        <v>-4.5999999999999996</v>
      </c>
      <c r="G107" s="26">
        <v>6</v>
      </c>
      <c r="H107" s="14"/>
      <c r="I107" s="14"/>
    </row>
    <row r="108" spans="1:9" ht="20.25">
      <c r="A108" s="10">
        <v>44178</v>
      </c>
      <c r="B108" s="26">
        <v>75</v>
      </c>
      <c r="C108" s="11">
        <v>56</v>
      </c>
      <c r="D108" s="11">
        <v>0</v>
      </c>
      <c r="E108" s="27">
        <v>0</v>
      </c>
      <c r="F108" s="26">
        <f t="shared" si="3"/>
        <v>13</v>
      </c>
      <c r="G108" s="26">
        <v>6</v>
      </c>
      <c r="H108" s="14"/>
      <c r="I108" s="14"/>
    </row>
    <row r="109" spans="1:9" ht="20.25">
      <c r="A109" s="10">
        <v>44178</v>
      </c>
      <c r="B109" s="40">
        <v>37</v>
      </c>
      <c r="C109" s="40">
        <v>24</v>
      </c>
      <c r="D109" s="40">
        <v>0</v>
      </c>
      <c r="E109" s="40">
        <v>0</v>
      </c>
      <c r="F109" s="40">
        <f t="shared" si="3"/>
        <v>9.5</v>
      </c>
      <c r="G109" s="40">
        <v>3.5</v>
      </c>
      <c r="H109" s="14"/>
      <c r="I109" s="14"/>
    </row>
    <row r="110" spans="1:9" ht="20.25">
      <c r="A110" s="10">
        <v>44178</v>
      </c>
      <c r="B110" s="11">
        <v>147.80000000000001</v>
      </c>
      <c r="C110" s="11">
        <v>104</v>
      </c>
      <c r="D110" s="11">
        <v>0</v>
      </c>
      <c r="E110" s="27">
        <v>0</v>
      </c>
      <c r="F110" s="26">
        <f t="shared" si="3"/>
        <v>40.299999999999997</v>
      </c>
      <c r="G110" s="26">
        <v>3.5</v>
      </c>
      <c r="H110" s="14"/>
      <c r="I110" s="14"/>
    </row>
    <row r="111" spans="1:9" ht="21.95" customHeight="1">
      <c r="A111" s="10">
        <v>44178</v>
      </c>
      <c r="B111" s="11">
        <v>69.8</v>
      </c>
      <c r="C111" s="11">
        <v>48</v>
      </c>
      <c r="D111" s="11">
        <v>0</v>
      </c>
      <c r="E111" s="27">
        <v>0</v>
      </c>
      <c r="F111" s="26">
        <f t="shared" si="3"/>
        <v>18.3</v>
      </c>
      <c r="G111" s="26">
        <v>3.5</v>
      </c>
      <c r="H111" s="14"/>
      <c r="I111" s="14"/>
    </row>
    <row r="112" spans="1:9" ht="20.25">
      <c r="A112" s="10">
        <v>44179</v>
      </c>
      <c r="B112" s="11">
        <v>206.6</v>
      </c>
      <c r="C112" s="11">
        <v>168</v>
      </c>
      <c r="D112" s="11">
        <v>0</v>
      </c>
      <c r="E112" s="27">
        <v>0</v>
      </c>
      <c r="F112" s="26">
        <f t="shared" si="3"/>
        <v>33.6</v>
      </c>
      <c r="G112" s="26">
        <v>5</v>
      </c>
      <c r="H112" s="14"/>
      <c r="I112" s="14"/>
    </row>
    <row r="113" spans="1:7" ht="20.25">
      <c r="A113" s="10">
        <v>44179</v>
      </c>
      <c r="B113" s="11">
        <v>85.8</v>
      </c>
      <c r="C113" s="11">
        <v>56</v>
      </c>
      <c r="D113" s="11">
        <v>0</v>
      </c>
      <c r="E113" s="27">
        <v>0</v>
      </c>
      <c r="F113" s="26">
        <f t="shared" si="3"/>
        <v>26.3</v>
      </c>
      <c r="G113" s="26">
        <v>3.5</v>
      </c>
    </row>
    <row r="114" spans="1:7" ht="20.25">
      <c r="A114" s="10">
        <v>44179</v>
      </c>
      <c r="B114" s="11">
        <v>63</v>
      </c>
      <c r="C114" s="11">
        <v>40</v>
      </c>
      <c r="D114" s="11">
        <v>0</v>
      </c>
      <c r="E114" s="27">
        <v>0</v>
      </c>
      <c r="F114" s="26">
        <f t="shared" si="3"/>
        <v>19.5</v>
      </c>
      <c r="G114" s="26">
        <v>3.5</v>
      </c>
    </row>
    <row r="115" spans="1:7" ht="20.25">
      <c r="A115" s="10">
        <v>44179</v>
      </c>
      <c r="B115" s="11">
        <v>75.8</v>
      </c>
      <c r="C115" s="11">
        <v>56</v>
      </c>
      <c r="D115" s="11">
        <v>0</v>
      </c>
      <c r="E115" s="27">
        <v>0</v>
      </c>
      <c r="F115" s="26">
        <f t="shared" si="3"/>
        <v>16.3</v>
      </c>
      <c r="G115" s="26">
        <v>3.5</v>
      </c>
    </row>
    <row r="116" spans="1:7" ht="20.25">
      <c r="A116" s="10">
        <v>44179</v>
      </c>
      <c r="B116" s="11">
        <v>67.73</v>
      </c>
      <c r="C116" s="11">
        <v>54.7</v>
      </c>
      <c r="D116" s="11">
        <v>0</v>
      </c>
      <c r="E116" s="27">
        <v>0</v>
      </c>
      <c r="F116" s="26">
        <f t="shared" si="3"/>
        <v>7.03</v>
      </c>
      <c r="G116" s="26">
        <v>6</v>
      </c>
    </row>
    <row r="117" spans="1:7" ht="20.25">
      <c r="A117" s="10">
        <v>44179</v>
      </c>
      <c r="B117" s="11">
        <v>138.80000000000001</v>
      </c>
      <c r="C117" s="11">
        <v>106</v>
      </c>
      <c r="D117" s="11">
        <v>0</v>
      </c>
      <c r="E117" s="27">
        <v>0</v>
      </c>
      <c r="F117" s="26">
        <f t="shared" si="3"/>
        <v>26.8</v>
      </c>
      <c r="G117" s="26">
        <v>6</v>
      </c>
    </row>
    <row r="118" spans="1:7" ht="20.25">
      <c r="A118" s="10">
        <v>44179</v>
      </c>
      <c r="B118" s="11">
        <v>76.95</v>
      </c>
      <c r="C118" s="11">
        <v>56</v>
      </c>
      <c r="D118" s="11">
        <v>0</v>
      </c>
      <c r="E118" s="27">
        <v>0</v>
      </c>
      <c r="F118" s="26">
        <f t="shared" ref="F118:F130" si="4">B118-C118-D118+E118-G118</f>
        <v>17.45</v>
      </c>
      <c r="G118" s="26">
        <v>3.5</v>
      </c>
    </row>
    <row r="119" spans="1:7" ht="20.25">
      <c r="A119" s="10">
        <v>44179</v>
      </c>
      <c r="B119" s="11">
        <v>168.8</v>
      </c>
      <c r="C119" s="11">
        <v>120</v>
      </c>
      <c r="D119" s="11">
        <v>0</v>
      </c>
      <c r="E119" s="27">
        <v>0</v>
      </c>
      <c r="F119" s="26">
        <f t="shared" si="4"/>
        <v>45.3</v>
      </c>
      <c r="G119" s="26">
        <v>3.5</v>
      </c>
    </row>
    <row r="120" spans="1:7" ht="20.25">
      <c r="A120" s="10">
        <v>44179</v>
      </c>
      <c r="B120" s="11">
        <v>37</v>
      </c>
      <c r="C120" s="11">
        <v>24</v>
      </c>
      <c r="D120" s="11">
        <v>0</v>
      </c>
      <c r="E120" s="27">
        <v>0</v>
      </c>
      <c r="F120" s="26">
        <f t="shared" si="4"/>
        <v>9.5</v>
      </c>
      <c r="G120" s="26">
        <v>3.5</v>
      </c>
    </row>
    <row r="121" spans="1:7" ht="20.25">
      <c r="A121" s="10">
        <v>44179</v>
      </c>
      <c r="B121" s="11">
        <v>87</v>
      </c>
      <c r="C121" s="11">
        <v>65</v>
      </c>
      <c r="D121" s="11">
        <v>0</v>
      </c>
      <c r="E121" s="27">
        <v>0</v>
      </c>
      <c r="F121" s="26">
        <f t="shared" si="4"/>
        <v>18.5</v>
      </c>
      <c r="G121" s="26">
        <v>3.5</v>
      </c>
    </row>
    <row r="122" spans="1:7" ht="20.25">
      <c r="A122" s="10">
        <v>44180</v>
      </c>
      <c r="B122" s="11">
        <v>138.80000000000001</v>
      </c>
      <c r="C122" s="11">
        <v>104</v>
      </c>
      <c r="D122" s="11">
        <v>0</v>
      </c>
      <c r="E122" s="27">
        <v>0</v>
      </c>
      <c r="F122" s="26">
        <f t="shared" si="4"/>
        <v>31.3</v>
      </c>
      <c r="G122" s="26">
        <v>3.5</v>
      </c>
    </row>
    <row r="123" spans="1:7" ht="20.25">
      <c r="A123" s="10">
        <v>44180</v>
      </c>
      <c r="B123" s="11">
        <v>12</v>
      </c>
      <c r="C123" s="11">
        <v>8</v>
      </c>
      <c r="D123" s="11">
        <v>0</v>
      </c>
      <c r="E123" s="27">
        <v>0</v>
      </c>
      <c r="F123" s="26">
        <f t="shared" si="4"/>
        <v>0.5</v>
      </c>
      <c r="G123" s="26">
        <v>3.5</v>
      </c>
    </row>
    <row r="124" spans="1:7" ht="20.25">
      <c r="A124" s="10">
        <v>44180</v>
      </c>
      <c r="B124" s="11">
        <v>25.91</v>
      </c>
      <c r="C124" s="11">
        <v>18</v>
      </c>
      <c r="D124" s="11">
        <v>0</v>
      </c>
      <c r="E124" s="27">
        <v>0</v>
      </c>
      <c r="F124" s="26">
        <f t="shared" si="4"/>
        <v>4.41</v>
      </c>
      <c r="G124" s="26">
        <v>3.5</v>
      </c>
    </row>
    <row r="125" spans="1:7" ht="20.25">
      <c r="A125" s="10">
        <v>44180</v>
      </c>
      <c r="B125" s="11">
        <v>128.28</v>
      </c>
      <c r="C125" s="11">
        <v>104</v>
      </c>
      <c r="D125" s="11">
        <v>0</v>
      </c>
      <c r="E125" s="27">
        <v>0</v>
      </c>
      <c r="F125" s="26">
        <f t="shared" si="4"/>
        <v>20.78</v>
      </c>
      <c r="G125" s="26">
        <v>3.5</v>
      </c>
    </row>
    <row r="126" spans="1:7" ht="20.25">
      <c r="A126" s="10">
        <v>44180</v>
      </c>
      <c r="B126" s="11">
        <v>68.03</v>
      </c>
      <c r="C126" s="11">
        <v>56</v>
      </c>
      <c r="D126" s="11">
        <v>0</v>
      </c>
      <c r="E126" s="27">
        <v>0</v>
      </c>
      <c r="F126" s="26">
        <f t="shared" si="4"/>
        <v>8.5299999999999994</v>
      </c>
      <c r="G126" s="26">
        <v>3.5</v>
      </c>
    </row>
    <row r="127" spans="1:7" ht="20.25">
      <c r="A127" s="10">
        <v>44180</v>
      </c>
      <c r="B127" s="11">
        <v>62.64</v>
      </c>
      <c r="C127" s="11">
        <v>48</v>
      </c>
      <c r="D127" s="11">
        <v>0</v>
      </c>
      <c r="E127" s="27">
        <v>0</v>
      </c>
      <c r="F127" s="26">
        <f t="shared" si="4"/>
        <v>11.14</v>
      </c>
      <c r="G127" s="26">
        <v>3.5</v>
      </c>
    </row>
    <row r="128" spans="1:7" ht="20.25">
      <c r="A128" s="10">
        <v>44180</v>
      </c>
      <c r="B128" s="11">
        <v>270.37</v>
      </c>
      <c r="C128" s="11">
        <v>224</v>
      </c>
      <c r="D128" s="11">
        <v>0</v>
      </c>
      <c r="E128" s="27">
        <v>0</v>
      </c>
      <c r="F128" s="26">
        <f t="shared" si="4"/>
        <v>42.87</v>
      </c>
      <c r="G128" s="26">
        <v>3.5</v>
      </c>
    </row>
    <row r="129" spans="1:7" ht="20.25">
      <c r="A129" s="10">
        <v>44181</v>
      </c>
      <c r="B129" s="11">
        <v>37</v>
      </c>
      <c r="C129" s="11">
        <v>24</v>
      </c>
      <c r="D129" s="11">
        <v>0</v>
      </c>
      <c r="E129" s="27">
        <v>0</v>
      </c>
      <c r="F129" s="26">
        <f t="shared" si="4"/>
        <v>9.5</v>
      </c>
      <c r="G129" s="26">
        <v>3.5</v>
      </c>
    </row>
    <row r="130" spans="1:7" ht="20.25">
      <c r="A130" s="10">
        <v>44181</v>
      </c>
      <c r="B130" s="11">
        <v>74.16</v>
      </c>
      <c r="C130" s="11">
        <v>51.8</v>
      </c>
      <c r="D130" s="11">
        <v>0</v>
      </c>
      <c r="E130" s="27">
        <v>0</v>
      </c>
      <c r="F130" s="26">
        <f t="shared" si="4"/>
        <v>18.86</v>
      </c>
      <c r="G130" s="26">
        <v>3.5</v>
      </c>
    </row>
    <row r="131" spans="1:7" ht="20.25">
      <c r="A131" s="10">
        <v>44181</v>
      </c>
      <c r="B131" s="11">
        <v>35.83</v>
      </c>
      <c r="C131" s="11">
        <v>24</v>
      </c>
      <c r="D131" s="11">
        <v>0</v>
      </c>
      <c r="E131" s="27">
        <v>0</v>
      </c>
      <c r="F131" s="26">
        <f t="shared" ref="F131:F141" si="5">B131-C131-D131+E131-G131</f>
        <v>8.33</v>
      </c>
      <c r="G131" s="26">
        <v>3.5</v>
      </c>
    </row>
    <row r="132" spans="1:7" ht="20.25">
      <c r="A132" s="10">
        <v>44181</v>
      </c>
      <c r="B132" s="11">
        <v>137.49</v>
      </c>
      <c r="C132" s="11">
        <v>104</v>
      </c>
      <c r="D132" s="11">
        <v>0</v>
      </c>
      <c r="E132" s="27">
        <v>0</v>
      </c>
      <c r="F132" s="26">
        <f t="shared" si="5"/>
        <v>29.99</v>
      </c>
      <c r="G132" s="26">
        <v>3.5</v>
      </c>
    </row>
    <row r="133" spans="1:7" ht="20.25">
      <c r="A133" s="10">
        <v>44182</v>
      </c>
      <c r="B133" s="11">
        <v>49.44</v>
      </c>
      <c r="C133" s="11">
        <v>32</v>
      </c>
      <c r="D133" s="11">
        <v>0</v>
      </c>
      <c r="E133" s="27">
        <v>0</v>
      </c>
      <c r="F133" s="26">
        <f t="shared" si="5"/>
        <v>13.94</v>
      </c>
      <c r="G133" s="26">
        <v>3.5</v>
      </c>
    </row>
    <row r="134" spans="1:7" ht="20.25">
      <c r="A134" s="10">
        <v>44182</v>
      </c>
      <c r="B134" s="11">
        <v>148.80000000000001</v>
      </c>
      <c r="C134" s="11">
        <v>112</v>
      </c>
      <c r="D134" s="11">
        <v>0</v>
      </c>
      <c r="E134" s="27">
        <v>0</v>
      </c>
      <c r="F134" s="26">
        <f t="shared" si="5"/>
        <v>33.299999999999997</v>
      </c>
      <c r="G134" s="26">
        <v>3.5</v>
      </c>
    </row>
    <row r="135" spans="1:7" ht="20.25">
      <c r="A135" s="10">
        <v>44182</v>
      </c>
      <c r="B135" s="11">
        <v>148.80000000000001</v>
      </c>
      <c r="C135" s="11">
        <v>112</v>
      </c>
      <c r="D135" s="11">
        <v>0</v>
      </c>
      <c r="E135" s="27">
        <v>0</v>
      </c>
      <c r="F135" s="26">
        <f t="shared" si="5"/>
        <v>33.299999999999997</v>
      </c>
      <c r="G135" s="26">
        <v>3.5</v>
      </c>
    </row>
    <row r="136" spans="1:7" ht="20.25">
      <c r="A136" s="10">
        <v>44182</v>
      </c>
      <c r="B136" s="11">
        <v>67.56</v>
      </c>
      <c r="C136" s="11">
        <v>48</v>
      </c>
      <c r="D136" s="11">
        <v>0</v>
      </c>
      <c r="E136" s="27">
        <v>0</v>
      </c>
      <c r="F136" s="26">
        <f t="shared" si="5"/>
        <v>16.059999999999999</v>
      </c>
      <c r="G136" s="26">
        <v>3.5</v>
      </c>
    </row>
    <row r="137" spans="1:7" ht="20.25">
      <c r="A137" s="10">
        <v>44182</v>
      </c>
      <c r="B137" s="11">
        <v>35.83</v>
      </c>
      <c r="C137" s="11">
        <v>24</v>
      </c>
      <c r="D137" s="11">
        <v>0</v>
      </c>
      <c r="E137" s="27">
        <v>0</v>
      </c>
      <c r="F137" s="26">
        <f t="shared" si="5"/>
        <v>8.33</v>
      </c>
      <c r="G137" s="26">
        <v>3.5</v>
      </c>
    </row>
    <row r="138" spans="1:7" ht="20.25">
      <c r="A138" s="10">
        <v>44182</v>
      </c>
      <c r="B138" s="11">
        <v>75.8</v>
      </c>
      <c r="C138" s="11">
        <v>56</v>
      </c>
      <c r="D138" s="11">
        <v>0</v>
      </c>
      <c r="E138" s="27">
        <v>0</v>
      </c>
      <c r="F138" s="26">
        <f t="shared" si="5"/>
        <v>16.3</v>
      </c>
      <c r="G138" s="26">
        <v>3.5</v>
      </c>
    </row>
    <row r="139" spans="1:7" ht="20.25">
      <c r="A139" s="10">
        <v>44182</v>
      </c>
      <c r="B139" s="11">
        <v>141.80000000000001</v>
      </c>
      <c r="C139" s="11">
        <v>104</v>
      </c>
      <c r="D139" s="11">
        <v>0</v>
      </c>
      <c r="E139" s="27">
        <v>0</v>
      </c>
      <c r="F139" s="26">
        <f t="shared" si="5"/>
        <v>34.299999999999997</v>
      </c>
      <c r="G139" s="26">
        <v>3.5</v>
      </c>
    </row>
    <row r="140" spans="1:7" ht="20.25">
      <c r="A140" s="10">
        <v>44182</v>
      </c>
      <c r="B140" s="11">
        <v>36.83</v>
      </c>
      <c r="C140" s="11">
        <v>24</v>
      </c>
      <c r="D140" s="11">
        <v>0</v>
      </c>
      <c r="E140" s="27">
        <v>0</v>
      </c>
      <c r="F140" s="26">
        <f t="shared" si="5"/>
        <v>9.33</v>
      </c>
      <c r="G140" s="26">
        <v>3.5</v>
      </c>
    </row>
    <row r="141" spans="1:7" ht="20.25">
      <c r="A141" s="10">
        <v>44183</v>
      </c>
      <c r="B141" s="11">
        <v>84.11</v>
      </c>
      <c r="C141" s="11">
        <v>65</v>
      </c>
      <c r="D141" s="11">
        <v>0</v>
      </c>
      <c r="E141" s="27">
        <v>0</v>
      </c>
      <c r="F141" s="26">
        <f t="shared" si="5"/>
        <v>15.61</v>
      </c>
      <c r="G141" s="26">
        <v>3.5</v>
      </c>
    </row>
    <row r="142" spans="1:7" ht="20.25">
      <c r="A142" s="10">
        <v>44183</v>
      </c>
      <c r="B142" s="11">
        <v>72.69</v>
      </c>
      <c r="C142" s="11">
        <v>56</v>
      </c>
      <c r="D142" s="11">
        <v>0</v>
      </c>
      <c r="E142" s="27">
        <v>0</v>
      </c>
      <c r="F142" s="26">
        <f t="shared" ref="F142:F160" si="6">B142-C142-D142+E142-G142</f>
        <v>13.19</v>
      </c>
      <c r="G142" s="26">
        <v>3.5</v>
      </c>
    </row>
    <row r="143" spans="1:7" ht="20.25">
      <c r="A143" s="10">
        <v>44183</v>
      </c>
      <c r="B143" s="11">
        <v>46.41</v>
      </c>
      <c r="C143" s="11">
        <v>32</v>
      </c>
      <c r="D143" s="11">
        <v>0</v>
      </c>
      <c r="E143" s="27">
        <v>0</v>
      </c>
      <c r="F143" s="26">
        <f t="shared" si="6"/>
        <v>10.91</v>
      </c>
      <c r="G143" s="26">
        <v>3.5</v>
      </c>
    </row>
    <row r="144" spans="1:7" ht="20.25">
      <c r="A144" s="10">
        <v>44183</v>
      </c>
      <c r="B144" s="11">
        <v>61.05</v>
      </c>
      <c r="C144" s="11">
        <v>40</v>
      </c>
      <c r="D144" s="11">
        <v>0</v>
      </c>
      <c r="E144" s="27">
        <v>0</v>
      </c>
      <c r="F144" s="26">
        <f t="shared" si="6"/>
        <v>17.55</v>
      </c>
      <c r="G144" s="26">
        <v>3.5</v>
      </c>
    </row>
    <row r="145" spans="1:7" ht="20.25">
      <c r="A145" s="10">
        <v>44183</v>
      </c>
      <c r="B145" s="11">
        <v>35.83</v>
      </c>
      <c r="C145" s="11">
        <v>24</v>
      </c>
      <c r="D145" s="11">
        <v>0</v>
      </c>
      <c r="E145" s="27">
        <v>0</v>
      </c>
      <c r="F145" s="26">
        <f t="shared" si="6"/>
        <v>8.33</v>
      </c>
      <c r="G145" s="26">
        <v>3.5</v>
      </c>
    </row>
    <row r="146" spans="1:7" ht="20.25">
      <c r="A146" s="10">
        <v>44183</v>
      </c>
      <c r="B146" s="11">
        <v>134.49</v>
      </c>
      <c r="C146" s="11">
        <v>109.5</v>
      </c>
      <c r="D146" s="11">
        <v>0</v>
      </c>
      <c r="E146" s="27">
        <v>0</v>
      </c>
      <c r="F146" s="26">
        <f t="shared" si="6"/>
        <v>21.49</v>
      </c>
      <c r="G146" s="26">
        <v>3.5</v>
      </c>
    </row>
    <row r="147" spans="1:7" ht="20.25">
      <c r="A147" s="10">
        <v>44183</v>
      </c>
      <c r="B147" s="11">
        <v>28</v>
      </c>
      <c r="C147" s="11">
        <v>20</v>
      </c>
      <c r="D147" s="11">
        <v>0</v>
      </c>
      <c r="E147" s="27">
        <v>0</v>
      </c>
      <c r="F147" s="26">
        <f t="shared" si="6"/>
        <v>4.5</v>
      </c>
      <c r="G147" s="26">
        <v>3.5</v>
      </c>
    </row>
    <row r="148" spans="1:7" ht="20.25">
      <c r="A148" s="10">
        <v>44183</v>
      </c>
      <c r="B148" s="11">
        <v>125.54</v>
      </c>
      <c r="C148" s="11">
        <v>104</v>
      </c>
      <c r="D148" s="11">
        <v>0</v>
      </c>
      <c r="E148" s="27">
        <v>0</v>
      </c>
      <c r="F148" s="26">
        <f t="shared" si="6"/>
        <v>18.04</v>
      </c>
      <c r="G148" s="26">
        <v>3.5</v>
      </c>
    </row>
    <row r="149" spans="1:7" ht="20.25">
      <c r="A149" s="10">
        <v>44183</v>
      </c>
      <c r="B149" s="11">
        <v>34.97</v>
      </c>
      <c r="C149" s="11">
        <v>24</v>
      </c>
      <c r="D149" s="11">
        <v>0</v>
      </c>
      <c r="E149" s="27">
        <v>0</v>
      </c>
      <c r="F149" s="26">
        <f t="shared" si="6"/>
        <v>7.47</v>
      </c>
      <c r="G149" s="26">
        <v>3.5</v>
      </c>
    </row>
    <row r="150" spans="1:7" ht="20.25">
      <c r="A150" s="10">
        <v>44183</v>
      </c>
      <c r="B150" s="11">
        <v>44.56</v>
      </c>
      <c r="C150" s="11">
        <v>43.95</v>
      </c>
      <c r="D150" s="11">
        <v>0</v>
      </c>
      <c r="E150" s="27">
        <v>0</v>
      </c>
      <c r="F150" s="26">
        <f t="shared" si="6"/>
        <v>0.60999999999999899</v>
      </c>
      <c r="G150" s="26">
        <v>0</v>
      </c>
    </row>
    <row r="151" spans="1:7" ht="20.25">
      <c r="A151" s="10">
        <v>44183</v>
      </c>
      <c r="B151" s="11">
        <v>11.61</v>
      </c>
      <c r="C151" s="11">
        <v>8</v>
      </c>
      <c r="D151" s="11">
        <v>0</v>
      </c>
      <c r="E151" s="27">
        <v>0</v>
      </c>
      <c r="F151" s="26">
        <f t="shared" si="6"/>
        <v>0.109999999999999</v>
      </c>
      <c r="G151" s="26">
        <v>3.5</v>
      </c>
    </row>
    <row r="152" spans="1:7" ht="20.25">
      <c r="A152" s="10">
        <v>44183</v>
      </c>
      <c r="B152" s="16">
        <v>64.930000000000007</v>
      </c>
      <c r="C152" s="16">
        <v>56</v>
      </c>
      <c r="D152" s="16">
        <v>64.930000000000007</v>
      </c>
      <c r="E152" s="16">
        <v>52.5</v>
      </c>
      <c r="F152" s="30">
        <f t="shared" si="6"/>
        <v>-7</v>
      </c>
      <c r="G152" s="30">
        <v>3.5</v>
      </c>
    </row>
    <row r="153" spans="1:7" ht="20.25">
      <c r="A153" s="10">
        <v>44183</v>
      </c>
      <c r="B153" s="11">
        <v>124.21</v>
      </c>
      <c r="C153" s="11">
        <v>104</v>
      </c>
      <c r="D153" s="11">
        <v>0</v>
      </c>
      <c r="E153" s="27">
        <v>0</v>
      </c>
      <c r="F153" s="26">
        <f t="shared" si="6"/>
        <v>16.71</v>
      </c>
      <c r="G153" s="26">
        <v>3.5</v>
      </c>
    </row>
    <row r="154" spans="1:7" ht="20.25">
      <c r="A154" s="10">
        <v>44184</v>
      </c>
      <c r="B154" s="11">
        <v>137.49</v>
      </c>
      <c r="C154" s="11">
        <v>104</v>
      </c>
      <c r="D154" s="11">
        <v>0</v>
      </c>
      <c r="E154" s="27">
        <v>0</v>
      </c>
      <c r="F154" s="26">
        <f t="shared" si="6"/>
        <v>29.99</v>
      </c>
      <c r="G154" s="26">
        <v>3.5</v>
      </c>
    </row>
    <row r="155" spans="1:7" ht="20.25">
      <c r="A155" s="10">
        <v>44184</v>
      </c>
      <c r="B155" s="11">
        <v>192.07</v>
      </c>
      <c r="C155" s="11">
        <v>156.5</v>
      </c>
      <c r="D155" s="11">
        <v>0</v>
      </c>
      <c r="E155" s="27">
        <v>0</v>
      </c>
      <c r="F155" s="26">
        <f t="shared" si="6"/>
        <v>32.07</v>
      </c>
      <c r="G155" s="26">
        <v>3.5</v>
      </c>
    </row>
    <row r="156" spans="1:7" ht="20.25">
      <c r="A156" s="10">
        <v>44184</v>
      </c>
      <c r="B156" s="11">
        <v>44.56</v>
      </c>
      <c r="C156" s="11">
        <v>43.95</v>
      </c>
      <c r="D156" s="11">
        <v>0</v>
      </c>
      <c r="E156" s="27">
        <v>0</v>
      </c>
      <c r="F156" s="26">
        <f t="shared" si="6"/>
        <v>0.60999999999999899</v>
      </c>
      <c r="G156" s="26">
        <v>0</v>
      </c>
    </row>
    <row r="157" spans="1:7" ht="20.25">
      <c r="A157" s="10">
        <v>44184</v>
      </c>
      <c r="B157" s="11">
        <v>134.49</v>
      </c>
      <c r="C157" s="11">
        <v>104</v>
      </c>
      <c r="D157" s="11">
        <v>0</v>
      </c>
      <c r="E157" s="27">
        <v>0</v>
      </c>
      <c r="F157" s="26">
        <f t="shared" si="6"/>
        <v>26.99</v>
      </c>
      <c r="G157" s="26">
        <v>3.5</v>
      </c>
    </row>
    <row r="158" spans="1:7" ht="20.25">
      <c r="A158" s="10">
        <v>44184</v>
      </c>
      <c r="B158" s="11">
        <v>67.56</v>
      </c>
      <c r="C158" s="11">
        <v>48</v>
      </c>
      <c r="D158" s="11">
        <v>0</v>
      </c>
      <c r="E158" s="27">
        <v>0</v>
      </c>
      <c r="F158" s="26">
        <f t="shared" si="6"/>
        <v>16.059999999999999</v>
      </c>
      <c r="G158" s="26">
        <v>3.5</v>
      </c>
    </row>
    <row r="159" spans="1:7" ht="20.25">
      <c r="A159" s="10">
        <v>44184</v>
      </c>
      <c r="B159" s="11">
        <v>134.49</v>
      </c>
      <c r="C159" s="11">
        <v>104</v>
      </c>
      <c r="D159" s="11">
        <v>0</v>
      </c>
      <c r="E159" s="27">
        <v>0</v>
      </c>
      <c r="F159" s="26">
        <f t="shared" si="6"/>
        <v>26.99</v>
      </c>
      <c r="G159" s="26">
        <v>3.5</v>
      </c>
    </row>
    <row r="160" spans="1:7" ht="20.25">
      <c r="A160" s="10">
        <v>44184</v>
      </c>
      <c r="B160" s="11">
        <v>12.95</v>
      </c>
      <c r="C160" s="11">
        <v>8</v>
      </c>
      <c r="D160" s="11">
        <v>0</v>
      </c>
      <c r="E160" s="27">
        <v>0</v>
      </c>
      <c r="F160" s="26">
        <f t="shared" si="6"/>
        <v>1.45</v>
      </c>
      <c r="G160" s="26">
        <v>3.5</v>
      </c>
    </row>
    <row r="161" spans="1:8" ht="20.25">
      <c r="A161" s="10">
        <v>44184</v>
      </c>
      <c r="B161" s="11">
        <v>35.83</v>
      </c>
      <c r="C161" s="11">
        <v>24</v>
      </c>
      <c r="D161" s="11">
        <v>0</v>
      </c>
      <c r="E161" s="27">
        <v>0</v>
      </c>
      <c r="F161" s="26">
        <f t="shared" ref="F161:F183" si="7">B161-C161-D161+E161-G161</f>
        <v>8.33</v>
      </c>
      <c r="G161" s="26">
        <v>3.5</v>
      </c>
    </row>
    <row r="162" spans="1:8" ht="20.25">
      <c r="A162" s="10">
        <v>44184</v>
      </c>
      <c r="B162" s="11">
        <v>167.09</v>
      </c>
      <c r="C162" s="11">
        <v>147.94999999999999</v>
      </c>
      <c r="D162" s="11">
        <v>0</v>
      </c>
      <c r="E162" s="27">
        <v>0</v>
      </c>
      <c r="F162" s="26">
        <f t="shared" si="7"/>
        <v>15.64</v>
      </c>
      <c r="G162" s="26">
        <v>3.5</v>
      </c>
    </row>
    <row r="163" spans="1:8" ht="20.25">
      <c r="A163" s="10">
        <v>44184</v>
      </c>
      <c r="B163" s="11">
        <v>134.49</v>
      </c>
      <c r="C163" s="11">
        <v>104</v>
      </c>
      <c r="D163" s="11">
        <v>0</v>
      </c>
      <c r="E163" s="27">
        <v>0</v>
      </c>
      <c r="F163" s="26">
        <f t="shared" si="7"/>
        <v>26.99</v>
      </c>
      <c r="G163" s="26">
        <v>3.5</v>
      </c>
    </row>
    <row r="164" spans="1:8" ht="20.25">
      <c r="A164" s="10">
        <v>44184</v>
      </c>
      <c r="B164" s="11">
        <v>64.930000000000007</v>
      </c>
      <c r="C164" s="11">
        <v>55</v>
      </c>
      <c r="D164" s="11">
        <v>0</v>
      </c>
      <c r="E164" s="27">
        <v>0</v>
      </c>
      <c r="F164" s="26">
        <f t="shared" si="7"/>
        <v>6.4300000000000104</v>
      </c>
      <c r="G164" s="26">
        <v>3.5</v>
      </c>
    </row>
    <row r="165" spans="1:8" ht="20.25">
      <c r="A165" s="10">
        <v>44184</v>
      </c>
      <c r="B165" s="11">
        <v>67.56</v>
      </c>
      <c r="C165" s="11">
        <v>48</v>
      </c>
      <c r="D165" s="11">
        <v>0</v>
      </c>
      <c r="E165" s="27">
        <v>0</v>
      </c>
      <c r="F165" s="26">
        <f t="shared" si="7"/>
        <v>16.059999999999999</v>
      </c>
      <c r="G165" s="26">
        <v>3.5</v>
      </c>
      <c r="H165" t="s">
        <v>25</v>
      </c>
    </row>
    <row r="166" spans="1:8" ht="20.25">
      <c r="A166" s="10">
        <v>44184</v>
      </c>
      <c r="B166" s="11">
        <v>24.22</v>
      </c>
      <c r="C166" s="11">
        <v>16</v>
      </c>
      <c r="D166" s="11">
        <v>0</v>
      </c>
      <c r="E166" s="27">
        <v>0</v>
      </c>
      <c r="F166" s="26">
        <f t="shared" si="7"/>
        <v>4.72</v>
      </c>
      <c r="G166" s="26">
        <v>3.5</v>
      </c>
    </row>
    <row r="167" spans="1:8" ht="20.25">
      <c r="A167" s="10">
        <v>44185</v>
      </c>
      <c r="B167" s="11">
        <v>134.49</v>
      </c>
      <c r="C167" s="11">
        <v>106</v>
      </c>
      <c r="D167" s="11">
        <v>0</v>
      </c>
      <c r="E167" s="27">
        <v>0</v>
      </c>
      <c r="F167" s="30">
        <f t="shared" si="7"/>
        <v>-0.50999999999999102</v>
      </c>
      <c r="G167" s="26">
        <v>29</v>
      </c>
    </row>
    <row r="168" spans="1:8" ht="20.25">
      <c r="A168" s="10">
        <v>44185</v>
      </c>
      <c r="B168" s="11">
        <v>64.930000000000007</v>
      </c>
      <c r="C168" s="11">
        <v>55</v>
      </c>
      <c r="D168" s="11">
        <v>0</v>
      </c>
      <c r="E168" s="27">
        <v>0</v>
      </c>
      <c r="F168" s="26">
        <f t="shared" si="7"/>
        <v>6.4300000000000104</v>
      </c>
      <c r="G168" s="26">
        <v>3.5</v>
      </c>
    </row>
    <row r="169" spans="1:8" ht="20.25">
      <c r="A169" s="10">
        <v>44185</v>
      </c>
      <c r="B169" s="11">
        <v>37.799999999999997</v>
      </c>
      <c r="C169" s="11">
        <v>24</v>
      </c>
      <c r="D169" s="11">
        <v>0</v>
      </c>
      <c r="E169" s="27">
        <v>0</v>
      </c>
      <c r="F169" s="26">
        <f t="shared" si="7"/>
        <v>10.3</v>
      </c>
      <c r="G169" s="26">
        <v>3.5</v>
      </c>
    </row>
    <row r="170" spans="1:8" ht="20.25">
      <c r="A170" s="10">
        <v>44185</v>
      </c>
      <c r="B170" s="11">
        <v>57.15</v>
      </c>
      <c r="C170" s="11">
        <v>50</v>
      </c>
      <c r="D170" s="11">
        <v>0</v>
      </c>
      <c r="E170" s="27">
        <v>0</v>
      </c>
      <c r="F170" s="26">
        <f t="shared" si="7"/>
        <v>3.65</v>
      </c>
      <c r="G170" s="26">
        <v>3.5</v>
      </c>
    </row>
    <row r="171" spans="1:8" ht="20.25">
      <c r="A171" s="10">
        <v>44185</v>
      </c>
      <c r="B171" s="11">
        <v>14</v>
      </c>
      <c r="C171" s="11">
        <v>2</v>
      </c>
      <c r="D171" s="11">
        <v>0</v>
      </c>
      <c r="E171" s="27">
        <v>0</v>
      </c>
      <c r="F171" s="26">
        <f t="shared" si="7"/>
        <v>8.5</v>
      </c>
      <c r="G171" s="26">
        <v>3.5</v>
      </c>
    </row>
    <row r="172" spans="1:8" ht="20.25">
      <c r="A172" s="10">
        <v>44185</v>
      </c>
      <c r="B172" s="11">
        <v>80.17</v>
      </c>
      <c r="C172" s="11">
        <v>56</v>
      </c>
      <c r="D172" s="11">
        <v>0</v>
      </c>
      <c r="E172" s="27">
        <v>0</v>
      </c>
      <c r="F172" s="26">
        <f t="shared" si="7"/>
        <v>20.67</v>
      </c>
      <c r="G172" s="26">
        <v>3.5</v>
      </c>
    </row>
    <row r="173" spans="1:8" ht="20.25">
      <c r="A173" s="10">
        <v>44185</v>
      </c>
      <c r="B173" s="11">
        <v>64.930000000000007</v>
      </c>
      <c r="C173" s="11">
        <v>55</v>
      </c>
      <c r="D173" s="11">
        <v>0</v>
      </c>
      <c r="E173" s="27">
        <v>0</v>
      </c>
      <c r="F173" s="26">
        <f t="shared" si="7"/>
        <v>6.4300000000000104</v>
      </c>
      <c r="G173" s="26">
        <v>3.5</v>
      </c>
    </row>
    <row r="174" spans="1:8" ht="20.25">
      <c r="A174" s="10">
        <v>44185</v>
      </c>
      <c r="B174" s="11">
        <v>24.22</v>
      </c>
      <c r="C174" s="11">
        <v>16</v>
      </c>
      <c r="D174" s="11">
        <v>0</v>
      </c>
      <c r="E174" s="27">
        <v>0</v>
      </c>
      <c r="F174" s="26">
        <f t="shared" si="7"/>
        <v>4.72</v>
      </c>
      <c r="G174" s="26">
        <v>3.5</v>
      </c>
    </row>
    <row r="175" spans="1:8" ht="20.25">
      <c r="A175" s="10">
        <v>44185</v>
      </c>
      <c r="B175" s="11">
        <v>87.44</v>
      </c>
      <c r="C175" s="11">
        <v>65</v>
      </c>
      <c r="D175" s="11">
        <v>0</v>
      </c>
      <c r="E175" s="27">
        <v>0</v>
      </c>
      <c r="F175" s="26">
        <f t="shared" si="7"/>
        <v>18.940000000000001</v>
      </c>
      <c r="G175" s="26">
        <v>3.5</v>
      </c>
    </row>
    <row r="176" spans="1:8" ht="20.25">
      <c r="A176" s="10">
        <v>44186</v>
      </c>
      <c r="B176" s="11">
        <v>68.739999999999995</v>
      </c>
      <c r="C176" s="11">
        <v>48</v>
      </c>
      <c r="D176" s="11">
        <v>0</v>
      </c>
      <c r="E176" s="27">
        <v>0</v>
      </c>
      <c r="F176" s="26">
        <f t="shared" si="7"/>
        <v>17.239999999999998</v>
      </c>
      <c r="G176" s="26">
        <v>3.5</v>
      </c>
    </row>
    <row r="177" spans="1:7" ht="20.25">
      <c r="A177" s="10">
        <v>44186</v>
      </c>
      <c r="B177" s="11">
        <v>37.380000000000003</v>
      </c>
      <c r="C177" s="11">
        <v>25</v>
      </c>
      <c r="D177" s="11">
        <v>0</v>
      </c>
      <c r="E177" s="27">
        <v>0</v>
      </c>
      <c r="F177" s="26">
        <f t="shared" si="7"/>
        <v>8.8800000000000008</v>
      </c>
      <c r="G177" s="26">
        <v>3.5</v>
      </c>
    </row>
    <row r="178" spans="1:7" ht="20.25">
      <c r="A178" s="10">
        <v>44186</v>
      </c>
      <c r="B178" s="11">
        <v>180.76</v>
      </c>
      <c r="C178" s="11">
        <v>128</v>
      </c>
      <c r="D178" s="11">
        <v>0</v>
      </c>
      <c r="E178" s="27">
        <v>0</v>
      </c>
      <c r="F178" s="26">
        <f t="shared" si="7"/>
        <v>49.26</v>
      </c>
      <c r="G178" s="26">
        <v>3.5</v>
      </c>
    </row>
    <row r="179" spans="1:7" ht="20.25">
      <c r="A179" s="10">
        <v>44186</v>
      </c>
      <c r="B179" s="11">
        <v>283.86</v>
      </c>
      <c r="C179" s="11">
        <v>208</v>
      </c>
      <c r="D179" s="11">
        <v>0</v>
      </c>
      <c r="E179" s="27">
        <v>0</v>
      </c>
      <c r="F179" s="26">
        <f t="shared" si="7"/>
        <v>72.36</v>
      </c>
      <c r="G179" s="26">
        <v>3.5</v>
      </c>
    </row>
    <row r="180" spans="1:7" ht="20.25">
      <c r="A180" s="10">
        <v>44186</v>
      </c>
      <c r="B180" s="11">
        <v>143.80000000000001</v>
      </c>
      <c r="C180" s="11">
        <v>104</v>
      </c>
      <c r="D180" s="11">
        <v>0</v>
      </c>
      <c r="E180" s="27">
        <v>0</v>
      </c>
      <c r="F180" s="26">
        <f t="shared" si="7"/>
        <v>36.299999999999997</v>
      </c>
      <c r="G180" s="26">
        <v>3.5</v>
      </c>
    </row>
    <row r="181" spans="1:7" ht="20.25">
      <c r="A181" s="10">
        <v>44186</v>
      </c>
      <c r="B181" s="11">
        <v>67.56</v>
      </c>
      <c r="C181" s="11">
        <v>48</v>
      </c>
      <c r="D181" s="11">
        <v>0</v>
      </c>
      <c r="E181" s="27">
        <v>0</v>
      </c>
      <c r="F181" s="26">
        <f t="shared" si="7"/>
        <v>16.059999999999999</v>
      </c>
      <c r="G181" s="26">
        <v>3.5</v>
      </c>
    </row>
    <row r="182" spans="1:7" ht="20.25">
      <c r="A182" s="10">
        <v>44187</v>
      </c>
      <c r="B182" s="11">
        <v>158.76</v>
      </c>
      <c r="C182" s="11">
        <v>112</v>
      </c>
      <c r="D182" s="11">
        <v>0</v>
      </c>
      <c r="E182" s="27">
        <v>0</v>
      </c>
      <c r="F182" s="26">
        <f t="shared" si="7"/>
        <v>43.26</v>
      </c>
      <c r="G182" s="26">
        <v>3.5</v>
      </c>
    </row>
    <row r="183" spans="1:7" ht="20.25">
      <c r="A183" s="10">
        <v>44187</v>
      </c>
      <c r="B183" s="11">
        <v>137.68</v>
      </c>
      <c r="C183" s="11">
        <v>110</v>
      </c>
      <c r="D183" s="11">
        <v>0</v>
      </c>
      <c r="E183" s="27">
        <v>0</v>
      </c>
      <c r="F183" s="26">
        <f t="shared" si="7"/>
        <v>24.18</v>
      </c>
      <c r="G183" s="26">
        <v>3.5</v>
      </c>
    </row>
    <row r="184" spans="1:7" ht="20.25">
      <c r="A184" s="10">
        <v>44187</v>
      </c>
      <c r="B184" s="11">
        <v>91.12</v>
      </c>
      <c r="C184" s="11">
        <v>66</v>
      </c>
      <c r="D184" s="11">
        <v>0</v>
      </c>
      <c r="E184" s="27">
        <v>0</v>
      </c>
      <c r="F184" s="26">
        <f t="shared" ref="F184:F203" si="8">B184-C184-D184+E184-G184</f>
        <v>21.62</v>
      </c>
      <c r="G184" s="26">
        <v>3.5</v>
      </c>
    </row>
    <row r="185" spans="1:7" ht="20.25">
      <c r="A185" s="10">
        <v>44187</v>
      </c>
      <c r="B185" s="11">
        <v>218.89</v>
      </c>
      <c r="C185" s="11">
        <v>136</v>
      </c>
      <c r="D185" s="11">
        <v>0</v>
      </c>
      <c r="E185" s="27">
        <v>0</v>
      </c>
      <c r="F185" s="26">
        <f t="shared" si="8"/>
        <v>65.89</v>
      </c>
      <c r="G185" s="26">
        <v>17</v>
      </c>
    </row>
    <row r="186" spans="1:7" ht="20.25">
      <c r="A186" s="10">
        <v>44187</v>
      </c>
      <c r="B186" s="11">
        <v>104</v>
      </c>
      <c r="C186" s="11">
        <v>64</v>
      </c>
      <c r="D186" s="11">
        <v>0</v>
      </c>
      <c r="E186" s="27">
        <v>0</v>
      </c>
      <c r="F186" s="26">
        <f t="shared" si="8"/>
        <v>40</v>
      </c>
      <c r="G186" s="26">
        <v>0</v>
      </c>
    </row>
    <row r="187" spans="1:7" ht="20.25">
      <c r="A187" s="10">
        <v>44187</v>
      </c>
      <c r="B187" s="11">
        <v>169</v>
      </c>
      <c r="C187" s="11">
        <v>104</v>
      </c>
      <c r="D187" s="11">
        <v>0</v>
      </c>
      <c r="E187" s="27">
        <v>0</v>
      </c>
      <c r="F187" s="26">
        <f t="shared" si="8"/>
        <v>42</v>
      </c>
      <c r="G187" s="26">
        <v>23</v>
      </c>
    </row>
    <row r="188" spans="1:7" ht="20.25">
      <c r="A188" s="10">
        <v>44187</v>
      </c>
      <c r="B188" s="11">
        <v>79.8</v>
      </c>
      <c r="C188" s="11">
        <v>52</v>
      </c>
      <c r="D188" s="11">
        <v>0</v>
      </c>
      <c r="E188" s="27">
        <v>0</v>
      </c>
      <c r="F188" s="26">
        <f t="shared" si="8"/>
        <v>24.3</v>
      </c>
      <c r="G188" s="26">
        <v>3.5</v>
      </c>
    </row>
    <row r="189" spans="1:7" ht="20.25">
      <c r="A189" s="10">
        <v>44187</v>
      </c>
      <c r="B189" s="11">
        <v>67.56</v>
      </c>
      <c r="C189" s="11">
        <v>48</v>
      </c>
      <c r="D189" s="11">
        <v>0</v>
      </c>
      <c r="E189" s="27">
        <v>0</v>
      </c>
      <c r="F189" s="26">
        <f t="shared" si="8"/>
        <v>16.059999999999999</v>
      </c>
      <c r="G189" s="26">
        <v>3.5</v>
      </c>
    </row>
    <row r="190" spans="1:7" ht="20.25">
      <c r="A190" s="10">
        <v>44187</v>
      </c>
      <c r="B190" s="11">
        <v>156.43</v>
      </c>
      <c r="C190" s="11">
        <v>104</v>
      </c>
      <c r="D190" s="11">
        <v>0</v>
      </c>
      <c r="E190" s="27">
        <v>0</v>
      </c>
      <c r="F190" s="26">
        <f t="shared" si="8"/>
        <v>48.93</v>
      </c>
      <c r="G190" s="26">
        <v>3.5</v>
      </c>
    </row>
    <row r="191" spans="1:7" ht="20.25">
      <c r="A191" s="10">
        <v>44187</v>
      </c>
      <c r="B191" s="11">
        <v>138.43</v>
      </c>
      <c r="C191" s="11">
        <v>104</v>
      </c>
      <c r="D191" s="11">
        <v>0</v>
      </c>
      <c r="E191" s="27">
        <v>0</v>
      </c>
      <c r="F191" s="26">
        <f t="shared" si="8"/>
        <v>30.93</v>
      </c>
      <c r="G191" s="26">
        <v>3.5</v>
      </c>
    </row>
    <row r="192" spans="1:7" ht="20.25">
      <c r="A192" s="10">
        <v>44188</v>
      </c>
      <c r="B192" s="11">
        <v>87.37</v>
      </c>
      <c r="C192" s="11">
        <v>48</v>
      </c>
      <c r="D192" s="11">
        <v>0</v>
      </c>
      <c r="E192" s="27">
        <v>0</v>
      </c>
      <c r="F192" s="26">
        <f t="shared" si="8"/>
        <v>35.869999999999997</v>
      </c>
      <c r="G192" s="26">
        <v>3.5</v>
      </c>
    </row>
    <row r="193" spans="1:7" ht="20.25">
      <c r="A193" s="10">
        <v>44188</v>
      </c>
      <c r="B193" s="11">
        <v>64.930000000000007</v>
      </c>
      <c r="C193" s="11">
        <v>55</v>
      </c>
      <c r="D193" s="11">
        <v>0</v>
      </c>
      <c r="E193" s="27">
        <v>0</v>
      </c>
      <c r="F193" s="26">
        <f t="shared" si="8"/>
        <v>6.4300000000000104</v>
      </c>
      <c r="G193" s="26">
        <v>3.5</v>
      </c>
    </row>
    <row r="194" spans="1:7" ht="20.25">
      <c r="A194" s="10">
        <v>44188</v>
      </c>
      <c r="B194" s="11">
        <v>61.96</v>
      </c>
      <c r="C194" s="11">
        <v>48</v>
      </c>
      <c r="D194" s="11">
        <v>0</v>
      </c>
      <c r="E194" s="27">
        <v>0</v>
      </c>
      <c r="F194" s="26">
        <f t="shared" si="8"/>
        <v>10.46</v>
      </c>
      <c r="G194" s="26">
        <v>3.5</v>
      </c>
    </row>
    <row r="195" spans="1:7" ht="20.25">
      <c r="A195" s="10">
        <v>44188</v>
      </c>
      <c r="B195" s="11">
        <v>38.049999999999997</v>
      </c>
      <c r="C195" s="11">
        <v>26</v>
      </c>
      <c r="D195" s="11">
        <v>0</v>
      </c>
      <c r="E195" s="27">
        <v>0</v>
      </c>
      <c r="F195" s="26">
        <f t="shared" si="8"/>
        <v>8.5500000000000007</v>
      </c>
      <c r="G195" s="26">
        <v>3.5</v>
      </c>
    </row>
    <row r="196" spans="1:7" ht="20.25">
      <c r="A196" s="10">
        <v>44188</v>
      </c>
      <c r="B196" s="11">
        <v>30</v>
      </c>
      <c r="C196" s="11">
        <v>20</v>
      </c>
      <c r="D196" s="11">
        <v>0</v>
      </c>
      <c r="E196" s="27">
        <v>0</v>
      </c>
      <c r="F196" s="26">
        <f t="shared" si="8"/>
        <v>6.5</v>
      </c>
      <c r="G196" s="26">
        <v>3.5</v>
      </c>
    </row>
    <row r="197" spans="1:7" ht="20.25">
      <c r="A197" s="10">
        <v>44188</v>
      </c>
      <c r="B197" s="11">
        <v>162.71</v>
      </c>
      <c r="C197" s="11">
        <v>120</v>
      </c>
      <c r="D197" s="11">
        <v>0</v>
      </c>
      <c r="E197" s="27">
        <v>0</v>
      </c>
      <c r="F197" s="26">
        <f t="shared" si="8"/>
        <v>39.21</v>
      </c>
      <c r="G197" s="26">
        <v>3.5</v>
      </c>
    </row>
    <row r="198" spans="1:7" ht="20.25">
      <c r="A198" s="10">
        <v>44188</v>
      </c>
      <c r="B198" s="11">
        <v>70.56</v>
      </c>
      <c r="C198" s="11">
        <v>48</v>
      </c>
      <c r="D198" s="11">
        <v>0</v>
      </c>
      <c r="E198" s="27">
        <v>0</v>
      </c>
      <c r="F198" s="26">
        <f t="shared" si="8"/>
        <v>19.059999999999999</v>
      </c>
      <c r="G198" s="26">
        <v>3.5</v>
      </c>
    </row>
    <row r="199" spans="1:7" ht="20.25">
      <c r="A199" s="10">
        <v>44188</v>
      </c>
      <c r="B199" s="11">
        <v>137.96</v>
      </c>
      <c r="C199" s="11">
        <v>104</v>
      </c>
      <c r="D199" s="11">
        <v>0</v>
      </c>
      <c r="E199" s="27">
        <v>0</v>
      </c>
      <c r="F199" s="26">
        <f t="shared" si="8"/>
        <v>30.46</v>
      </c>
      <c r="G199" s="26">
        <v>3.5</v>
      </c>
    </row>
    <row r="200" spans="1:7" ht="20.25">
      <c r="A200" s="10">
        <v>44188</v>
      </c>
      <c r="B200" s="11">
        <v>59.89</v>
      </c>
      <c r="C200" s="11">
        <v>40</v>
      </c>
      <c r="D200" s="11">
        <v>0</v>
      </c>
      <c r="E200" s="27">
        <v>0</v>
      </c>
      <c r="F200" s="26">
        <f t="shared" si="8"/>
        <v>16.39</v>
      </c>
      <c r="G200" s="26">
        <v>3.5</v>
      </c>
    </row>
    <row r="201" spans="1:7" ht="20.25">
      <c r="A201" s="10">
        <v>44188</v>
      </c>
      <c r="B201" s="11">
        <v>137.49</v>
      </c>
      <c r="C201" s="11">
        <v>104</v>
      </c>
      <c r="D201" s="11">
        <v>0</v>
      </c>
      <c r="E201" s="27">
        <v>0</v>
      </c>
      <c r="F201" s="26">
        <f t="shared" si="8"/>
        <v>29.99</v>
      </c>
      <c r="G201" s="26">
        <v>3.5</v>
      </c>
    </row>
    <row r="202" spans="1:7" ht="20.25">
      <c r="A202" s="10">
        <v>44189</v>
      </c>
      <c r="B202" s="11">
        <v>67.56</v>
      </c>
      <c r="C202" s="11">
        <v>48</v>
      </c>
      <c r="D202" s="11">
        <v>0</v>
      </c>
      <c r="E202" s="27">
        <v>0</v>
      </c>
      <c r="F202" s="26">
        <f t="shared" si="8"/>
        <v>16.059999999999999</v>
      </c>
      <c r="G202" s="26">
        <v>3.5</v>
      </c>
    </row>
    <row r="203" spans="1:7" ht="20.25">
      <c r="A203" s="10">
        <v>44189</v>
      </c>
      <c r="B203" s="11">
        <v>74.650000000000006</v>
      </c>
      <c r="C203" s="11">
        <v>44</v>
      </c>
      <c r="D203" s="11">
        <v>0</v>
      </c>
      <c r="E203" s="27">
        <v>0</v>
      </c>
      <c r="F203" s="26">
        <f t="shared" si="8"/>
        <v>24.65</v>
      </c>
      <c r="G203" s="26">
        <v>6</v>
      </c>
    </row>
    <row r="204" spans="1:7" ht="20.25">
      <c r="A204" s="10">
        <v>44189</v>
      </c>
      <c r="B204" s="11">
        <v>64.930000000000007</v>
      </c>
      <c r="C204" s="11">
        <v>55</v>
      </c>
      <c r="D204" s="11">
        <v>0</v>
      </c>
      <c r="E204" s="27">
        <v>0</v>
      </c>
      <c r="F204" s="26">
        <f t="shared" ref="F204:F245" si="9">B204-C204-D204+E204-G204</f>
        <v>6.4300000000000104</v>
      </c>
      <c r="G204" s="26">
        <v>3.5</v>
      </c>
    </row>
    <row r="205" spans="1:7" ht="20.25">
      <c r="A205" s="10">
        <v>44189</v>
      </c>
      <c r="B205" s="11">
        <v>45.42</v>
      </c>
      <c r="C205" s="11">
        <v>38.6</v>
      </c>
      <c r="D205" s="11">
        <v>0</v>
      </c>
      <c r="E205" s="27">
        <v>0</v>
      </c>
      <c r="F205" s="26">
        <f t="shared" si="9"/>
        <v>3.32</v>
      </c>
      <c r="G205" s="26">
        <v>3.5</v>
      </c>
    </row>
    <row r="206" spans="1:7" ht="20.25">
      <c r="A206" s="10">
        <v>44189</v>
      </c>
      <c r="B206" s="11">
        <v>64.930000000000007</v>
      </c>
      <c r="C206" s="11">
        <v>55</v>
      </c>
      <c r="D206" s="11">
        <v>0</v>
      </c>
      <c r="E206" s="27">
        <v>0</v>
      </c>
      <c r="F206" s="26">
        <f t="shared" si="9"/>
        <v>6.4300000000000104</v>
      </c>
      <c r="G206" s="26">
        <v>3.5</v>
      </c>
    </row>
    <row r="207" spans="1:7" ht="20.25">
      <c r="A207" s="10">
        <v>44189</v>
      </c>
      <c r="B207" s="11">
        <v>70.56</v>
      </c>
      <c r="C207" s="11">
        <v>48</v>
      </c>
      <c r="D207" s="11">
        <v>0</v>
      </c>
      <c r="E207" s="27">
        <v>0</v>
      </c>
      <c r="F207" s="26">
        <f t="shared" si="9"/>
        <v>19.059999999999999</v>
      </c>
      <c r="G207" s="26">
        <v>3.5</v>
      </c>
    </row>
    <row r="208" spans="1:7" ht="20.25">
      <c r="A208" s="10">
        <v>44189</v>
      </c>
      <c r="B208" s="11">
        <v>11.61</v>
      </c>
      <c r="C208" s="11">
        <v>8</v>
      </c>
      <c r="D208" s="11">
        <v>0</v>
      </c>
      <c r="E208" s="27">
        <v>0</v>
      </c>
      <c r="F208" s="26">
        <f t="shared" si="9"/>
        <v>0.109999999999999</v>
      </c>
      <c r="G208" s="26">
        <v>3.5</v>
      </c>
    </row>
    <row r="209" spans="1:7" ht="20.25">
      <c r="A209" s="10">
        <v>44189</v>
      </c>
      <c r="B209" s="11">
        <v>69.5</v>
      </c>
      <c r="C209" s="11">
        <v>48</v>
      </c>
      <c r="D209" s="11">
        <v>0</v>
      </c>
      <c r="E209" s="27">
        <v>0</v>
      </c>
      <c r="F209" s="26">
        <f t="shared" si="9"/>
        <v>18</v>
      </c>
      <c r="G209" s="26">
        <v>3.5</v>
      </c>
    </row>
    <row r="210" spans="1:7" ht="20.25">
      <c r="A210" s="10">
        <v>44189</v>
      </c>
      <c r="B210" s="11">
        <v>23.08</v>
      </c>
      <c r="C210" s="11">
        <v>16</v>
      </c>
      <c r="D210" s="11">
        <v>0</v>
      </c>
      <c r="E210" s="27">
        <v>0</v>
      </c>
      <c r="F210" s="26">
        <f t="shared" si="9"/>
        <v>3.58</v>
      </c>
      <c r="G210" s="26">
        <v>3.5</v>
      </c>
    </row>
    <row r="211" spans="1:7" ht="20.25">
      <c r="A211" s="10">
        <v>44190</v>
      </c>
      <c r="B211" s="11">
        <v>134.49</v>
      </c>
      <c r="C211" s="11">
        <v>104</v>
      </c>
      <c r="D211" s="11">
        <v>0</v>
      </c>
      <c r="E211" s="27">
        <v>0</v>
      </c>
      <c r="F211" s="26">
        <f t="shared" si="9"/>
        <v>26.99</v>
      </c>
      <c r="G211" s="26">
        <v>3.5</v>
      </c>
    </row>
    <row r="212" spans="1:7" ht="20.25">
      <c r="A212" s="10">
        <v>44190</v>
      </c>
      <c r="B212" s="11">
        <v>14</v>
      </c>
      <c r="C212" s="11">
        <v>2</v>
      </c>
      <c r="D212" s="11">
        <v>0</v>
      </c>
      <c r="E212" s="27">
        <v>0</v>
      </c>
      <c r="F212" s="26">
        <f t="shared" si="9"/>
        <v>8.5</v>
      </c>
      <c r="G212" s="26">
        <v>3.5</v>
      </c>
    </row>
    <row r="213" spans="1:7" ht="20.25">
      <c r="A213" s="10">
        <v>44190</v>
      </c>
      <c r="B213" s="11">
        <v>87.6</v>
      </c>
      <c r="C213" s="11">
        <v>56</v>
      </c>
      <c r="D213" s="11">
        <v>0</v>
      </c>
      <c r="E213" s="27">
        <v>0</v>
      </c>
      <c r="F213" s="26">
        <f t="shared" si="9"/>
        <v>28.1</v>
      </c>
      <c r="G213" s="26">
        <v>3.5</v>
      </c>
    </row>
    <row r="214" spans="1:7" ht="20.25">
      <c r="A214" s="10">
        <v>44190</v>
      </c>
      <c r="B214" s="11">
        <v>163.75</v>
      </c>
      <c r="C214" s="11">
        <v>104</v>
      </c>
      <c r="D214" s="11">
        <v>0</v>
      </c>
      <c r="E214" s="27">
        <v>0</v>
      </c>
      <c r="F214" s="26">
        <f t="shared" si="9"/>
        <v>45.75</v>
      </c>
      <c r="G214" s="26">
        <v>14</v>
      </c>
    </row>
    <row r="215" spans="1:7" ht="20.25">
      <c r="A215" s="10">
        <v>44190</v>
      </c>
      <c r="B215" s="11">
        <v>67.62</v>
      </c>
      <c r="C215" s="11">
        <v>48</v>
      </c>
      <c r="D215" s="11">
        <v>0</v>
      </c>
      <c r="E215" s="27">
        <v>0</v>
      </c>
      <c r="F215" s="26">
        <f t="shared" si="9"/>
        <v>16.12</v>
      </c>
      <c r="G215" s="26">
        <v>3.5</v>
      </c>
    </row>
    <row r="216" spans="1:7" ht="20.25">
      <c r="A216" s="10">
        <v>44190</v>
      </c>
      <c r="B216" s="11">
        <v>134.49</v>
      </c>
      <c r="C216" s="11">
        <v>106</v>
      </c>
      <c r="D216" s="11">
        <v>0</v>
      </c>
      <c r="E216" s="27">
        <v>0</v>
      </c>
      <c r="F216" s="26">
        <f t="shared" si="9"/>
        <v>24.99</v>
      </c>
      <c r="G216" s="26">
        <v>3.5</v>
      </c>
    </row>
    <row r="217" spans="1:7" ht="20.25">
      <c r="A217" s="10">
        <v>44190</v>
      </c>
      <c r="B217" s="11">
        <v>34.799999999999997</v>
      </c>
      <c r="C217" s="11">
        <v>20</v>
      </c>
      <c r="D217" s="11">
        <v>0</v>
      </c>
      <c r="E217" s="27">
        <v>0</v>
      </c>
      <c r="F217" s="26">
        <f t="shared" si="9"/>
        <v>11.3</v>
      </c>
      <c r="G217" s="26">
        <v>3.5</v>
      </c>
    </row>
    <row r="218" spans="1:7" ht="20.25">
      <c r="A218" s="10">
        <v>44190</v>
      </c>
      <c r="B218" s="11">
        <v>16.899999999999999</v>
      </c>
      <c r="C218" s="11">
        <v>10</v>
      </c>
      <c r="D218" s="11">
        <v>0</v>
      </c>
      <c r="E218" s="27">
        <v>0</v>
      </c>
      <c r="F218" s="26">
        <f t="shared" si="9"/>
        <v>3.4</v>
      </c>
      <c r="G218" s="26">
        <v>3.5</v>
      </c>
    </row>
    <row r="219" spans="1:7" ht="20.25">
      <c r="A219" s="10">
        <v>44191</v>
      </c>
      <c r="B219" s="11">
        <v>136.43</v>
      </c>
      <c r="C219" s="11">
        <v>104</v>
      </c>
      <c r="D219" s="11">
        <v>0</v>
      </c>
      <c r="E219" s="27">
        <v>0</v>
      </c>
      <c r="F219" s="26">
        <f t="shared" si="9"/>
        <v>28.93</v>
      </c>
      <c r="G219" s="26">
        <v>3.5</v>
      </c>
    </row>
    <row r="220" spans="1:7" ht="20.25">
      <c r="A220" s="10">
        <v>44191</v>
      </c>
      <c r="B220" s="11">
        <v>139.43</v>
      </c>
      <c r="C220" s="11">
        <v>104</v>
      </c>
      <c r="D220" s="11">
        <v>0</v>
      </c>
      <c r="E220" s="27">
        <v>0</v>
      </c>
      <c r="F220" s="26">
        <f t="shared" si="9"/>
        <v>31.93</v>
      </c>
      <c r="G220" s="26">
        <v>3.5</v>
      </c>
    </row>
    <row r="221" spans="1:7" ht="20.25">
      <c r="A221" s="10">
        <v>44191</v>
      </c>
      <c r="B221" s="11">
        <v>6.8</v>
      </c>
      <c r="C221" s="11">
        <v>4</v>
      </c>
      <c r="D221" s="11">
        <v>0</v>
      </c>
      <c r="E221" s="27">
        <v>0</v>
      </c>
      <c r="F221" s="30">
        <f t="shared" si="9"/>
        <v>-0.7</v>
      </c>
      <c r="G221" s="26">
        <v>3.5</v>
      </c>
    </row>
    <row r="222" spans="1:7" ht="20.25">
      <c r="A222" s="10">
        <v>44191</v>
      </c>
      <c r="B222" s="11">
        <v>67.56</v>
      </c>
      <c r="C222" s="11">
        <v>48</v>
      </c>
      <c r="D222" s="11">
        <v>0</v>
      </c>
      <c r="E222" s="27">
        <v>0</v>
      </c>
      <c r="F222" s="26">
        <f t="shared" si="9"/>
        <v>16.059999999999999</v>
      </c>
      <c r="G222" s="26">
        <v>3.5</v>
      </c>
    </row>
    <row r="223" spans="1:7" ht="20.25">
      <c r="A223" s="10">
        <v>44191</v>
      </c>
      <c r="B223" s="11">
        <v>8.9</v>
      </c>
      <c r="C223" s="11">
        <v>4</v>
      </c>
      <c r="D223" s="11">
        <v>0</v>
      </c>
      <c r="E223" s="27">
        <v>0</v>
      </c>
      <c r="F223" s="26">
        <f t="shared" si="9"/>
        <v>1.4</v>
      </c>
      <c r="G223" s="26">
        <v>3.5</v>
      </c>
    </row>
    <row r="224" spans="1:7" ht="20.25">
      <c r="A224" s="10">
        <v>44192</v>
      </c>
      <c r="B224" s="11">
        <v>35.799999999999997</v>
      </c>
      <c r="C224" s="11">
        <v>20</v>
      </c>
      <c r="D224" s="11">
        <v>0</v>
      </c>
      <c r="E224" s="27">
        <v>0</v>
      </c>
      <c r="F224" s="26">
        <f t="shared" si="9"/>
        <v>12.3</v>
      </c>
      <c r="G224" s="26">
        <v>3.5</v>
      </c>
    </row>
    <row r="225" spans="1:7" ht="20.25">
      <c r="A225" s="10">
        <v>44192</v>
      </c>
      <c r="B225" s="11">
        <v>67.56</v>
      </c>
      <c r="C225" s="11">
        <v>48</v>
      </c>
      <c r="D225" s="11">
        <v>0</v>
      </c>
      <c r="E225" s="27">
        <v>0</v>
      </c>
      <c r="F225" s="26">
        <f t="shared" si="9"/>
        <v>16.059999999999999</v>
      </c>
      <c r="G225" s="26">
        <v>3.5</v>
      </c>
    </row>
    <row r="226" spans="1:7" ht="20.25">
      <c r="A226" s="10">
        <v>44193</v>
      </c>
      <c r="B226" s="11">
        <v>134.49</v>
      </c>
      <c r="C226" s="11">
        <v>104</v>
      </c>
      <c r="D226" s="11">
        <v>0</v>
      </c>
      <c r="E226" s="27">
        <v>0</v>
      </c>
      <c r="F226" s="26">
        <f t="shared" si="9"/>
        <v>26.99</v>
      </c>
      <c r="G226" s="26">
        <v>3.5</v>
      </c>
    </row>
    <row r="227" spans="1:7" ht="20.25">
      <c r="A227" s="10">
        <v>44193</v>
      </c>
      <c r="B227" s="11">
        <v>13.55</v>
      </c>
      <c r="C227" s="11">
        <v>1</v>
      </c>
      <c r="D227" s="11">
        <v>0</v>
      </c>
      <c r="E227" s="27">
        <v>0</v>
      </c>
      <c r="F227" s="26">
        <f t="shared" si="9"/>
        <v>9.0500000000000007</v>
      </c>
      <c r="G227" s="26">
        <v>3.5</v>
      </c>
    </row>
    <row r="228" spans="1:7" ht="20.25">
      <c r="A228" s="10">
        <v>44193</v>
      </c>
      <c r="B228" s="11">
        <v>45.44</v>
      </c>
      <c r="C228" s="11">
        <v>28</v>
      </c>
      <c r="D228" s="11">
        <v>0</v>
      </c>
      <c r="E228" s="27">
        <v>0</v>
      </c>
      <c r="F228" s="26">
        <f t="shared" si="9"/>
        <v>13.94</v>
      </c>
      <c r="G228" s="26">
        <v>3.5</v>
      </c>
    </row>
    <row r="229" spans="1:7" ht="20.25">
      <c r="A229" s="10">
        <v>44193</v>
      </c>
      <c r="B229" s="11">
        <v>67.56</v>
      </c>
      <c r="C229" s="11">
        <v>48</v>
      </c>
      <c r="D229" s="11">
        <v>0</v>
      </c>
      <c r="E229" s="27">
        <v>0</v>
      </c>
      <c r="F229" s="26">
        <f t="shared" si="9"/>
        <v>16.059999999999999</v>
      </c>
      <c r="G229" s="26">
        <v>3.5</v>
      </c>
    </row>
    <row r="230" spans="1:7" ht="20.25">
      <c r="A230" s="10">
        <v>44193</v>
      </c>
      <c r="B230" s="11">
        <v>19.61</v>
      </c>
      <c r="C230" s="11">
        <v>8</v>
      </c>
      <c r="D230" s="11">
        <v>0</v>
      </c>
      <c r="E230" s="27">
        <v>0</v>
      </c>
      <c r="F230" s="26">
        <f t="shared" si="9"/>
        <v>8.11</v>
      </c>
      <c r="G230" s="26">
        <v>3.5</v>
      </c>
    </row>
    <row r="231" spans="1:7" ht="20.25">
      <c r="A231" s="10">
        <v>44193</v>
      </c>
      <c r="B231" s="11">
        <v>134.49</v>
      </c>
      <c r="C231" s="11">
        <v>104</v>
      </c>
      <c r="D231" s="11">
        <v>0</v>
      </c>
      <c r="E231" s="27">
        <v>0</v>
      </c>
      <c r="F231" s="26">
        <f t="shared" si="9"/>
        <v>26.99</v>
      </c>
      <c r="G231" s="26">
        <v>3.5</v>
      </c>
    </row>
    <row r="232" spans="1:7" ht="20.25">
      <c r="A232" s="10">
        <v>44193</v>
      </c>
      <c r="B232" s="11">
        <v>47.8</v>
      </c>
      <c r="C232" s="11">
        <v>32</v>
      </c>
      <c r="D232" s="11">
        <v>0</v>
      </c>
      <c r="E232" s="27">
        <v>0</v>
      </c>
      <c r="F232" s="26">
        <f t="shared" si="9"/>
        <v>12.3</v>
      </c>
      <c r="G232" s="26">
        <v>3.5</v>
      </c>
    </row>
    <row r="233" spans="1:7" ht="20.25">
      <c r="A233" s="10">
        <v>44194</v>
      </c>
      <c r="B233" s="11">
        <v>146.6</v>
      </c>
      <c r="C233" s="11">
        <v>110</v>
      </c>
      <c r="D233" s="11">
        <v>0</v>
      </c>
      <c r="E233" s="27">
        <v>0</v>
      </c>
      <c r="F233" s="26">
        <f t="shared" si="9"/>
        <v>33.1</v>
      </c>
      <c r="G233" s="26">
        <v>3.5</v>
      </c>
    </row>
    <row r="234" spans="1:7" ht="20.25">
      <c r="A234" s="10">
        <v>44194</v>
      </c>
      <c r="B234" s="11">
        <v>35.83</v>
      </c>
      <c r="C234" s="11">
        <v>24</v>
      </c>
      <c r="D234" s="11">
        <v>0</v>
      </c>
      <c r="E234" s="27">
        <v>0</v>
      </c>
      <c r="F234" s="26">
        <f t="shared" si="9"/>
        <v>8.33</v>
      </c>
      <c r="G234" s="26">
        <v>3.5</v>
      </c>
    </row>
    <row r="235" spans="1:7" ht="20.25">
      <c r="A235" s="10">
        <v>44195</v>
      </c>
      <c r="B235" s="11">
        <v>134.49</v>
      </c>
      <c r="C235" s="11">
        <v>104</v>
      </c>
      <c r="D235" s="11">
        <v>0</v>
      </c>
      <c r="E235" s="27">
        <v>0</v>
      </c>
      <c r="F235" s="26">
        <f t="shared" si="9"/>
        <v>26.99</v>
      </c>
      <c r="G235" s="26">
        <v>3.5</v>
      </c>
    </row>
    <row r="236" spans="1:7" ht="20.25">
      <c r="A236" s="10">
        <v>44195</v>
      </c>
      <c r="B236" s="11">
        <v>13.55</v>
      </c>
      <c r="C236" s="11">
        <v>2</v>
      </c>
      <c r="D236" s="11">
        <v>0</v>
      </c>
      <c r="E236" s="27">
        <v>0</v>
      </c>
      <c r="F236" s="26">
        <f t="shared" si="9"/>
        <v>8.0500000000000007</v>
      </c>
      <c r="G236" s="26">
        <v>3.5</v>
      </c>
    </row>
    <row r="237" spans="1:7" ht="20.25">
      <c r="A237" s="10">
        <v>44195</v>
      </c>
      <c r="B237" s="11">
        <v>134.49</v>
      </c>
      <c r="C237" s="11">
        <v>104</v>
      </c>
      <c r="D237" s="11">
        <v>0</v>
      </c>
      <c r="E237" s="27">
        <v>0</v>
      </c>
      <c r="F237" s="26">
        <f t="shared" si="9"/>
        <v>26.99</v>
      </c>
      <c r="G237" s="26">
        <v>3.5</v>
      </c>
    </row>
    <row r="238" spans="1:7" ht="20.25">
      <c r="A238" s="10">
        <v>44195</v>
      </c>
      <c r="B238" s="11">
        <v>27.64</v>
      </c>
      <c r="C238" s="11">
        <v>16</v>
      </c>
      <c r="D238" s="11">
        <v>0</v>
      </c>
      <c r="E238" s="27">
        <v>0</v>
      </c>
      <c r="F238" s="26">
        <f t="shared" si="9"/>
        <v>8.14</v>
      </c>
      <c r="G238" s="26">
        <v>3.5</v>
      </c>
    </row>
    <row r="239" spans="1:7" ht="20.25">
      <c r="A239" s="10">
        <v>44196</v>
      </c>
      <c r="B239" s="11">
        <v>134.49</v>
      </c>
      <c r="C239" s="11">
        <v>104</v>
      </c>
      <c r="D239" s="11">
        <v>0</v>
      </c>
      <c r="E239" s="27">
        <v>0</v>
      </c>
      <c r="F239" s="26">
        <f t="shared" si="9"/>
        <v>26.99</v>
      </c>
      <c r="G239" s="26">
        <v>3.5</v>
      </c>
    </row>
    <row r="240" spans="1:7" ht="20.25">
      <c r="A240" s="10">
        <v>44196</v>
      </c>
      <c r="B240" s="11">
        <v>70.66</v>
      </c>
      <c r="C240" s="11">
        <v>48</v>
      </c>
      <c r="D240" s="11">
        <v>0</v>
      </c>
      <c r="E240" s="27">
        <v>0</v>
      </c>
      <c r="F240" s="26">
        <f t="shared" si="9"/>
        <v>19.16</v>
      </c>
      <c r="G240" s="26">
        <v>3.5</v>
      </c>
    </row>
    <row r="241" spans="1:8" ht="20.25">
      <c r="A241" s="10">
        <v>44196</v>
      </c>
      <c r="B241" s="11">
        <v>138.57</v>
      </c>
      <c r="C241" s="11">
        <v>104</v>
      </c>
      <c r="D241" s="11">
        <v>0</v>
      </c>
      <c r="E241" s="27">
        <v>0</v>
      </c>
      <c r="F241" s="26">
        <f t="shared" si="9"/>
        <v>31.07</v>
      </c>
      <c r="G241" s="26">
        <v>3.5</v>
      </c>
    </row>
    <row r="242" spans="1:8" ht="20.25">
      <c r="A242" s="10">
        <v>44196</v>
      </c>
      <c r="B242" s="11">
        <v>67.56</v>
      </c>
      <c r="C242" s="11">
        <v>48</v>
      </c>
      <c r="D242" s="11">
        <v>0</v>
      </c>
      <c r="E242" s="27">
        <v>0</v>
      </c>
      <c r="F242" s="26">
        <f t="shared" si="9"/>
        <v>16.059999999999999</v>
      </c>
      <c r="G242" s="26">
        <v>3.5</v>
      </c>
    </row>
    <row r="243" spans="1:8" ht="20.25">
      <c r="A243" s="10">
        <v>44196</v>
      </c>
      <c r="B243" s="11">
        <v>48.44</v>
      </c>
      <c r="C243" s="11">
        <v>32</v>
      </c>
      <c r="D243" s="11">
        <v>0</v>
      </c>
      <c r="E243" s="27">
        <v>0</v>
      </c>
      <c r="F243" s="26">
        <f t="shared" si="9"/>
        <v>12.94</v>
      </c>
      <c r="G243" s="26">
        <v>3.5</v>
      </c>
    </row>
    <row r="244" spans="1:8" ht="20.25">
      <c r="A244" s="10">
        <v>44196</v>
      </c>
      <c r="B244" s="11">
        <v>67.56</v>
      </c>
      <c r="C244" s="11">
        <v>48</v>
      </c>
      <c r="D244" s="11">
        <v>0</v>
      </c>
      <c r="E244" s="27">
        <v>0</v>
      </c>
      <c r="F244" s="26">
        <f t="shared" si="9"/>
        <v>16.059999999999999</v>
      </c>
      <c r="G244" s="26">
        <v>3.5</v>
      </c>
    </row>
    <row r="245" spans="1:8" ht="20.25">
      <c r="A245" s="10">
        <v>44196</v>
      </c>
      <c r="B245" s="11">
        <v>151.9</v>
      </c>
      <c r="C245" s="11">
        <v>112</v>
      </c>
      <c r="D245" s="11">
        <v>0</v>
      </c>
      <c r="E245" s="27">
        <v>0</v>
      </c>
      <c r="F245" s="26">
        <f t="shared" si="9"/>
        <v>36.4</v>
      </c>
      <c r="G245" s="26">
        <v>3.5</v>
      </c>
    </row>
    <row r="246" spans="1:8" ht="20.25">
      <c r="A246" s="23"/>
      <c r="B246" s="41"/>
      <c r="C246" s="41"/>
      <c r="D246" s="41"/>
      <c r="E246" s="42"/>
      <c r="F246" s="43"/>
      <c r="G246" s="43"/>
      <c r="H246" s="1"/>
    </row>
    <row r="247" spans="1:8" ht="20.25">
      <c r="A247" s="23"/>
      <c r="B247" s="41"/>
      <c r="C247" s="41"/>
      <c r="D247" s="41"/>
      <c r="E247" s="42"/>
      <c r="F247" s="43"/>
      <c r="G247" s="43"/>
      <c r="H247" s="1"/>
    </row>
    <row r="248" spans="1:8" ht="20.25">
      <c r="A248" s="23"/>
      <c r="B248" s="41"/>
      <c r="C248" s="41"/>
      <c r="D248" s="41"/>
      <c r="E248" s="42"/>
      <c r="F248" s="43"/>
      <c r="G248" s="43"/>
      <c r="H248" s="1"/>
    </row>
    <row r="249" spans="1:8" ht="20.25">
      <c r="A249" s="23"/>
      <c r="B249" s="41"/>
      <c r="C249" s="41"/>
      <c r="D249" s="41"/>
      <c r="E249" s="42"/>
      <c r="F249" s="43"/>
      <c r="G249" s="43"/>
      <c r="H249" s="1"/>
    </row>
    <row r="250" spans="1:8" ht="20.25">
      <c r="A250" s="23"/>
      <c r="B250" s="41"/>
      <c r="C250" s="41"/>
      <c r="D250" s="41"/>
      <c r="E250" s="42"/>
      <c r="F250" s="43"/>
      <c r="G250" s="43"/>
      <c r="H250" s="1"/>
    </row>
    <row r="251" spans="1:8" ht="20.25">
      <c r="A251" s="23"/>
      <c r="B251" s="41"/>
      <c r="C251" s="41"/>
      <c r="D251" s="41"/>
      <c r="E251" s="42"/>
      <c r="F251" s="43"/>
      <c r="G251" s="43"/>
      <c r="H251" s="1"/>
    </row>
    <row r="252" spans="1:8" ht="20.25">
      <c r="A252" s="23"/>
      <c r="B252" s="41"/>
      <c r="C252" s="41"/>
      <c r="D252" s="41"/>
      <c r="E252" s="42"/>
      <c r="F252" s="43"/>
      <c r="G252" s="43"/>
      <c r="H252" s="1"/>
    </row>
    <row r="253" spans="1:8" ht="20.25">
      <c r="A253" s="23"/>
      <c r="B253" s="41"/>
      <c r="C253" s="41"/>
      <c r="D253" s="41"/>
      <c r="E253" s="42"/>
      <c r="F253" s="43"/>
      <c r="G253" s="43"/>
      <c r="H253" s="1"/>
    </row>
    <row r="254" spans="1:8" ht="20.25">
      <c r="A254" s="23"/>
      <c r="B254" s="41"/>
      <c r="C254" s="41"/>
      <c r="D254" s="41"/>
      <c r="E254" s="42"/>
      <c r="F254" s="43"/>
      <c r="G254" s="43"/>
      <c r="H254" s="1"/>
    </row>
    <row r="255" spans="1:8" ht="20.25">
      <c r="A255" s="23"/>
      <c r="B255" s="41"/>
      <c r="C255" s="41"/>
      <c r="D255" s="41"/>
      <c r="E255" s="42"/>
      <c r="F255" s="43"/>
      <c r="G255" s="43"/>
      <c r="H255" s="1"/>
    </row>
    <row r="256" spans="1:8" ht="20.25">
      <c r="A256" s="23"/>
      <c r="B256" s="41"/>
      <c r="C256" s="41"/>
      <c r="D256" s="41"/>
      <c r="E256" s="42"/>
      <c r="F256" s="43"/>
      <c r="G256" s="43"/>
      <c r="H256" s="1"/>
    </row>
    <row r="257" spans="1:8">
      <c r="A257" s="1"/>
      <c r="B257" s="44"/>
      <c r="C257" s="44"/>
      <c r="D257" s="44"/>
      <c r="E257" s="44"/>
      <c r="F257" s="44"/>
      <c r="G257" s="44"/>
      <c r="H257" s="1"/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14"/>
  <sheetViews>
    <sheetView zoomScale="110" zoomScaleNormal="110" workbookViewId="0">
      <selection activeCell="F67" sqref="F67"/>
    </sheetView>
  </sheetViews>
  <sheetFormatPr defaultColWidth="9" defaultRowHeight="13.5"/>
  <cols>
    <col min="1" max="1" width="19.875" customWidth="1"/>
    <col min="2" max="2" width="13.875" style="2" customWidth="1"/>
    <col min="3" max="3" width="13.375" style="2" customWidth="1"/>
    <col min="4" max="4" width="11.625" style="2" customWidth="1"/>
    <col min="5" max="5" width="11.1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12.625" customWidth="1"/>
    <col min="11" max="12" width="13.875" customWidth="1"/>
    <col min="13" max="13" width="14.5"/>
  </cols>
  <sheetData>
    <row r="1" spans="1:12" ht="39.950000000000003" customHeight="1">
      <c r="A1" s="177" t="s">
        <v>42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10663.77</v>
      </c>
      <c r="C2" s="4">
        <f>SUM(C4:C111)</f>
        <v>8852.8700000000008</v>
      </c>
      <c r="D2" s="4">
        <f>SUM(D4:D111)</f>
        <v>0</v>
      </c>
      <c r="E2" s="4">
        <f>SUM(E4:E111)</f>
        <v>0</v>
      </c>
      <c r="F2" s="4">
        <f>B2-C2-D2+E2</f>
        <v>1810.9</v>
      </c>
      <c r="H2" s="5" t="s">
        <v>62</v>
      </c>
      <c r="I2" s="20">
        <f>F2/C2</f>
        <v>0.20455513296817868</v>
      </c>
      <c r="K2" s="21"/>
      <c r="L2" s="21"/>
    </row>
    <row r="3" spans="1:12" ht="39.950000000000003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108</v>
      </c>
      <c r="K3" s="23"/>
      <c r="L3" s="1"/>
    </row>
    <row r="4" spans="1:12" ht="22.5">
      <c r="A4" s="10">
        <v>44136</v>
      </c>
      <c r="B4" s="26">
        <v>65.06</v>
      </c>
      <c r="C4" s="26">
        <v>62</v>
      </c>
      <c r="D4" s="26">
        <v>0</v>
      </c>
      <c r="E4" s="26">
        <v>0</v>
      </c>
      <c r="F4" s="26">
        <f>B4-C4-D4+E4</f>
        <v>3.06</v>
      </c>
      <c r="H4" s="12" t="s">
        <v>0</v>
      </c>
      <c r="I4" s="25" t="s">
        <v>11</v>
      </c>
      <c r="K4" s="1"/>
      <c r="L4" s="1"/>
    </row>
    <row r="5" spans="1:12" ht="20.25">
      <c r="A5" s="10">
        <v>44136</v>
      </c>
      <c r="B5" s="26">
        <v>67.34</v>
      </c>
      <c r="C5" s="11">
        <v>62</v>
      </c>
      <c r="D5" s="27">
        <v>0</v>
      </c>
      <c r="E5" s="27">
        <v>0</v>
      </c>
      <c r="F5" s="26">
        <f t="shared" ref="F5:F53" si="0">B5-C5-D5+E5</f>
        <v>5.34</v>
      </c>
      <c r="H5" s="34" t="s">
        <v>44</v>
      </c>
      <c r="I5" s="18"/>
      <c r="K5" s="1"/>
      <c r="L5" s="1"/>
    </row>
    <row r="6" spans="1:12" ht="20.25">
      <c r="A6" s="10">
        <v>44136</v>
      </c>
      <c r="B6" s="26">
        <v>127.37</v>
      </c>
      <c r="C6" s="11">
        <v>118</v>
      </c>
      <c r="D6" s="11">
        <v>0</v>
      </c>
      <c r="E6" s="11">
        <v>0</v>
      </c>
      <c r="F6" s="26">
        <f t="shared" si="0"/>
        <v>9.3699999999999992</v>
      </c>
      <c r="H6" s="34" t="s">
        <v>45</v>
      </c>
      <c r="I6" s="18"/>
      <c r="K6" s="1"/>
      <c r="L6" s="1"/>
    </row>
    <row r="7" spans="1:12" ht="20.25">
      <c r="A7" s="10">
        <v>44136</v>
      </c>
      <c r="B7" s="26">
        <v>80.27</v>
      </c>
      <c r="C7" s="11">
        <v>70</v>
      </c>
      <c r="D7" s="11">
        <v>0</v>
      </c>
      <c r="E7" s="11">
        <v>0</v>
      </c>
      <c r="F7" s="26">
        <f t="shared" si="0"/>
        <v>10.27</v>
      </c>
      <c r="H7" s="14"/>
      <c r="I7" s="18"/>
      <c r="K7" s="1"/>
      <c r="L7" s="1"/>
    </row>
    <row r="8" spans="1:12" ht="20.25">
      <c r="A8" s="10">
        <v>44136</v>
      </c>
      <c r="B8" s="26">
        <v>126.98</v>
      </c>
      <c r="C8" s="26">
        <v>118</v>
      </c>
      <c r="D8" s="26">
        <v>0</v>
      </c>
      <c r="E8" s="26">
        <v>0</v>
      </c>
      <c r="F8" s="26">
        <f t="shared" si="0"/>
        <v>8.98</v>
      </c>
      <c r="H8" s="10"/>
      <c r="I8" s="18"/>
      <c r="K8" s="1"/>
      <c r="L8" s="1"/>
    </row>
    <row r="9" spans="1:12" ht="20.25">
      <c r="A9" s="10">
        <v>44136</v>
      </c>
      <c r="B9" s="26">
        <v>64.77</v>
      </c>
      <c r="C9" s="11">
        <v>62</v>
      </c>
      <c r="D9" s="11">
        <v>0</v>
      </c>
      <c r="E9" s="11">
        <v>0</v>
      </c>
      <c r="F9" s="26">
        <f t="shared" si="0"/>
        <v>2.77</v>
      </c>
      <c r="H9" s="10"/>
      <c r="I9" s="18"/>
      <c r="K9" s="1" t="s">
        <v>27</v>
      </c>
      <c r="L9" s="1"/>
    </row>
    <row r="10" spans="1:12" ht="20.25">
      <c r="A10" s="10">
        <v>44136</v>
      </c>
      <c r="B10" s="33">
        <v>127.1</v>
      </c>
      <c r="C10" s="26">
        <v>118</v>
      </c>
      <c r="D10" s="33">
        <v>0</v>
      </c>
      <c r="E10" s="33">
        <v>0</v>
      </c>
      <c r="F10" s="26">
        <f t="shared" si="0"/>
        <v>9.0999999999999908</v>
      </c>
      <c r="H10" s="10"/>
      <c r="I10" s="13"/>
      <c r="K10" s="1"/>
      <c r="L10" s="1"/>
    </row>
    <row r="11" spans="1:12" ht="20.25">
      <c r="A11" s="10">
        <v>44136</v>
      </c>
      <c r="B11" s="26">
        <v>37.78</v>
      </c>
      <c r="C11" s="26">
        <v>38.979999999999997</v>
      </c>
      <c r="D11" s="33">
        <v>0</v>
      </c>
      <c r="E11" s="26">
        <v>0</v>
      </c>
      <c r="F11" s="26">
        <f t="shared" si="0"/>
        <v>-1.2</v>
      </c>
      <c r="H11" s="13"/>
      <c r="I11" s="13"/>
      <c r="K11" s="1"/>
      <c r="L11" s="1"/>
    </row>
    <row r="12" spans="1:12" ht="20.25">
      <c r="A12" s="10">
        <v>44136</v>
      </c>
      <c r="B12" s="26">
        <v>128.38999999999999</v>
      </c>
      <c r="C12" s="11">
        <v>118</v>
      </c>
      <c r="D12" s="11">
        <v>0</v>
      </c>
      <c r="E12" s="11">
        <v>0</v>
      </c>
      <c r="F12" s="26">
        <f t="shared" si="0"/>
        <v>10.39</v>
      </c>
      <c r="H12" s="13"/>
      <c r="I12" s="13"/>
      <c r="K12" s="1"/>
      <c r="L12" s="1"/>
    </row>
    <row r="13" spans="1:12" ht="20.25">
      <c r="A13" s="10">
        <v>44136</v>
      </c>
      <c r="B13" s="26">
        <v>98</v>
      </c>
      <c r="C13" s="11">
        <v>66</v>
      </c>
      <c r="D13" s="11">
        <v>0</v>
      </c>
      <c r="E13" s="11">
        <v>0</v>
      </c>
      <c r="F13" s="26">
        <f t="shared" si="0"/>
        <v>32</v>
      </c>
      <c r="H13" s="13"/>
      <c r="I13" s="13"/>
      <c r="K13" s="1"/>
      <c r="L13" s="1"/>
    </row>
    <row r="14" spans="1:12" ht="20.25">
      <c r="A14" s="10">
        <v>44136</v>
      </c>
      <c r="B14" s="26">
        <v>78.599999999999994</v>
      </c>
      <c r="C14" s="26">
        <v>73.55</v>
      </c>
      <c r="D14" s="11">
        <v>0</v>
      </c>
      <c r="E14" s="11">
        <v>0</v>
      </c>
      <c r="F14" s="26">
        <f t="shared" si="0"/>
        <v>5.05</v>
      </c>
      <c r="H14" s="13"/>
      <c r="I14" s="13"/>
      <c r="K14" s="1"/>
      <c r="L14" s="1"/>
    </row>
    <row r="15" spans="1:12" ht="20.25">
      <c r="A15" s="10">
        <v>44136</v>
      </c>
      <c r="B15" s="33">
        <v>128.09</v>
      </c>
      <c r="C15" s="11">
        <v>118</v>
      </c>
      <c r="D15" s="11">
        <v>0</v>
      </c>
      <c r="E15" s="11">
        <v>0</v>
      </c>
      <c r="F15" s="26">
        <f t="shared" si="0"/>
        <v>10.09</v>
      </c>
      <c r="H15" s="13"/>
      <c r="I15" s="13"/>
    </row>
    <row r="16" spans="1:12" ht="20.25">
      <c r="A16" s="10">
        <v>44136</v>
      </c>
      <c r="B16" s="26">
        <v>145</v>
      </c>
      <c r="C16" s="11">
        <v>118</v>
      </c>
      <c r="D16" s="11">
        <v>0</v>
      </c>
      <c r="E16" s="11">
        <v>0</v>
      </c>
      <c r="F16" s="26">
        <f t="shared" si="0"/>
        <v>27</v>
      </c>
      <c r="H16" s="13"/>
      <c r="I16" s="13"/>
    </row>
    <row r="17" spans="1:9" ht="20.25">
      <c r="A17" s="10">
        <v>44136</v>
      </c>
      <c r="B17" s="26">
        <v>68.290000000000006</v>
      </c>
      <c r="C17" s="11">
        <v>62</v>
      </c>
      <c r="D17" s="11">
        <v>0</v>
      </c>
      <c r="E17" s="11">
        <v>0</v>
      </c>
      <c r="F17" s="26">
        <f t="shared" si="0"/>
        <v>6.2900000000000098</v>
      </c>
      <c r="H17" s="13"/>
      <c r="I17" s="13"/>
    </row>
    <row r="18" spans="1:9" ht="20.25">
      <c r="A18" s="10">
        <v>44136</v>
      </c>
      <c r="B18" s="26">
        <v>96</v>
      </c>
      <c r="C18" s="11">
        <v>77</v>
      </c>
      <c r="D18" s="11">
        <v>0</v>
      </c>
      <c r="E18" s="11">
        <v>0</v>
      </c>
      <c r="F18" s="26">
        <f t="shared" si="0"/>
        <v>19</v>
      </c>
      <c r="H18" s="13"/>
      <c r="I18" s="13"/>
    </row>
    <row r="19" spans="1:9" ht="20.25">
      <c r="A19" s="10">
        <v>44136</v>
      </c>
      <c r="B19" s="26">
        <v>96</v>
      </c>
      <c r="C19" s="26">
        <v>77</v>
      </c>
      <c r="D19" s="26">
        <v>0</v>
      </c>
      <c r="E19" s="33">
        <v>0</v>
      </c>
      <c r="F19" s="26">
        <f t="shared" si="0"/>
        <v>19</v>
      </c>
      <c r="H19" s="13"/>
      <c r="I19" s="13"/>
    </row>
    <row r="20" spans="1:9" ht="20.25">
      <c r="A20" s="10">
        <v>44136</v>
      </c>
      <c r="B20" s="26">
        <v>89</v>
      </c>
      <c r="C20" s="26">
        <v>75</v>
      </c>
      <c r="D20" s="33">
        <v>0</v>
      </c>
      <c r="E20" s="33">
        <v>0</v>
      </c>
      <c r="F20" s="26">
        <f t="shared" si="0"/>
        <v>14</v>
      </c>
      <c r="H20" s="14"/>
      <c r="I20" s="14"/>
    </row>
    <row r="21" spans="1:9" ht="20.25">
      <c r="A21" s="10">
        <v>44136</v>
      </c>
      <c r="B21" s="26">
        <v>96</v>
      </c>
      <c r="C21" s="26">
        <v>77</v>
      </c>
      <c r="D21" s="33">
        <v>0</v>
      </c>
      <c r="E21" s="33">
        <v>0</v>
      </c>
      <c r="F21" s="26">
        <f t="shared" si="0"/>
        <v>19</v>
      </c>
      <c r="H21" s="14"/>
      <c r="I21" s="14"/>
    </row>
    <row r="22" spans="1:9" ht="20.25">
      <c r="A22" s="10">
        <v>44137</v>
      </c>
      <c r="B22" s="33">
        <v>74</v>
      </c>
      <c r="C22" s="11">
        <v>62</v>
      </c>
      <c r="D22" s="27">
        <v>0</v>
      </c>
      <c r="E22" s="27">
        <v>0</v>
      </c>
      <c r="F22" s="26">
        <f t="shared" si="0"/>
        <v>12</v>
      </c>
      <c r="H22" s="14"/>
      <c r="I22" s="14"/>
    </row>
    <row r="23" spans="1:9" ht="20.25">
      <c r="A23" s="10">
        <v>44137</v>
      </c>
      <c r="B23" s="26">
        <v>69</v>
      </c>
      <c r="C23" s="11">
        <v>63</v>
      </c>
      <c r="D23" s="27">
        <v>0</v>
      </c>
      <c r="E23" s="27">
        <v>0</v>
      </c>
      <c r="F23" s="26">
        <f t="shared" si="0"/>
        <v>6</v>
      </c>
      <c r="H23" s="14"/>
      <c r="I23" s="14"/>
    </row>
    <row r="24" spans="1:9" ht="20.25">
      <c r="A24" s="10">
        <v>44137</v>
      </c>
      <c r="B24" s="33">
        <v>137.19</v>
      </c>
      <c r="C24" s="33">
        <v>118</v>
      </c>
      <c r="D24" s="33">
        <v>0</v>
      </c>
      <c r="E24" s="33">
        <v>0</v>
      </c>
      <c r="F24" s="26">
        <f t="shared" si="0"/>
        <v>19.190000000000001</v>
      </c>
      <c r="H24" s="14"/>
      <c r="I24" s="14"/>
    </row>
    <row r="25" spans="1:9" ht="20.25">
      <c r="A25" s="10">
        <v>44137</v>
      </c>
      <c r="B25" s="33">
        <v>148</v>
      </c>
      <c r="C25" s="11">
        <v>118</v>
      </c>
      <c r="D25" s="11">
        <v>0</v>
      </c>
      <c r="E25" s="27">
        <v>0</v>
      </c>
      <c r="F25" s="26">
        <f t="shared" si="0"/>
        <v>30</v>
      </c>
      <c r="H25" s="14"/>
      <c r="I25" s="14"/>
    </row>
    <row r="26" spans="1:9" ht="20.25">
      <c r="A26" s="10">
        <v>44137</v>
      </c>
      <c r="B26" s="26">
        <v>64.77</v>
      </c>
      <c r="C26" s="11">
        <v>62</v>
      </c>
      <c r="D26" s="11">
        <v>0</v>
      </c>
      <c r="E26" s="27">
        <v>0</v>
      </c>
      <c r="F26" s="26">
        <f t="shared" si="0"/>
        <v>2.77</v>
      </c>
      <c r="H26" s="14"/>
      <c r="I26" s="14"/>
    </row>
    <row r="27" spans="1:9" ht="20.25">
      <c r="A27" s="10">
        <v>44137</v>
      </c>
      <c r="B27" s="26">
        <v>34.6</v>
      </c>
      <c r="C27" s="11">
        <v>29</v>
      </c>
      <c r="D27" s="11">
        <v>0</v>
      </c>
      <c r="E27" s="27">
        <v>0</v>
      </c>
      <c r="F27" s="26">
        <f t="shared" si="0"/>
        <v>5.6</v>
      </c>
      <c r="H27" s="14"/>
      <c r="I27" s="14"/>
    </row>
    <row r="28" spans="1:9" ht="20.25">
      <c r="A28" s="10">
        <v>44138</v>
      </c>
      <c r="B28" s="26">
        <v>128.32</v>
      </c>
      <c r="C28" s="11">
        <v>118</v>
      </c>
      <c r="D28" s="11">
        <v>0</v>
      </c>
      <c r="E28" s="27">
        <v>0</v>
      </c>
      <c r="F28" s="26">
        <f t="shared" si="0"/>
        <v>10.32</v>
      </c>
      <c r="H28" s="14"/>
      <c r="I28" s="14"/>
    </row>
    <row r="29" spans="1:9" ht="20.25">
      <c r="A29" s="10">
        <v>44138</v>
      </c>
      <c r="B29" s="33">
        <v>96</v>
      </c>
      <c r="C29" s="11">
        <v>77</v>
      </c>
      <c r="D29" s="11">
        <v>0</v>
      </c>
      <c r="E29" s="27">
        <v>0</v>
      </c>
      <c r="F29" s="26">
        <f t="shared" si="0"/>
        <v>19</v>
      </c>
      <c r="H29" s="14"/>
      <c r="I29" s="14"/>
    </row>
    <row r="30" spans="1:9" ht="20.25">
      <c r="A30" s="10">
        <v>44138</v>
      </c>
      <c r="B30" s="26">
        <v>128.81</v>
      </c>
      <c r="C30" s="11">
        <v>118</v>
      </c>
      <c r="D30" s="11">
        <v>0</v>
      </c>
      <c r="E30" s="27">
        <v>0</v>
      </c>
      <c r="F30" s="26">
        <f t="shared" si="0"/>
        <v>10.81</v>
      </c>
      <c r="H30" s="14"/>
      <c r="I30" s="14"/>
    </row>
    <row r="31" spans="1:9" ht="20.25">
      <c r="A31" s="10">
        <v>44138</v>
      </c>
      <c r="B31" s="26">
        <v>64.84</v>
      </c>
      <c r="C31" s="11">
        <v>62</v>
      </c>
      <c r="D31" s="11">
        <v>0</v>
      </c>
      <c r="E31" s="27">
        <v>0</v>
      </c>
      <c r="F31" s="26">
        <f t="shared" si="0"/>
        <v>2.84</v>
      </c>
      <c r="H31" s="14"/>
      <c r="I31" s="14"/>
    </row>
    <row r="32" spans="1:9" ht="20.25">
      <c r="A32" s="10">
        <v>44139</v>
      </c>
      <c r="B32" s="26">
        <v>64.88</v>
      </c>
      <c r="C32" s="11">
        <v>62</v>
      </c>
      <c r="D32" s="11">
        <v>0</v>
      </c>
      <c r="E32" s="27">
        <v>0</v>
      </c>
      <c r="F32" s="26">
        <f t="shared" si="0"/>
        <v>2.88</v>
      </c>
      <c r="H32" s="14"/>
      <c r="I32" s="14"/>
    </row>
    <row r="33" spans="1:9" ht="20.25">
      <c r="A33" s="10">
        <v>44139</v>
      </c>
      <c r="B33" s="26">
        <v>140.65</v>
      </c>
      <c r="C33" s="11">
        <v>118</v>
      </c>
      <c r="D33" s="11">
        <v>0</v>
      </c>
      <c r="E33" s="27">
        <v>0</v>
      </c>
      <c r="F33" s="26">
        <f t="shared" si="0"/>
        <v>22.65</v>
      </c>
      <c r="H33" s="14"/>
      <c r="I33" s="14"/>
    </row>
    <row r="34" spans="1:9" ht="20.25">
      <c r="A34" s="10">
        <v>44140</v>
      </c>
      <c r="B34" s="26">
        <v>170.68</v>
      </c>
      <c r="C34" s="11">
        <v>134</v>
      </c>
      <c r="D34" s="11">
        <v>0</v>
      </c>
      <c r="E34" s="27">
        <v>0</v>
      </c>
      <c r="F34" s="26">
        <f t="shared" si="0"/>
        <v>36.68</v>
      </c>
      <c r="H34" s="14"/>
      <c r="I34" s="14"/>
    </row>
    <row r="35" spans="1:9" ht="20.25">
      <c r="A35" s="10">
        <v>44140</v>
      </c>
      <c r="B35" s="26">
        <v>149.80000000000001</v>
      </c>
      <c r="C35" s="11">
        <v>118</v>
      </c>
      <c r="D35" s="11">
        <v>0</v>
      </c>
      <c r="E35" s="27">
        <v>0</v>
      </c>
      <c r="F35" s="26">
        <f t="shared" si="0"/>
        <v>31.8</v>
      </c>
      <c r="H35" s="14"/>
      <c r="I35" s="14"/>
    </row>
    <row r="36" spans="1:9" ht="20.25">
      <c r="A36" s="10">
        <v>44140</v>
      </c>
      <c r="B36" s="26">
        <v>39</v>
      </c>
      <c r="C36" s="26">
        <v>30</v>
      </c>
      <c r="D36" s="26">
        <v>0</v>
      </c>
      <c r="E36" s="33">
        <v>0</v>
      </c>
      <c r="F36" s="26">
        <f t="shared" si="0"/>
        <v>9</v>
      </c>
      <c r="H36" s="14"/>
      <c r="I36" s="14"/>
    </row>
    <row r="37" spans="1:9" ht="20.25">
      <c r="A37" s="10">
        <v>44141</v>
      </c>
      <c r="B37" s="26">
        <v>149.80000000000001</v>
      </c>
      <c r="C37" s="11">
        <v>117</v>
      </c>
      <c r="D37" s="11">
        <v>0</v>
      </c>
      <c r="E37" s="27">
        <v>0</v>
      </c>
      <c r="F37" s="26">
        <f t="shared" si="0"/>
        <v>32.799999999999997</v>
      </c>
      <c r="H37" s="14"/>
      <c r="I37" s="14"/>
    </row>
    <row r="38" spans="1:9" ht="20.25">
      <c r="A38" s="10">
        <v>44142</v>
      </c>
      <c r="B38" s="26">
        <v>945</v>
      </c>
      <c r="C38" s="11">
        <v>743</v>
      </c>
      <c r="D38" s="11">
        <v>0</v>
      </c>
      <c r="E38" s="27">
        <v>0</v>
      </c>
      <c r="F38" s="26">
        <f t="shared" si="0"/>
        <v>202</v>
      </c>
      <c r="H38" s="14"/>
      <c r="I38" s="14"/>
    </row>
    <row r="39" spans="1:9" ht="20.25">
      <c r="A39" s="10">
        <v>44142</v>
      </c>
      <c r="B39" s="26">
        <v>74.8</v>
      </c>
      <c r="C39" s="11">
        <v>62</v>
      </c>
      <c r="D39" s="11">
        <v>0</v>
      </c>
      <c r="E39" s="27">
        <v>0</v>
      </c>
      <c r="F39" s="26">
        <f t="shared" si="0"/>
        <v>12.8</v>
      </c>
      <c r="H39" s="14"/>
      <c r="I39" s="14"/>
    </row>
    <row r="40" spans="1:9" ht="20.25">
      <c r="A40" s="10">
        <v>44144</v>
      </c>
      <c r="B40" s="26">
        <v>20</v>
      </c>
      <c r="C40" s="11">
        <v>22</v>
      </c>
      <c r="D40" s="11">
        <v>0</v>
      </c>
      <c r="E40" s="27">
        <v>0</v>
      </c>
      <c r="F40" s="26">
        <f t="shared" si="0"/>
        <v>-2</v>
      </c>
      <c r="H40" s="14"/>
      <c r="I40" s="14"/>
    </row>
    <row r="41" spans="1:9" ht="20.25">
      <c r="A41" s="10">
        <v>44145</v>
      </c>
      <c r="B41" s="26">
        <v>35.83</v>
      </c>
      <c r="C41" s="11">
        <v>30</v>
      </c>
      <c r="D41" s="11">
        <v>0</v>
      </c>
      <c r="E41" s="27">
        <v>0</v>
      </c>
      <c r="F41" s="26">
        <f t="shared" si="0"/>
        <v>5.83</v>
      </c>
      <c r="H41" s="14"/>
      <c r="I41" s="14"/>
    </row>
    <row r="42" spans="1:9" ht="20.25">
      <c r="A42" s="10">
        <v>44146</v>
      </c>
      <c r="B42" s="26">
        <v>45.6</v>
      </c>
      <c r="C42" s="11">
        <v>38</v>
      </c>
      <c r="D42" s="11">
        <v>0</v>
      </c>
      <c r="E42" s="27">
        <v>0</v>
      </c>
      <c r="F42" s="26">
        <f t="shared" si="0"/>
        <v>7.6</v>
      </c>
      <c r="H42" s="14"/>
      <c r="I42" s="14"/>
    </row>
    <row r="43" spans="1:9" ht="20.25">
      <c r="A43" s="10">
        <v>44146</v>
      </c>
      <c r="B43" s="26">
        <v>126.05</v>
      </c>
      <c r="C43" s="11">
        <v>110</v>
      </c>
      <c r="D43" s="11">
        <v>0</v>
      </c>
      <c r="E43" s="27">
        <v>0</v>
      </c>
      <c r="F43" s="26">
        <f t="shared" si="0"/>
        <v>16.05</v>
      </c>
      <c r="H43" s="14"/>
      <c r="I43" s="14"/>
    </row>
    <row r="44" spans="1:9" ht="20.25">
      <c r="A44" s="10">
        <v>44146</v>
      </c>
      <c r="B44" s="26">
        <v>63.62</v>
      </c>
      <c r="C44" s="11">
        <v>54</v>
      </c>
      <c r="D44" s="11">
        <v>0</v>
      </c>
      <c r="E44" s="27">
        <v>0</v>
      </c>
      <c r="F44" s="26">
        <f t="shared" si="0"/>
        <v>9.6199999999999992</v>
      </c>
      <c r="H44" s="14"/>
      <c r="I44" s="14"/>
    </row>
    <row r="45" spans="1:9" ht="20.25">
      <c r="A45" s="10">
        <v>44146</v>
      </c>
      <c r="B45" s="26">
        <v>120.96</v>
      </c>
      <c r="C45" s="11">
        <v>115.6</v>
      </c>
      <c r="D45" s="11">
        <v>0</v>
      </c>
      <c r="E45" s="27">
        <v>0</v>
      </c>
      <c r="F45" s="26">
        <f t="shared" si="0"/>
        <v>5.36</v>
      </c>
      <c r="H45" s="14"/>
      <c r="I45" s="14"/>
    </row>
    <row r="46" spans="1:9" ht="20.25">
      <c r="A46" s="10">
        <v>44146</v>
      </c>
      <c r="B46" s="26">
        <v>123.98</v>
      </c>
      <c r="C46" s="11">
        <v>110</v>
      </c>
      <c r="D46" s="11">
        <v>0</v>
      </c>
      <c r="E46" s="27">
        <v>0</v>
      </c>
      <c r="F46" s="26">
        <f t="shared" si="0"/>
        <v>13.98</v>
      </c>
      <c r="H46" s="14"/>
      <c r="I46" s="14"/>
    </row>
    <row r="47" spans="1:9" ht="20.25">
      <c r="A47" s="10">
        <v>44146</v>
      </c>
      <c r="B47" s="26">
        <v>32.33</v>
      </c>
      <c r="C47" s="11">
        <v>30</v>
      </c>
      <c r="D47" s="11">
        <v>0</v>
      </c>
      <c r="E47" s="27">
        <v>0</v>
      </c>
      <c r="F47" s="26">
        <f t="shared" si="0"/>
        <v>2.33</v>
      </c>
      <c r="H47" s="14"/>
      <c r="I47" s="14"/>
    </row>
    <row r="48" spans="1:9" ht="20.25">
      <c r="A48" s="10">
        <v>44146</v>
      </c>
      <c r="B48" s="26">
        <v>87</v>
      </c>
      <c r="C48" s="11">
        <v>75.55</v>
      </c>
      <c r="D48" s="11">
        <v>0</v>
      </c>
      <c r="E48" s="27">
        <v>0</v>
      </c>
      <c r="F48" s="26">
        <f t="shared" si="0"/>
        <v>11.45</v>
      </c>
      <c r="H48" s="14"/>
      <c r="I48" s="14"/>
    </row>
    <row r="49" spans="1:9" ht="20.25">
      <c r="A49" s="10">
        <v>44146</v>
      </c>
      <c r="B49" s="26">
        <v>76.13</v>
      </c>
      <c r="C49" s="11">
        <v>75.55</v>
      </c>
      <c r="D49" s="11">
        <v>0</v>
      </c>
      <c r="E49" s="27">
        <v>0</v>
      </c>
      <c r="F49" s="26">
        <f t="shared" si="0"/>
        <v>0.57999999999999796</v>
      </c>
      <c r="H49" s="14"/>
      <c r="I49" s="14"/>
    </row>
    <row r="50" spans="1:9" ht="20.25">
      <c r="A50" s="10">
        <v>44146</v>
      </c>
      <c r="B50" s="26">
        <v>121.14</v>
      </c>
      <c r="C50" s="11">
        <v>110</v>
      </c>
      <c r="D50" s="11">
        <v>0</v>
      </c>
      <c r="E50" s="27">
        <v>0</v>
      </c>
      <c r="F50" s="26">
        <f t="shared" si="0"/>
        <v>11.14</v>
      </c>
      <c r="H50" s="14"/>
      <c r="I50" s="14"/>
    </row>
    <row r="51" spans="1:9" ht="20.25">
      <c r="A51" s="10">
        <v>44147</v>
      </c>
      <c r="B51" s="26">
        <v>67.56</v>
      </c>
      <c r="C51" s="11">
        <v>54</v>
      </c>
      <c r="D51" s="11">
        <v>0</v>
      </c>
      <c r="E51" s="27">
        <v>0</v>
      </c>
      <c r="F51" s="26">
        <f t="shared" si="0"/>
        <v>13.56</v>
      </c>
      <c r="H51" s="14"/>
      <c r="I51" s="14"/>
    </row>
    <row r="52" spans="1:9" ht="20.25">
      <c r="A52" s="10">
        <v>44147</v>
      </c>
      <c r="B52" s="26">
        <v>37</v>
      </c>
      <c r="C52" s="11">
        <v>30</v>
      </c>
      <c r="D52" s="11">
        <v>0</v>
      </c>
      <c r="E52" s="27">
        <v>0</v>
      </c>
      <c r="F52" s="26">
        <f t="shared" si="0"/>
        <v>7</v>
      </c>
      <c r="H52" s="14"/>
      <c r="I52" s="14"/>
    </row>
    <row r="53" spans="1:9" ht="20.25">
      <c r="A53" s="10">
        <v>44148</v>
      </c>
      <c r="B53" s="26">
        <v>69.8</v>
      </c>
      <c r="C53" s="11">
        <v>54</v>
      </c>
      <c r="D53" s="11">
        <v>0</v>
      </c>
      <c r="E53" s="27">
        <v>0</v>
      </c>
      <c r="F53" s="26">
        <f t="shared" si="0"/>
        <v>15.8</v>
      </c>
      <c r="H53" s="14"/>
      <c r="I53" s="14"/>
    </row>
    <row r="54" spans="1:9" ht="20.25">
      <c r="A54" s="10">
        <v>44149</v>
      </c>
      <c r="B54" s="26">
        <v>134.49</v>
      </c>
      <c r="C54" s="11">
        <v>110</v>
      </c>
      <c r="D54" s="11">
        <v>0</v>
      </c>
      <c r="E54" s="27">
        <v>0</v>
      </c>
      <c r="F54" s="26">
        <f t="shared" ref="F54:F61" si="1">B54-C54-D54+E54</f>
        <v>24.49</v>
      </c>
      <c r="H54" s="14"/>
      <c r="I54" s="14"/>
    </row>
    <row r="55" spans="1:9" ht="20.25">
      <c r="A55" s="10">
        <v>44149</v>
      </c>
      <c r="B55" s="26">
        <v>134.49</v>
      </c>
      <c r="C55" s="11">
        <v>110</v>
      </c>
      <c r="D55" s="11">
        <v>0</v>
      </c>
      <c r="E55" s="27">
        <v>0</v>
      </c>
      <c r="F55" s="26">
        <f t="shared" si="1"/>
        <v>24.49</v>
      </c>
      <c r="H55" s="14"/>
      <c r="I55" s="14"/>
    </row>
    <row r="56" spans="1:9" ht="20.25">
      <c r="A56" s="10">
        <v>44150</v>
      </c>
      <c r="B56" s="26">
        <v>69.8</v>
      </c>
      <c r="C56" s="11">
        <v>54</v>
      </c>
      <c r="D56" s="11">
        <v>0</v>
      </c>
      <c r="E56" s="27">
        <v>0</v>
      </c>
      <c r="F56" s="26">
        <f t="shared" si="1"/>
        <v>15.8</v>
      </c>
      <c r="H56" s="14"/>
      <c r="I56" s="14"/>
    </row>
    <row r="57" spans="1:9" ht="20.25">
      <c r="A57" s="10">
        <v>44151</v>
      </c>
      <c r="B57" s="26">
        <v>36.799999999999997</v>
      </c>
      <c r="C57" s="11">
        <v>30</v>
      </c>
      <c r="D57" s="11">
        <v>0</v>
      </c>
      <c r="E57" s="27">
        <v>0</v>
      </c>
      <c r="F57" s="26">
        <f t="shared" si="1"/>
        <v>6.8</v>
      </c>
      <c r="H57" s="14"/>
      <c r="I57" s="14"/>
    </row>
    <row r="58" spans="1:9" ht="20.25">
      <c r="A58" s="10">
        <v>44151</v>
      </c>
      <c r="B58" s="26">
        <v>197.54</v>
      </c>
      <c r="C58" s="11">
        <v>149</v>
      </c>
      <c r="D58" s="11">
        <v>0</v>
      </c>
      <c r="E58" s="27">
        <v>0</v>
      </c>
      <c r="F58" s="26">
        <f t="shared" si="1"/>
        <v>48.54</v>
      </c>
      <c r="H58" s="14"/>
      <c r="I58" s="14"/>
    </row>
    <row r="59" spans="1:9" ht="20.25">
      <c r="A59" s="10">
        <v>44151</v>
      </c>
      <c r="B59" s="26">
        <v>70.66</v>
      </c>
      <c r="C59" s="11">
        <v>54</v>
      </c>
      <c r="D59" s="11">
        <v>0</v>
      </c>
      <c r="E59" s="27">
        <v>0</v>
      </c>
      <c r="F59" s="26">
        <f t="shared" si="1"/>
        <v>16.66</v>
      </c>
      <c r="H59" s="14"/>
      <c r="I59" s="14"/>
    </row>
    <row r="60" spans="1:9" ht="20.25">
      <c r="A60" s="10">
        <v>44151</v>
      </c>
      <c r="B60" s="26">
        <v>138.80000000000001</v>
      </c>
      <c r="C60" s="11">
        <v>110</v>
      </c>
      <c r="D60" s="11">
        <v>0</v>
      </c>
      <c r="E60" s="27">
        <v>0</v>
      </c>
      <c r="F60" s="26">
        <f t="shared" si="1"/>
        <v>28.8</v>
      </c>
      <c r="H60" s="14"/>
      <c r="I60" s="14"/>
    </row>
    <row r="61" spans="1:9" ht="20.25">
      <c r="A61" s="10">
        <v>44151</v>
      </c>
      <c r="B61" s="26">
        <v>35.83</v>
      </c>
      <c r="C61" s="11">
        <v>30</v>
      </c>
      <c r="D61" s="11">
        <v>0</v>
      </c>
      <c r="E61" s="27">
        <v>0</v>
      </c>
      <c r="F61" s="26">
        <f t="shared" si="1"/>
        <v>5.83</v>
      </c>
      <c r="H61" s="14"/>
      <c r="I61" s="14"/>
    </row>
    <row r="62" spans="1:9" ht="20.25">
      <c r="A62" s="10">
        <v>44151</v>
      </c>
      <c r="B62" s="26">
        <v>141.9</v>
      </c>
      <c r="C62" s="11">
        <v>110</v>
      </c>
      <c r="D62" s="11">
        <v>0</v>
      </c>
      <c r="E62" s="27">
        <v>0</v>
      </c>
      <c r="F62" s="26">
        <f t="shared" ref="F62:F69" si="2">B62-C62-D62+E62</f>
        <v>31.9</v>
      </c>
      <c r="H62" s="14"/>
      <c r="I62" s="14"/>
    </row>
    <row r="63" spans="1:9" ht="20.25">
      <c r="A63" s="10">
        <v>44152</v>
      </c>
      <c r="B63" s="26">
        <v>134.49</v>
      </c>
      <c r="C63" s="11">
        <v>110</v>
      </c>
      <c r="D63" s="11">
        <v>0</v>
      </c>
      <c r="E63" s="27">
        <v>0</v>
      </c>
      <c r="F63" s="26">
        <f t="shared" si="2"/>
        <v>24.49</v>
      </c>
      <c r="H63" s="14"/>
      <c r="I63" s="14"/>
    </row>
    <row r="64" spans="1:9" ht="20.25">
      <c r="A64" s="10">
        <v>44152</v>
      </c>
      <c r="B64" s="26">
        <v>134.49</v>
      </c>
      <c r="C64" s="11">
        <v>110</v>
      </c>
      <c r="D64" s="11">
        <v>0</v>
      </c>
      <c r="E64" s="27">
        <v>0</v>
      </c>
      <c r="F64" s="26">
        <f t="shared" si="2"/>
        <v>24.49</v>
      </c>
      <c r="H64" s="14"/>
      <c r="I64" s="14"/>
    </row>
    <row r="65" spans="1:9" ht="20.25">
      <c r="A65" s="10">
        <v>44152</v>
      </c>
      <c r="B65" s="26">
        <v>74.099999999999994</v>
      </c>
      <c r="C65" s="11">
        <v>64.5</v>
      </c>
      <c r="D65" s="11">
        <v>0</v>
      </c>
      <c r="E65" s="27">
        <v>0</v>
      </c>
      <c r="F65" s="26">
        <f t="shared" si="2"/>
        <v>9.5999999999999908</v>
      </c>
      <c r="H65" s="14"/>
      <c r="I65" s="14"/>
    </row>
    <row r="66" spans="1:9" ht="20.25">
      <c r="A66" s="10">
        <v>44152</v>
      </c>
      <c r="B66" s="26">
        <v>82.55</v>
      </c>
      <c r="C66" s="11">
        <v>72.430000000000007</v>
      </c>
      <c r="D66" s="11">
        <v>0</v>
      </c>
      <c r="E66" s="27">
        <v>0</v>
      </c>
      <c r="F66" s="26">
        <f t="shared" si="2"/>
        <v>10.119999999999999</v>
      </c>
      <c r="H66" s="14"/>
      <c r="I66" s="14"/>
    </row>
    <row r="67" spans="1:9" ht="20.25">
      <c r="A67" s="10">
        <v>44153</v>
      </c>
      <c r="B67" s="26">
        <v>253.16</v>
      </c>
      <c r="C67" s="11">
        <v>182</v>
      </c>
      <c r="D67" s="11">
        <v>0</v>
      </c>
      <c r="E67" s="27">
        <v>0</v>
      </c>
      <c r="F67" s="26">
        <f t="shared" si="2"/>
        <v>71.16</v>
      </c>
      <c r="H67" s="14"/>
      <c r="I67" s="14"/>
    </row>
    <row r="68" spans="1:9" ht="20.25">
      <c r="A68" s="10">
        <v>44153</v>
      </c>
      <c r="B68" s="26">
        <v>48.44</v>
      </c>
      <c r="C68" s="11">
        <v>38</v>
      </c>
      <c r="D68" s="11">
        <v>0</v>
      </c>
      <c r="E68" s="27">
        <v>0</v>
      </c>
      <c r="F68" s="26">
        <f t="shared" si="2"/>
        <v>10.44</v>
      </c>
      <c r="H68" s="14"/>
      <c r="I68" s="14"/>
    </row>
    <row r="69" spans="1:9" ht="20.25">
      <c r="A69" s="10">
        <v>44154</v>
      </c>
      <c r="B69" s="26">
        <v>48.44</v>
      </c>
      <c r="C69" s="11">
        <v>38</v>
      </c>
      <c r="D69" s="11">
        <v>0</v>
      </c>
      <c r="E69" s="27">
        <v>0</v>
      </c>
      <c r="F69" s="26">
        <f t="shared" si="2"/>
        <v>10.44</v>
      </c>
      <c r="H69" s="14"/>
      <c r="I69" s="14"/>
    </row>
    <row r="70" spans="1:9" ht="20.25">
      <c r="A70" s="10">
        <v>44154</v>
      </c>
      <c r="B70" s="26">
        <v>35.92</v>
      </c>
      <c r="C70" s="11">
        <v>30</v>
      </c>
      <c r="D70" s="11">
        <v>0</v>
      </c>
      <c r="E70" s="27">
        <v>0</v>
      </c>
      <c r="F70" s="26">
        <f t="shared" ref="F70:F105" si="3">B70-C70-D70+E70</f>
        <v>5.92</v>
      </c>
      <c r="H70" s="14"/>
      <c r="I70" s="14"/>
    </row>
    <row r="71" spans="1:9" ht="20.25">
      <c r="A71" s="10">
        <v>44155</v>
      </c>
      <c r="B71" s="26">
        <v>156.15</v>
      </c>
      <c r="C71" s="11">
        <v>125.2</v>
      </c>
      <c r="D71" s="11">
        <v>0</v>
      </c>
      <c r="E71" s="27">
        <v>0</v>
      </c>
      <c r="F71" s="26">
        <f t="shared" si="3"/>
        <v>30.95</v>
      </c>
      <c r="H71" s="14"/>
      <c r="I71" s="14"/>
    </row>
    <row r="72" spans="1:9" ht="20.25">
      <c r="A72" s="10">
        <v>44155</v>
      </c>
      <c r="B72" s="26">
        <v>18</v>
      </c>
      <c r="C72" s="11">
        <v>14</v>
      </c>
      <c r="D72" s="11">
        <v>0</v>
      </c>
      <c r="E72" s="27">
        <v>0</v>
      </c>
      <c r="F72" s="26">
        <f t="shared" si="3"/>
        <v>4</v>
      </c>
      <c r="H72" s="14"/>
      <c r="I72" s="14"/>
    </row>
    <row r="73" spans="1:9" ht="20.25">
      <c r="A73" s="10">
        <v>44156</v>
      </c>
      <c r="B73" s="26">
        <v>35.83</v>
      </c>
      <c r="C73" s="11">
        <v>30</v>
      </c>
      <c r="D73" s="11">
        <v>0</v>
      </c>
      <c r="E73" s="27">
        <v>0</v>
      </c>
      <c r="F73" s="26">
        <f t="shared" si="3"/>
        <v>5.83</v>
      </c>
      <c r="H73" s="14"/>
      <c r="I73" s="14"/>
    </row>
    <row r="74" spans="1:9" ht="20.25">
      <c r="A74" s="10">
        <v>44156</v>
      </c>
      <c r="B74" s="26">
        <v>71.150000000000006</v>
      </c>
      <c r="C74" s="11">
        <v>61.4</v>
      </c>
      <c r="D74" s="11">
        <v>0</v>
      </c>
      <c r="E74" s="27">
        <v>0</v>
      </c>
      <c r="F74" s="26">
        <f t="shared" si="3"/>
        <v>9.7500000000000107</v>
      </c>
      <c r="H74" s="14"/>
      <c r="I74" s="14"/>
    </row>
    <row r="75" spans="1:9" ht="20.25">
      <c r="A75" s="10">
        <v>44157</v>
      </c>
      <c r="B75" s="26">
        <v>134.49</v>
      </c>
      <c r="C75" s="11">
        <v>110</v>
      </c>
      <c r="D75" s="11">
        <v>0</v>
      </c>
      <c r="E75" s="27">
        <v>0</v>
      </c>
      <c r="F75" s="26">
        <f t="shared" si="3"/>
        <v>24.49</v>
      </c>
      <c r="H75" s="14"/>
      <c r="I75" s="14"/>
    </row>
    <row r="76" spans="1:9" ht="20.25">
      <c r="A76" s="10">
        <v>44157</v>
      </c>
      <c r="B76" s="26">
        <v>35.83</v>
      </c>
      <c r="C76" s="11">
        <v>30</v>
      </c>
      <c r="D76" s="11">
        <v>0</v>
      </c>
      <c r="E76" s="27">
        <v>0</v>
      </c>
      <c r="F76" s="26">
        <f t="shared" si="3"/>
        <v>5.83</v>
      </c>
      <c r="H76" s="14"/>
      <c r="I76" s="14"/>
    </row>
    <row r="77" spans="1:9" ht="20.25">
      <c r="A77" s="10">
        <v>44157</v>
      </c>
      <c r="B77" s="26">
        <v>72.64</v>
      </c>
      <c r="C77" s="11">
        <v>64.400000000000006</v>
      </c>
      <c r="D77" s="11">
        <v>0</v>
      </c>
      <c r="E77" s="27">
        <v>0</v>
      </c>
      <c r="F77" s="26">
        <f t="shared" si="3"/>
        <v>8.2399999999999896</v>
      </c>
      <c r="H77" s="14"/>
      <c r="I77" s="14"/>
    </row>
    <row r="78" spans="1:9" ht="20.25">
      <c r="A78" s="10">
        <v>44157</v>
      </c>
      <c r="B78" s="26">
        <v>37</v>
      </c>
      <c r="C78" s="11">
        <v>30</v>
      </c>
      <c r="D78" s="11">
        <v>0</v>
      </c>
      <c r="E78" s="27">
        <v>0</v>
      </c>
      <c r="F78" s="26">
        <f t="shared" si="3"/>
        <v>7</v>
      </c>
      <c r="H78" s="14"/>
      <c r="I78" s="14"/>
    </row>
    <row r="79" spans="1:9" ht="20.25">
      <c r="A79" s="10">
        <v>44158</v>
      </c>
      <c r="B79" s="26">
        <v>133.99</v>
      </c>
      <c r="C79" s="11">
        <v>118</v>
      </c>
      <c r="D79" s="11">
        <v>0</v>
      </c>
      <c r="E79" s="27">
        <v>0</v>
      </c>
      <c r="F79" s="26">
        <f t="shared" si="3"/>
        <v>15.99</v>
      </c>
      <c r="H79" s="14"/>
      <c r="I79" s="14"/>
    </row>
    <row r="80" spans="1:9" ht="20.25">
      <c r="A80" s="10">
        <v>44158</v>
      </c>
      <c r="B80" s="26">
        <v>129.47</v>
      </c>
      <c r="C80" s="11">
        <v>119</v>
      </c>
      <c r="D80" s="11">
        <v>0</v>
      </c>
      <c r="E80" s="27">
        <v>0</v>
      </c>
      <c r="F80" s="26">
        <f t="shared" si="3"/>
        <v>10.47</v>
      </c>
      <c r="H80" s="14"/>
      <c r="I80" s="14"/>
    </row>
    <row r="81" spans="1:9" ht="20.25">
      <c r="A81" s="10">
        <v>44158</v>
      </c>
      <c r="B81" s="26">
        <v>35.9</v>
      </c>
      <c r="C81" s="11">
        <v>30</v>
      </c>
      <c r="D81" s="11">
        <v>0</v>
      </c>
      <c r="E81" s="27">
        <v>0</v>
      </c>
      <c r="F81" s="26">
        <f t="shared" si="3"/>
        <v>5.9</v>
      </c>
      <c r="H81" s="14"/>
      <c r="I81" s="14"/>
    </row>
    <row r="82" spans="1:9" ht="20.25">
      <c r="A82" s="10">
        <v>44159</v>
      </c>
      <c r="B82" s="26">
        <v>82.15</v>
      </c>
      <c r="C82" s="11">
        <v>62</v>
      </c>
      <c r="D82" s="11">
        <v>0</v>
      </c>
      <c r="E82" s="27">
        <v>0</v>
      </c>
      <c r="F82" s="26">
        <f t="shared" si="3"/>
        <v>20.149999999999999</v>
      </c>
      <c r="H82" s="14"/>
      <c r="I82" s="14"/>
    </row>
    <row r="83" spans="1:9" ht="20.25">
      <c r="A83" s="10">
        <v>44159</v>
      </c>
      <c r="B83" s="26">
        <v>158.51</v>
      </c>
      <c r="C83" s="11">
        <v>125.55</v>
      </c>
      <c r="D83" s="11">
        <v>0</v>
      </c>
      <c r="E83" s="27">
        <v>0</v>
      </c>
      <c r="F83" s="26">
        <f t="shared" si="3"/>
        <v>32.96</v>
      </c>
      <c r="H83" s="14"/>
      <c r="I83" s="14"/>
    </row>
    <row r="84" spans="1:9" ht="20.25">
      <c r="A84" s="10">
        <v>44159</v>
      </c>
      <c r="B84" s="26">
        <v>98.88</v>
      </c>
      <c r="C84" s="11">
        <v>78</v>
      </c>
      <c r="D84" s="11">
        <v>0</v>
      </c>
      <c r="E84" s="27">
        <v>0</v>
      </c>
      <c r="F84" s="26">
        <f t="shared" si="3"/>
        <v>20.88</v>
      </c>
      <c r="H84" s="14"/>
      <c r="I84" s="14"/>
    </row>
    <row r="85" spans="1:9" ht="20.25">
      <c r="A85" s="10">
        <v>44159</v>
      </c>
      <c r="B85" s="26">
        <v>35.83</v>
      </c>
      <c r="C85" s="11">
        <v>30</v>
      </c>
      <c r="D85" s="11">
        <v>0</v>
      </c>
      <c r="E85" s="27">
        <v>0</v>
      </c>
      <c r="F85" s="26">
        <f t="shared" si="3"/>
        <v>5.83</v>
      </c>
      <c r="H85" s="14"/>
      <c r="I85" s="14"/>
    </row>
    <row r="86" spans="1:9" ht="20.25">
      <c r="A86" s="10">
        <v>44160</v>
      </c>
      <c r="B86" s="26">
        <v>68.77</v>
      </c>
      <c r="C86" s="11">
        <v>61.4</v>
      </c>
      <c r="D86" s="11">
        <v>0</v>
      </c>
      <c r="E86" s="27">
        <v>0</v>
      </c>
      <c r="F86" s="26">
        <f t="shared" si="3"/>
        <v>7.37</v>
      </c>
      <c r="H86" s="14"/>
      <c r="I86" s="14"/>
    </row>
    <row r="87" spans="1:9" ht="20.25">
      <c r="A87" s="10">
        <v>44160</v>
      </c>
      <c r="B87" s="26">
        <v>94</v>
      </c>
      <c r="C87" s="11">
        <v>73.400000000000006</v>
      </c>
      <c r="D87" s="11">
        <v>0</v>
      </c>
      <c r="E87" s="27">
        <v>0</v>
      </c>
      <c r="F87" s="26">
        <f t="shared" si="3"/>
        <v>20.6</v>
      </c>
      <c r="H87" s="14"/>
      <c r="I87" s="14"/>
    </row>
    <row r="88" spans="1:9" ht="20.25">
      <c r="A88" s="10">
        <v>44160</v>
      </c>
      <c r="B88" s="26">
        <v>35.83</v>
      </c>
      <c r="C88" s="11">
        <v>30</v>
      </c>
      <c r="D88" s="11">
        <v>0</v>
      </c>
      <c r="E88" s="27">
        <v>0</v>
      </c>
      <c r="F88" s="26">
        <f t="shared" si="3"/>
        <v>5.83</v>
      </c>
      <c r="H88" s="14"/>
      <c r="I88" s="14"/>
    </row>
    <row r="89" spans="1:9" ht="20.25">
      <c r="A89" s="10">
        <v>44160</v>
      </c>
      <c r="B89" s="26">
        <v>138.71</v>
      </c>
      <c r="C89" s="11">
        <v>109</v>
      </c>
      <c r="D89" s="11">
        <v>0</v>
      </c>
      <c r="E89" s="27">
        <v>0</v>
      </c>
      <c r="F89" s="26">
        <f t="shared" si="3"/>
        <v>29.71</v>
      </c>
      <c r="H89" s="14"/>
      <c r="I89" s="14"/>
    </row>
    <row r="90" spans="1:9" ht="20.25">
      <c r="A90" s="10">
        <v>44161</v>
      </c>
      <c r="B90" s="26">
        <v>67.56</v>
      </c>
      <c r="C90" s="11">
        <v>54</v>
      </c>
      <c r="D90" s="11">
        <v>0</v>
      </c>
      <c r="E90" s="27">
        <v>0</v>
      </c>
      <c r="F90" s="26">
        <f t="shared" si="3"/>
        <v>13.56</v>
      </c>
      <c r="H90" s="14"/>
      <c r="I90" s="14"/>
    </row>
    <row r="91" spans="1:9" ht="20.25">
      <c r="A91" s="10">
        <v>44161</v>
      </c>
      <c r="B91" s="26">
        <v>14.8</v>
      </c>
      <c r="C91" s="11">
        <v>17.66</v>
      </c>
      <c r="D91" s="11">
        <v>0</v>
      </c>
      <c r="E91" s="27">
        <v>0</v>
      </c>
      <c r="F91" s="26">
        <f t="shared" si="3"/>
        <v>-2.86</v>
      </c>
      <c r="H91" s="14"/>
      <c r="I91" s="14"/>
    </row>
    <row r="92" spans="1:9" ht="20.25">
      <c r="A92" s="10">
        <v>44161</v>
      </c>
      <c r="B92" s="26">
        <v>279</v>
      </c>
      <c r="C92" s="11">
        <v>220</v>
      </c>
      <c r="D92" s="11">
        <v>0</v>
      </c>
      <c r="E92" s="27">
        <v>0</v>
      </c>
      <c r="F92" s="26">
        <f t="shared" si="3"/>
        <v>59</v>
      </c>
      <c r="H92" s="14"/>
      <c r="I92" s="14"/>
    </row>
    <row r="93" spans="1:9" ht="20.25">
      <c r="A93" s="10">
        <v>44161</v>
      </c>
      <c r="B93" s="26">
        <v>89.89</v>
      </c>
      <c r="C93" s="11">
        <v>68.400000000000006</v>
      </c>
      <c r="D93" s="11">
        <v>0</v>
      </c>
      <c r="E93" s="27">
        <v>0</v>
      </c>
      <c r="F93" s="26">
        <f t="shared" si="3"/>
        <v>21.49</v>
      </c>
      <c r="H93" s="14"/>
      <c r="I93" s="14"/>
    </row>
    <row r="94" spans="1:9" ht="20.25">
      <c r="A94" s="10">
        <v>44161</v>
      </c>
      <c r="B94" s="26">
        <v>36.25</v>
      </c>
      <c r="C94" s="11">
        <v>30</v>
      </c>
      <c r="D94" s="11">
        <v>0</v>
      </c>
      <c r="E94" s="27">
        <v>0</v>
      </c>
      <c r="F94" s="26">
        <f t="shared" si="3"/>
        <v>6.25</v>
      </c>
      <c r="H94" s="14"/>
      <c r="I94" s="14"/>
    </row>
    <row r="95" spans="1:9" ht="20.25">
      <c r="A95" s="10">
        <v>44161</v>
      </c>
      <c r="B95" s="26">
        <v>35.83</v>
      </c>
      <c r="C95" s="11">
        <v>30</v>
      </c>
      <c r="D95" s="11">
        <v>0</v>
      </c>
      <c r="E95" s="27">
        <v>0</v>
      </c>
      <c r="F95" s="26">
        <f t="shared" si="3"/>
        <v>5.83</v>
      </c>
      <c r="H95" s="14"/>
      <c r="I95" s="14"/>
    </row>
    <row r="96" spans="1:9" ht="20.25">
      <c r="A96" s="10">
        <v>44162</v>
      </c>
      <c r="B96" s="26">
        <v>138.71</v>
      </c>
      <c r="C96" s="11">
        <v>110</v>
      </c>
      <c r="D96" s="11">
        <v>0</v>
      </c>
      <c r="E96" s="27">
        <v>0</v>
      </c>
      <c r="F96" s="26">
        <f t="shared" si="3"/>
        <v>28.71</v>
      </c>
      <c r="H96" s="14"/>
      <c r="I96" s="14"/>
    </row>
    <row r="97" spans="1:9" ht="20.25">
      <c r="A97" s="10">
        <v>44162</v>
      </c>
      <c r="B97" s="26">
        <v>134.49</v>
      </c>
      <c r="C97" s="11">
        <v>110</v>
      </c>
      <c r="D97" s="11">
        <v>0</v>
      </c>
      <c r="E97" s="27">
        <v>0</v>
      </c>
      <c r="F97" s="26">
        <f t="shared" si="3"/>
        <v>24.49</v>
      </c>
      <c r="H97" s="14"/>
      <c r="I97" s="14"/>
    </row>
    <row r="98" spans="1:9" ht="20.25">
      <c r="A98" s="10">
        <v>44162</v>
      </c>
      <c r="B98" s="26">
        <v>170</v>
      </c>
      <c r="C98" s="11">
        <v>139</v>
      </c>
      <c r="D98" s="11">
        <v>0</v>
      </c>
      <c r="E98" s="27">
        <v>0</v>
      </c>
      <c r="F98" s="26">
        <f t="shared" si="3"/>
        <v>31</v>
      </c>
      <c r="H98" s="14"/>
      <c r="I98" s="14"/>
    </row>
    <row r="99" spans="1:9" ht="20.25">
      <c r="A99" s="10">
        <v>44162</v>
      </c>
      <c r="B99" s="26">
        <v>69.5</v>
      </c>
      <c r="C99" s="11">
        <v>53</v>
      </c>
      <c r="D99" s="11">
        <v>0</v>
      </c>
      <c r="E99" s="27">
        <v>0</v>
      </c>
      <c r="F99" s="26">
        <f t="shared" si="3"/>
        <v>16.5</v>
      </c>
      <c r="H99" s="14"/>
      <c r="I99" s="14"/>
    </row>
    <row r="100" spans="1:9" ht="20.25">
      <c r="A100" s="10">
        <v>44164</v>
      </c>
      <c r="B100" s="26">
        <v>64.930000000000007</v>
      </c>
      <c r="C100" s="11">
        <v>61.4</v>
      </c>
      <c r="D100" s="11">
        <v>0</v>
      </c>
      <c r="E100" s="27">
        <v>0</v>
      </c>
      <c r="F100" s="26">
        <f t="shared" si="3"/>
        <v>3.53000000000001</v>
      </c>
      <c r="H100" s="14"/>
      <c r="I100" s="14"/>
    </row>
    <row r="101" spans="1:9" ht="20.25">
      <c r="A101" s="10">
        <v>44164</v>
      </c>
      <c r="B101" s="26">
        <v>134.49</v>
      </c>
      <c r="C101" s="11">
        <v>110</v>
      </c>
      <c r="D101" s="11">
        <v>0</v>
      </c>
      <c r="E101" s="27">
        <v>0</v>
      </c>
      <c r="F101" s="26">
        <f t="shared" si="3"/>
        <v>24.49</v>
      </c>
      <c r="H101" s="14"/>
      <c r="I101" s="14"/>
    </row>
    <row r="102" spans="1:9" ht="20.25">
      <c r="A102" s="10">
        <v>44164</v>
      </c>
      <c r="B102" s="4">
        <v>96</v>
      </c>
      <c r="C102" s="4">
        <v>71.2</v>
      </c>
      <c r="D102" s="4">
        <v>0</v>
      </c>
      <c r="E102" s="28">
        <v>0</v>
      </c>
      <c r="F102" s="4">
        <f t="shared" si="3"/>
        <v>24.8</v>
      </c>
      <c r="H102" s="14"/>
      <c r="I102" s="14"/>
    </row>
    <row r="103" spans="1:9" ht="20.25">
      <c r="A103" s="10">
        <v>44164</v>
      </c>
      <c r="B103" s="26">
        <v>35.83</v>
      </c>
      <c r="C103" s="11">
        <v>30</v>
      </c>
      <c r="D103" s="11">
        <v>0</v>
      </c>
      <c r="E103" s="27">
        <v>0</v>
      </c>
      <c r="F103" s="26">
        <f t="shared" si="3"/>
        <v>5.83</v>
      </c>
      <c r="H103" s="14"/>
      <c r="I103" s="14"/>
    </row>
    <row r="104" spans="1:9" ht="20.25">
      <c r="A104" s="10">
        <v>44165</v>
      </c>
      <c r="B104" s="26">
        <v>48.44</v>
      </c>
      <c r="C104" s="11">
        <v>38</v>
      </c>
      <c r="D104" s="11">
        <v>0</v>
      </c>
      <c r="E104" s="27">
        <v>0</v>
      </c>
      <c r="F104" s="26">
        <f t="shared" si="3"/>
        <v>10.44</v>
      </c>
      <c r="H104" s="14"/>
      <c r="I104" s="14"/>
    </row>
    <row r="105" spans="1:9" ht="20.25">
      <c r="A105" s="10">
        <v>44165</v>
      </c>
      <c r="B105" s="26">
        <v>72.599999999999994</v>
      </c>
      <c r="C105" s="11">
        <v>54</v>
      </c>
      <c r="D105" s="11">
        <v>0</v>
      </c>
      <c r="E105" s="27">
        <v>0</v>
      </c>
      <c r="F105" s="26">
        <f t="shared" si="3"/>
        <v>18.600000000000001</v>
      </c>
      <c r="H105" s="14"/>
      <c r="I105" s="14"/>
    </row>
    <row r="106" spans="1:9" ht="20.25">
      <c r="A106" s="10">
        <v>44165</v>
      </c>
      <c r="B106" s="26">
        <v>19.61</v>
      </c>
      <c r="C106" s="11">
        <v>14</v>
      </c>
      <c r="D106" s="11">
        <v>0</v>
      </c>
      <c r="E106" s="27">
        <v>0</v>
      </c>
      <c r="F106" s="26">
        <f t="shared" ref="F106:F111" si="4">B106-C106-D106+E106</f>
        <v>5.61</v>
      </c>
      <c r="H106" s="14"/>
      <c r="I106" s="14"/>
    </row>
    <row r="107" spans="1:9" ht="20.25">
      <c r="A107" s="10">
        <v>44165</v>
      </c>
      <c r="B107" s="26">
        <v>95.78</v>
      </c>
      <c r="C107" s="11">
        <v>70</v>
      </c>
      <c r="D107" s="11">
        <v>0</v>
      </c>
      <c r="E107" s="27">
        <v>0</v>
      </c>
      <c r="F107" s="26">
        <f t="shared" si="4"/>
        <v>25.78</v>
      </c>
      <c r="H107" s="14"/>
      <c r="I107" s="14"/>
    </row>
    <row r="108" spans="1:9" ht="20.25">
      <c r="A108" s="10">
        <v>44165</v>
      </c>
      <c r="B108" s="26">
        <v>35.83</v>
      </c>
      <c r="C108" s="11">
        <v>30</v>
      </c>
      <c r="D108" s="11">
        <v>0</v>
      </c>
      <c r="E108" s="27">
        <v>0</v>
      </c>
      <c r="F108" s="26">
        <f t="shared" si="4"/>
        <v>5.83</v>
      </c>
      <c r="H108" s="14"/>
      <c r="I108" s="14"/>
    </row>
    <row r="109" spans="1:9" ht="20.25">
      <c r="A109" s="10">
        <v>44165</v>
      </c>
      <c r="B109" s="26">
        <v>137.49</v>
      </c>
      <c r="C109" s="11">
        <v>110</v>
      </c>
      <c r="D109" s="11">
        <v>0</v>
      </c>
      <c r="E109" s="27">
        <v>0</v>
      </c>
      <c r="F109" s="26">
        <f t="shared" si="4"/>
        <v>27.49</v>
      </c>
      <c r="H109" s="14"/>
      <c r="I109" s="14"/>
    </row>
    <row r="110" spans="1:9" ht="20.25">
      <c r="A110" s="10">
        <v>44165</v>
      </c>
      <c r="B110" s="11">
        <v>64.930000000000007</v>
      </c>
      <c r="C110" s="11">
        <v>60.7</v>
      </c>
      <c r="D110" s="11">
        <v>0</v>
      </c>
      <c r="E110" s="27">
        <v>0</v>
      </c>
      <c r="F110" s="26">
        <f t="shared" si="4"/>
        <v>4.2300000000000004</v>
      </c>
      <c r="H110" s="14"/>
      <c r="I110" s="14"/>
    </row>
    <row r="111" spans="1:9" ht="23.1" customHeight="1">
      <c r="A111" s="10">
        <v>44165</v>
      </c>
      <c r="B111" s="11">
        <v>49.6</v>
      </c>
      <c r="C111" s="11">
        <v>38</v>
      </c>
      <c r="D111" s="11">
        <v>0</v>
      </c>
      <c r="E111" s="27">
        <v>0</v>
      </c>
      <c r="F111" s="26">
        <f t="shared" si="4"/>
        <v>11.6</v>
      </c>
      <c r="G111" t="s">
        <v>46</v>
      </c>
      <c r="H111" s="14"/>
      <c r="I111" s="14"/>
    </row>
    <row r="112" spans="1:9">
      <c r="H112" s="14"/>
      <c r="I112" s="14"/>
    </row>
    <row r="114" spans="1:1">
      <c r="A114" t="s">
        <v>44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H41" sqref="H41"/>
    </sheetView>
  </sheetViews>
  <sheetFormatPr defaultColWidth="9" defaultRowHeight="13.5"/>
  <cols>
    <col min="1" max="1" width="19.875" customWidth="1"/>
    <col min="2" max="2" width="16" style="2" customWidth="1"/>
    <col min="3" max="3" width="18.5" style="2" customWidth="1"/>
    <col min="4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47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8929.3799999999992</v>
      </c>
      <c r="C2" s="4">
        <f>SUM(C4:C111)</f>
        <v>7237.2</v>
      </c>
      <c r="D2" s="4">
        <f>SUM(D4:D111)</f>
        <v>149.38</v>
      </c>
      <c r="E2" s="4">
        <f>SUM(E4:E111)</f>
        <v>114.9</v>
      </c>
      <c r="F2" s="4">
        <f>B2-C2-D2+E2</f>
        <v>1657.7</v>
      </c>
      <c r="H2" s="5" t="s">
        <v>9</v>
      </c>
      <c r="I2" s="20">
        <f>F2/C2</f>
        <v>0.22905267230420606</v>
      </c>
      <c r="K2" s="21"/>
      <c r="L2" s="21"/>
    </row>
    <row r="3" spans="1:12" ht="39.950000000000003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58</v>
      </c>
      <c r="K3" s="23"/>
      <c r="L3" s="1"/>
    </row>
    <row r="4" spans="1:12" ht="22.5">
      <c r="A4" s="10">
        <v>44105</v>
      </c>
      <c r="B4" s="4">
        <v>74.69</v>
      </c>
      <c r="C4" s="4">
        <v>63.45</v>
      </c>
      <c r="D4" s="4">
        <v>74.69</v>
      </c>
      <c r="E4" s="4">
        <v>57.45</v>
      </c>
      <c r="F4" s="4">
        <f t="shared" ref="F4:F44" si="0">B4-C4-D4+E4</f>
        <v>-6</v>
      </c>
      <c r="H4" s="12" t="s">
        <v>0</v>
      </c>
      <c r="I4" s="25" t="s">
        <v>11</v>
      </c>
      <c r="K4" s="1"/>
      <c r="L4" s="1"/>
    </row>
    <row r="5" spans="1:12" ht="20.25">
      <c r="A5" s="10">
        <v>44106</v>
      </c>
      <c r="B5" s="26">
        <v>86.33</v>
      </c>
      <c r="C5" s="11">
        <v>73.45</v>
      </c>
      <c r="D5" s="27">
        <v>0</v>
      </c>
      <c r="E5" s="27">
        <v>0</v>
      </c>
      <c r="F5" s="11">
        <f t="shared" si="0"/>
        <v>12.88</v>
      </c>
      <c r="H5" t="s">
        <v>48</v>
      </c>
      <c r="I5" s="18"/>
      <c r="K5" s="1"/>
      <c r="L5" s="1"/>
    </row>
    <row r="6" spans="1:12" ht="20.25">
      <c r="A6" s="10">
        <v>44107</v>
      </c>
      <c r="B6" s="26">
        <v>68.930000000000007</v>
      </c>
      <c r="C6" s="11">
        <v>61</v>
      </c>
      <c r="D6" s="11">
        <v>0</v>
      </c>
      <c r="E6" s="11">
        <v>0</v>
      </c>
      <c r="F6" s="11">
        <f t="shared" si="0"/>
        <v>7.9300000000000104</v>
      </c>
      <c r="H6" s="10"/>
      <c r="I6" s="18"/>
      <c r="K6" s="1"/>
      <c r="L6" s="1"/>
    </row>
    <row r="7" spans="1:12" ht="20.25">
      <c r="A7" s="10">
        <v>44108</v>
      </c>
      <c r="B7" s="26">
        <v>38.549999999999997</v>
      </c>
      <c r="C7" s="11">
        <v>29</v>
      </c>
      <c r="D7" s="11">
        <v>0</v>
      </c>
      <c r="E7" s="11">
        <v>0</v>
      </c>
      <c r="F7" s="11">
        <f t="shared" si="0"/>
        <v>9.5500000000000007</v>
      </c>
      <c r="H7" s="10"/>
      <c r="I7" s="18"/>
      <c r="K7" s="1"/>
      <c r="L7" s="1"/>
    </row>
    <row r="8" spans="1:12" ht="20.25">
      <c r="A8" s="10">
        <v>44108</v>
      </c>
      <c r="B8" s="26">
        <v>86.33</v>
      </c>
      <c r="C8" s="26">
        <v>73.45</v>
      </c>
      <c r="D8" s="26">
        <v>0</v>
      </c>
      <c r="E8" s="26">
        <v>0</v>
      </c>
      <c r="F8" s="26">
        <f t="shared" si="0"/>
        <v>12.88</v>
      </c>
      <c r="H8" s="10"/>
      <c r="I8" s="18"/>
      <c r="K8" s="1"/>
      <c r="L8" s="1"/>
    </row>
    <row r="9" spans="1:12" ht="20.25">
      <c r="A9" s="10">
        <v>44110</v>
      </c>
      <c r="B9" s="26">
        <v>71.78</v>
      </c>
      <c r="C9" s="11">
        <v>62</v>
      </c>
      <c r="D9" s="11">
        <v>0</v>
      </c>
      <c r="E9" s="11">
        <v>0</v>
      </c>
      <c r="F9" s="11">
        <f t="shared" si="0"/>
        <v>9.7799999999999994</v>
      </c>
      <c r="H9" s="10"/>
      <c r="I9" s="18"/>
      <c r="K9" s="1" t="s">
        <v>27</v>
      </c>
      <c r="L9" s="1"/>
    </row>
    <row r="10" spans="1:12" ht="20.25">
      <c r="A10" s="10">
        <v>44110</v>
      </c>
      <c r="B10" s="30">
        <v>145</v>
      </c>
      <c r="C10" s="26">
        <v>118</v>
      </c>
      <c r="D10" s="33">
        <v>0</v>
      </c>
      <c r="E10" s="33">
        <v>0</v>
      </c>
      <c r="F10" s="11">
        <f t="shared" si="0"/>
        <v>27</v>
      </c>
      <c r="H10" s="10"/>
      <c r="I10" s="13"/>
      <c r="K10" s="1"/>
      <c r="L10" s="1"/>
    </row>
    <row r="11" spans="1:12" ht="20.25">
      <c r="A11" s="10">
        <v>44111</v>
      </c>
      <c r="B11" s="26">
        <v>95.02</v>
      </c>
      <c r="C11" s="26">
        <v>75.55</v>
      </c>
      <c r="D11" s="26">
        <v>0</v>
      </c>
      <c r="E11" s="26">
        <v>0</v>
      </c>
      <c r="F11" s="26">
        <f t="shared" si="0"/>
        <v>19.47</v>
      </c>
      <c r="H11" s="13"/>
      <c r="I11" s="13"/>
      <c r="K11" s="1"/>
      <c r="L11" s="1"/>
    </row>
    <row r="12" spans="1:12" ht="20.25">
      <c r="A12" s="10">
        <v>44111</v>
      </c>
      <c r="B12" s="26">
        <v>77.95</v>
      </c>
      <c r="C12" s="11">
        <v>61</v>
      </c>
      <c r="D12" s="11">
        <v>0</v>
      </c>
      <c r="E12" s="11">
        <v>0</v>
      </c>
      <c r="F12" s="11">
        <f t="shared" si="0"/>
        <v>16.95</v>
      </c>
      <c r="H12" s="13"/>
      <c r="I12" s="13"/>
      <c r="K12" s="1"/>
      <c r="L12" s="1"/>
    </row>
    <row r="13" spans="1:12" ht="20.25">
      <c r="A13" s="10">
        <v>44111</v>
      </c>
      <c r="B13" s="26">
        <v>88.97</v>
      </c>
      <c r="C13" s="11">
        <v>68.84</v>
      </c>
      <c r="D13" s="11">
        <v>0</v>
      </c>
      <c r="E13" s="11">
        <v>0</v>
      </c>
      <c r="F13" s="11">
        <f t="shared" si="0"/>
        <v>20.13</v>
      </c>
      <c r="H13" s="13"/>
      <c r="I13" s="13"/>
      <c r="K13" s="1"/>
      <c r="L13" s="1"/>
    </row>
    <row r="14" spans="1:12" ht="20.25">
      <c r="A14" s="10">
        <v>44111</v>
      </c>
      <c r="B14" s="26">
        <v>88.97</v>
      </c>
      <c r="C14" s="26">
        <v>73.45</v>
      </c>
      <c r="D14" s="11">
        <v>0</v>
      </c>
      <c r="E14" s="11">
        <v>0</v>
      </c>
      <c r="F14" s="11">
        <f t="shared" si="0"/>
        <v>15.52</v>
      </c>
      <c r="H14" s="13"/>
      <c r="I14" s="13"/>
      <c r="K14" s="1"/>
      <c r="L14" s="1"/>
    </row>
    <row r="15" spans="1:12" ht="20.25">
      <c r="A15" s="10">
        <v>44111</v>
      </c>
      <c r="B15" s="30">
        <v>140.65</v>
      </c>
      <c r="C15" s="11">
        <v>117</v>
      </c>
      <c r="D15" s="11">
        <v>0</v>
      </c>
      <c r="E15" s="11">
        <v>0</v>
      </c>
      <c r="F15" s="11">
        <f t="shared" si="0"/>
        <v>23.65</v>
      </c>
      <c r="H15" s="13"/>
      <c r="I15" s="13"/>
    </row>
    <row r="16" spans="1:12" ht="20.25">
      <c r="A16" s="10">
        <v>44113</v>
      </c>
      <c r="B16" s="26">
        <v>71.78</v>
      </c>
      <c r="C16" s="11">
        <v>62</v>
      </c>
      <c r="D16" s="11">
        <v>0</v>
      </c>
      <c r="E16" s="11">
        <v>0</v>
      </c>
      <c r="F16" s="11">
        <f t="shared" si="0"/>
        <v>9.7799999999999994</v>
      </c>
      <c r="H16" s="13"/>
      <c r="I16" s="13"/>
    </row>
    <row r="17" spans="1:9" ht="20.25">
      <c r="A17" s="10">
        <v>44113</v>
      </c>
      <c r="B17" s="26">
        <v>71.78</v>
      </c>
      <c r="C17" s="11">
        <v>62</v>
      </c>
      <c r="D17" s="11">
        <v>0</v>
      </c>
      <c r="E17" s="11">
        <v>0</v>
      </c>
      <c r="F17" s="11">
        <f t="shared" si="0"/>
        <v>9.7799999999999994</v>
      </c>
      <c r="H17" s="13"/>
      <c r="I17" s="13"/>
    </row>
    <row r="18" spans="1:9" ht="20.25">
      <c r="A18" s="10">
        <v>44113</v>
      </c>
      <c r="B18" s="26">
        <v>74</v>
      </c>
      <c r="C18" s="11">
        <v>61</v>
      </c>
      <c r="D18" s="11">
        <v>0</v>
      </c>
      <c r="E18" s="11">
        <v>0</v>
      </c>
      <c r="F18" s="11">
        <f t="shared" si="0"/>
        <v>13</v>
      </c>
      <c r="H18" s="13"/>
      <c r="I18" s="13"/>
    </row>
    <row r="19" spans="1:9" ht="20.25">
      <c r="A19" s="10">
        <v>44114</v>
      </c>
      <c r="B19" s="26">
        <v>37.83</v>
      </c>
      <c r="C19" s="26">
        <v>29</v>
      </c>
      <c r="D19" s="26">
        <v>0</v>
      </c>
      <c r="E19" s="33">
        <v>0</v>
      </c>
      <c r="F19" s="26">
        <f t="shared" si="0"/>
        <v>8.83</v>
      </c>
      <c r="H19" s="13"/>
      <c r="I19" s="13"/>
    </row>
    <row r="20" spans="1:9" ht="20.25">
      <c r="A20" s="10">
        <v>44115</v>
      </c>
      <c r="B20" s="26">
        <v>78</v>
      </c>
      <c r="C20" s="26">
        <v>62</v>
      </c>
      <c r="D20" s="33">
        <v>0</v>
      </c>
      <c r="E20" s="33">
        <v>0</v>
      </c>
      <c r="F20" s="26">
        <f t="shared" si="0"/>
        <v>16</v>
      </c>
      <c r="H20" s="14"/>
      <c r="I20" s="14"/>
    </row>
    <row r="21" spans="1:9" ht="20.25">
      <c r="A21" s="10">
        <v>44115</v>
      </c>
      <c r="B21" s="26">
        <v>71.78</v>
      </c>
      <c r="C21" s="26">
        <v>62</v>
      </c>
      <c r="D21" s="33">
        <v>0</v>
      </c>
      <c r="E21" s="33">
        <v>0</v>
      </c>
      <c r="F21" s="26">
        <f t="shared" si="0"/>
        <v>9.7799999999999994</v>
      </c>
      <c r="H21" s="14"/>
      <c r="I21" s="14"/>
    </row>
    <row r="22" spans="1:9" ht="20.25">
      <c r="A22" s="10">
        <v>44115</v>
      </c>
      <c r="B22" s="30">
        <v>143.19</v>
      </c>
      <c r="C22" s="11">
        <v>118</v>
      </c>
      <c r="D22" s="27">
        <v>0</v>
      </c>
      <c r="E22" s="27">
        <v>0</v>
      </c>
      <c r="F22" s="11">
        <f t="shared" si="0"/>
        <v>25.19</v>
      </c>
      <c r="H22" s="14"/>
      <c r="I22" s="14"/>
    </row>
    <row r="23" spans="1:9" ht="20.25">
      <c r="A23" s="10">
        <v>44117</v>
      </c>
      <c r="B23" s="26">
        <v>75.66</v>
      </c>
      <c r="C23" s="11">
        <v>62</v>
      </c>
      <c r="D23" s="27">
        <v>0</v>
      </c>
      <c r="E23" s="27">
        <v>0</v>
      </c>
      <c r="F23" s="11">
        <f t="shared" si="0"/>
        <v>13.66</v>
      </c>
      <c r="H23" s="14"/>
      <c r="I23" s="14"/>
    </row>
    <row r="24" spans="1:9" ht="20.25">
      <c r="A24" s="10">
        <v>44117</v>
      </c>
      <c r="B24" s="28">
        <v>74.69</v>
      </c>
      <c r="C24" s="28">
        <v>63.45</v>
      </c>
      <c r="D24" s="28">
        <v>74.69</v>
      </c>
      <c r="E24" s="28">
        <v>57.45</v>
      </c>
      <c r="F24" s="28">
        <f t="shared" si="0"/>
        <v>-6</v>
      </c>
      <c r="H24" s="14"/>
      <c r="I24" s="14"/>
    </row>
    <row r="25" spans="1:9" ht="20.25">
      <c r="A25" s="10">
        <v>44117</v>
      </c>
      <c r="B25" s="30">
        <v>140.65</v>
      </c>
      <c r="C25" s="11">
        <v>118</v>
      </c>
      <c r="D25" s="11">
        <v>0</v>
      </c>
      <c r="E25" s="27">
        <v>0</v>
      </c>
      <c r="F25" s="11">
        <f t="shared" si="0"/>
        <v>22.65</v>
      </c>
      <c r="H25" s="14"/>
      <c r="I25" s="14"/>
    </row>
    <row r="26" spans="1:9" ht="20.25">
      <c r="A26" s="10">
        <v>44118</v>
      </c>
      <c r="B26" s="26">
        <v>86.33</v>
      </c>
      <c r="C26" s="11">
        <v>73.45</v>
      </c>
      <c r="D26" s="11">
        <v>0</v>
      </c>
      <c r="E26" s="27">
        <v>0</v>
      </c>
      <c r="F26" s="11">
        <f t="shared" si="0"/>
        <v>12.88</v>
      </c>
      <c r="H26" s="14"/>
      <c r="I26" s="14"/>
    </row>
    <row r="27" spans="1:9" ht="20.25">
      <c r="A27" s="10">
        <v>44118</v>
      </c>
      <c r="B27" s="26">
        <v>72.75</v>
      </c>
      <c r="C27" s="11">
        <v>61</v>
      </c>
      <c r="D27" s="11">
        <v>0</v>
      </c>
      <c r="E27" s="27">
        <v>0</v>
      </c>
      <c r="F27" s="11">
        <f t="shared" si="0"/>
        <v>11.75</v>
      </c>
      <c r="H27" s="14"/>
      <c r="I27" s="14"/>
    </row>
    <row r="28" spans="1:9" ht="20.25">
      <c r="A28" s="10">
        <v>44119</v>
      </c>
      <c r="B28" s="26">
        <v>95.71</v>
      </c>
      <c r="C28" s="11">
        <v>75.55</v>
      </c>
      <c r="D28" s="11">
        <v>0</v>
      </c>
      <c r="E28" s="27">
        <v>0</v>
      </c>
      <c r="F28" s="11">
        <f t="shared" si="0"/>
        <v>20.16</v>
      </c>
      <c r="H28" s="14"/>
      <c r="I28" s="14"/>
    </row>
    <row r="29" spans="1:9" ht="20.25">
      <c r="A29" s="10">
        <v>44120</v>
      </c>
      <c r="B29" s="30">
        <v>220</v>
      </c>
      <c r="C29" s="11">
        <v>175</v>
      </c>
      <c r="D29" s="11">
        <v>0</v>
      </c>
      <c r="E29" s="27">
        <v>0</v>
      </c>
      <c r="F29" s="11">
        <f t="shared" si="0"/>
        <v>45</v>
      </c>
      <c r="H29" s="14"/>
      <c r="I29" s="14"/>
    </row>
    <row r="30" spans="1:9" ht="20.25">
      <c r="A30" s="10">
        <v>44120</v>
      </c>
      <c r="B30" s="26">
        <v>88</v>
      </c>
      <c r="C30" s="11">
        <v>51.36</v>
      </c>
      <c r="D30" s="11">
        <v>0</v>
      </c>
      <c r="E30" s="27">
        <v>0</v>
      </c>
      <c r="F30" s="11">
        <f t="shared" si="0"/>
        <v>36.64</v>
      </c>
      <c r="H30" s="14"/>
      <c r="I30" s="14"/>
    </row>
    <row r="31" spans="1:9" ht="20.25">
      <c r="A31" s="10">
        <v>44120</v>
      </c>
      <c r="B31" s="26">
        <v>39</v>
      </c>
      <c r="C31" s="11">
        <v>29</v>
      </c>
      <c r="D31" s="11">
        <v>0</v>
      </c>
      <c r="E31" s="27">
        <v>0</v>
      </c>
      <c r="F31" s="11">
        <f t="shared" si="0"/>
        <v>10</v>
      </c>
      <c r="H31" s="14"/>
      <c r="I31" s="14"/>
    </row>
    <row r="32" spans="1:9" ht="20.25">
      <c r="A32" s="10">
        <v>44121</v>
      </c>
      <c r="B32" s="26">
        <v>145</v>
      </c>
      <c r="C32" s="11">
        <v>119</v>
      </c>
      <c r="D32" s="11">
        <v>0</v>
      </c>
      <c r="E32" s="27">
        <v>0</v>
      </c>
      <c r="F32" s="11">
        <f t="shared" si="0"/>
        <v>26</v>
      </c>
      <c r="H32" s="14"/>
      <c r="I32" s="14"/>
    </row>
    <row r="33" spans="1:9" ht="20.25">
      <c r="A33" s="10">
        <v>44122</v>
      </c>
      <c r="B33" s="26">
        <v>140.65</v>
      </c>
      <c r="C33" s="11">
        <v>118</v>
      </c>
      <c r="D33" s="11">
        <v>0</v>
      </c>
      <c r="E33" s="27">
        <v>0</v>
      </c>
      <c r="F33" s="11">
        <f t="shared" si="0"/>
        <v>22.65</v>
      </c>
      <c r="H33" s="14"/>
      <c r="I33" s="14"/>
    </row>
    <row r="34" spans="1:9" ht="20.25">
      <c r="A34" s="10">
        <v>44123</v>
      </c>
      <c r="B34" s="26">
        <v>72.75</v>
      </c>
      <c r="C34" s="11">
        <v>62</v>
      </c>
      <c r="D34" s="11">
        <v>0</v>
      </c>
      <c r="E34" s="27">
        <v>0</v>
      </c>
      <c r="F34" s="11">
        <f t="shared" si="0"/>
        <v>10.75</v>
      </c>
      <c r="H34" s="14"/>
      <c r="I34" s="14"/>
    </row>
    <row r="35" spans="1:9" ht="20.25">
      <c r="A35" s="10">
        <v>44124</v>
      </c>
      <c r="B35" s="26">
        <v>140.65</v>
      </c>
      <c r="C35" s="11">
        <v>119</v>
      </c>
      <c r="D35" s="11">
        <v>0</v>
      </c>
      <c r="E35" s="27">
        <v>0</v>
      </c>
      <c r="F35" s="11">
        <f t="shared" si="0"/>
        <v>21.65</v>
      </c>
      <c r="H35" s="14"/>
      <c r="I35" s="14"/>
    </row>
    <row r="36" spans="1:9" ht="20.25">
      <c r="A36" s="10">
        <v>44125</v>
      </c>
      <c r="B36" s="4">
        <v>60</v>
      </c>
      <c r="C36" s="4">
        <v>62.45</v>
      </c>
      <c r="D36" s="4">
        <v>0</v>
      </c>
      <c r="E36" s="28">
        <v>0</v>
      </c>
      <c r="F36" s="4">
        <f t="shared" si="0"/>
        <v>-2.4500000000000002</v>
      </c>
      <c r="H36" s="14"/>
      <c r="I36" s="14"/>
    </row>
    <row r="37" spans="1:9" ht="20.25">
      <c r="A37" s="10">
        <v>44125</v>
      </c>
      <c r="B37" s="26">
        <v>74.69</v>
      </c>
      <c r="C37" s="11">
        <v>63.45</v>
      </c>
      <c r="D37" s="11">
        <v>0</v>
      </c>
      <c r="E37" s="27">
        <v>0</v>
      </c>
      <c r="F37" s="11">
        <f t="shared" si="0"/>
        <v>11.24</v>
      </c>
      <c r="H37" s="14"/>
      <c r="I37" s="14"/>
    </row>
    <row r="38" spans="1:9" ht="20.25">
      <c r="A38" s="10">
        <v>44125</v>
      </c>
      <c r="B38" s="26">
        <v>72.75</v>
      </c>
      <c r="C38" s="11">
        <v>62</v>
      </c>
      <c r="D38" s="11">
        <v>0</v>
      </c>
      <c r="E38" s="27">
        <v>0</v>
      </c>
      <c r="F38" s="11">
        <f t="shared" si="0"/>
        <v>10.75</v>
      </c>
      <c r="H38" s="14"/>
      <c r="I38" s="14"/>
    </row>
    <row r="39" spans="1:9" ht="20.25">
      <c r="A39" s="10">
        <v>44125</v>
      </c>
      <c r="B39" s="26">
        <v>1591.63</v>
      </c>
      <c r="C39" s="11">
        <v>1272</v>
      </c>
      <c r="D39" s="11">
        <v>0</v>
      </c>
      <c r="E39" s="27">
        <v>0</v>
      </c>
      <c r="F39" s="11">
        <f t="shared" si="0"/>
        <v>319.63</v>
      </c>
      <c r="H39" s="14"/>
      <c r="I39" s="14"/>
    </row>
    <row r="40" spans="1:9" ht="20.25">
      <c r="A40" s="10">
        <v>44125</v>
      </c>
      <c r="B40" s="26">
        <v>2372.4</v>
      </c>
      <c r="C40" s="11">
        <v>1896</v>
      </c>
      <c r="D40" s="11">
        <v>0</v>
      </c>
      <c r="E40" s="27">
        <v>0</v>
      </c>
      <c r="F40" s="11">
        <f t="shared" si="0"/>
        <v>476.4</v>
      </c>
      <c r="H40" s="14"/>
      <c r="I40" s="14"/>
    </row>
    <row r="41" spans="1:9" ht="20.25">
      <c r="A41" s="10">
        <v>44125</v>
      </c>
      <c r="B41" s="26">
        <v>72.75</v>
      </c>
      <c r="C41" s="11">
        <v>62</v>
      </c>
      <c r="D41" s="11">
        <v>0</v>
      </c>
      <c r="E41" s="27">
        <v>0</v>
      </c>
      <c r="F41" s="11">
        <f t="shared" si="0"/>
        <v>10.75</v>
      </c>
      <c r="H41" s="14"/>
      <c r="I41" s="14"/>
    </row>
    <row r="42" spans="1:9" ht="20.25">
      <c r="A42" s="10">
        <v>44126</v>
      </c>
      <c r="B42" s="26">
        <v>72.75</v>
      </c>
      <c r="C42" s="11">
        <v>62</v>
      </c>
      <c r="D42" s="11">
        <v>0</v>
      </c>
      <c r="E42" s="27">
        <v>0</v>
      </c>
      <c r="F42" s="11">
        <f t="shared" si="0"/>
        <v>10.75</v>
      </c>
      <c r="H42" s="14"/>
      <c r="I42" s="14"/>
    </row>
    <row r="43" spans="1:9" ht="20.25">
      <c r="A43" s="10">
        <v>44127</v>
      </c>
      <c r="B43" s="26">
        <v>72.75</v>
      </c>
      <c r="C43" s="11">
        <v>62</v>
      </c>
      <c r="D43" s="11">
        <v>0</v>
      </c>
      <c r="E43" s="27">
        <v>0</v>
      </c>
      <c r="F43" s="11">
        <f t="shared" si="0"/>
        <v>10.75</v>
      </c>
      <c r="H43" s="14"/>
      <c r="I43" s="14"/>
    </row>
    <row r="44" spans="1:9" ht="20.25">
      <c r="A44" s="10">
        <v>44127</v>
      </c>
      <c r="B44" s="26">
        <v>37.83</v>
      </c>
      <c r="C44" s="11">
        <v>29</v>
      </c>
      <c r="D44" s="11">
        <v>0</v>
      </c>
      <c r="E44" s="27">
        <v>0</v>
      </c>
      <c r="F44" s="11">
        <f t="shared" si="0"/>
        <v>8.83</v>
      </c>
      <c r="H44" s="14"/>
      <c r="I44" s="14"/>
    </row>
    <row r="45" spans="1:9" ht="20.25">
      <c r="A45" s="10">
        <v>44129</v>
      </c>
      <c r="B45" s="26">
        <v>51.68</v>
      </c>
      <c r="C45" s="11">
        <v>38</v>
      </c>
      <c r="D45" s="11">
        <v>0</v>
      </c>
      <c r="E45" s="27">
        <v>0</v>
      </c>
      <c r="F45" s="11">
        <f t="shared" ref="F45:F61" si="1">B45-C45-D45+E45</f>
        <v>13.68</v>
      </c>
      <c r="H45" s="14"/>
      <c r="I45" s="14"/>
    </row>
    <row r="46" spans="1:9" ht="20.25">
      <c r="A46" s="10">
        <v>44129</v>
      </c>
      <c r="B46" s="26">
        <v>77.83</v>
      </c>
      <c r="C46" s="11">
        <v>34</v>
      </c>
      <c r="D46" s="11">
        <v>0</v>
      </c>
      <c r="E46" s="27">
        <v>0</v>
      </c>
      <c r="F46" s="11">
        <f t="shared" si="1"/>
        <v>43.83</v>
      </c>
      <c r="H46" s="14"/>
      <c r="I46" s="14"/>
    </row>
    <row r="47" spans="1:9" ht="20.25">
      <c r="A47" s="10">
        <v>44130</v>
      </c>
      <c r="B47" s="26">
        <v>75.66</v>
      </c>
      <c r="C47" s="11">
        <v>61</v>
      </c>
      <c r="D47" s="11">
        <v>0</v>
      </c>
      <c r="E47" s="27">
        <v>0</v>
      </c>
      <c r="F47" s="11">
        <f t="shared" si="1"/>
        <v>14.66</v>
      </c>
      <c r="H47" s="14"/>
      <c r="I47" s="14"/>
    </row>
    <row r="48" spans="1:9" ht="20.25">
      <c r="A48" s="10">
        <v>44130</v>
      </c>
      <c r="B48" s="26">
        <v>72.75</v>
      </c>
      <c r="C48" s="11">
        <v>61</v>
      </c>
      <c r="D48" s="11">
        <v>0</v>
      </c>
      <c r="E48" s="27">
        <v>0</v>
      </c>
      <c r="F48" s="11">
        <f t="shared" si="1"/>
        <v>11.75</v>
      </c>
      <c r="H48" s="14"/>
      <c r="I48" s="14"/>
    </row>
    <row r="49" spans="1:9" ht="20.25">
      <c r="A49" s="10">
        <v>44131</v>
      </c>
      <c r="B49" s="26">
        <v>72.75</v>
      </c>
      <c r="C49" s="11">
        <v>62</v>
      </c>
      <c r="D49" s="11">
        <v>0</v>
      </c>
      <c r="E49" s="27">
        <v>0</v>
      </c>
      <c r="F49" s="11">
        <f t="shared" si="1"/>
        <v>10.75</v>
      </c>
      <c r="H49" s="14"/>
      <c r="I49" s="14"/>
    </row>
    <row r="50" spans="1:9" ht="20.25">
      <c r="A50" s="10">
        <v>44131</v>
      </c>
      <c r="B50" s="26">
        <v>144.84</v>
      </c>
      <c r="C50" s="11">
        <v>118</v>
      </c>
      <c r="D50" s="11">
        <v>0</v>
      </c>
      <c r="E50" s="27">
        <v>0</v>
      </c>
      <c r="F50" s="11">
        <f t="shared" si="1"/>
        <v>26.84</v>
      </c>
      <c r="H50" s="14"/>
      <c r="I50" s="14"/>
    </row>
    <row r="51" spans="1:9" ht="20.25">
      <c r="A51" s="10">
        <v>44131</v>
      </c>
      <c r="B51" s="26">
        <v>37.83</v>
      </c>
      <c r="C51" s="11">
        <v>30</v>
      </c>
      <c r="D51" s="11">
        <v>0</v>
      </c>
      <c r="E51" s="27">
        <v>0</v>
      </c>
      <c r="F51" s="11">
        <f t="shared" si="1"/>
        <v>7.83</v>
      </c>
      <c r="H51" s="14"/>
      <c r="I51" s="14"/>
    </row>
    <row r="52" spans="1:9" ht="20.25">
      <c r="A52" s="10">
        <v>44131</v>
      </c>
      <c r="B52" s="26">
        <v>75.66</v>
      </c>
      <c r="C52" s="11">
        <v>61</v>
      </c>
      <c r="D52" s="11">
        <v>0</v>
      </c>
      <c r="E52" s="27">
        <v>0</v>
      </c>
      <c r="F52" s="11">
        <f t="shared" si="1"/>
        <v>14.66</v>
      </c>
      <c r="H52" s="14"/>
      <c r="I52" s="14"/>
    </row>
    <row r="53" spans="1:9" ht="20.25">
      <c r="A53" s="10">
        <v>44132</v>
      </c>
      <c r="B53" s="26">
        <v>144.4</v>
      </c>
      <c r="C53" s="11">
        <v>118</v>
      </c>
      <c r="D53" s="11">
        <v>0</v>
      </c>
      <c r="E53" s="27">
        <v>0</v>
      </c>
      <c r="F53" s="11">
        <f t="shared" si="1"/>
        <v>26.4</v>
      </c>
      <c r="H53" s="14"/>
      <c r="I53" s="14"/>
    </row>
    <row r="54" spans="1:9" ht="20.25">
      <c r="A54" s="10">
        <v>44132</v>
      </c>
      <c r="B54" s="26">
        <v>140.65</v>
      </c>
      <c r="C54" s="11">
        <v>118</v>
      </c>
      <c r="D54" s="11">
        <v>0</v>
      </c>
      <c r="E54" s="27">
        <v>0</v>
      </c>
      <c r="F54" s="11">
        <f t="shared" si="1"/>
        <v>22.65</v>
      </c>
      <c r="H54" s="14"/>
      <c r="I54" s="14"/>
    </row>
    <row r="55" spans="1:9" ht="20.25">
      <c r="A55" s="10">
        <v>44132</v>
      </c>
      <c r="B55" s="26">
        <v>69</v>
      </c>
      <c r="C55" s="11">
        <v>61.35</v>
      </c>
      <c r="D55" s="11">
        <v>0</v>
      </c>
      <c r="E55" s="27">
        <v>0</v>
      </c>
      <c r="F55" s="11">
        <f t="shared" si="1"/>
        <v>7.65</v>
      </c>
      <c r="H55" s="14"/>
      <c r="I55" s="14"/>
    </row>
    <row r="56" spans="1:9" ht="20.25">
      <c r="A56" s="10">
        <v>44132</v>
      </c>
      <c r="B56" s="26">
        <v>72.75</v>
      </c>
      <c r="C56" s="11">
        <v>61</v>
      </c>
      <c r="D56" s="11">
        <v>0</v>
      </c>
      <c r="E56" s="27">
        <v>0</v>
      </c>
      <c r="F56" s="11">
        <f t="shared" si="1"/>
        <v>11.75</v>
      </c>
      <c r="H56" s="14"/>
      <c r="I56" s="14"/>
    </row>
    <row r="57" spans="1:9" ht="20.25">
      <c r="A57" s="10">
        <v>44133</v>
      </c>
      <c r="B57" s="26">
        <v>145</v>
      </c>
      <c r="C57" s="11">
        <v>118</v>
      </c>
      <c r="D57" s="11">
        <v>0</v>
      </c>
      <c r="E57" s="27">
        <v>0</v>
      </c>
      <c r="F57" s="11">
        <f t="shared" si="1"/>
        <v>27</v>
      </c>
      <c r="H57" s="14"/>
      <c r="I57" s="14"/>
    </row>
    <row r="58" spans="1:9" ht="20.25">
      <c r="A58" s="10">
        <v>44133</v>
      </c>
      <c r="B58" s="26">
        <v>88.66</v>
      </c>
      <c r="C58" s="11">
        <v>73.45</v>
      </c>
      <c r="D58" s="11">
        <v>0</v>
      </c>
      <c r="E58" s="27">
        <v>0</v>
      </c>
      <c r="F58" s="11">
        <f t="shared" si="1"/>
        <v>15.21</v>
      </c>
      <c r="H58" s="14"/>
      <c r="I58" s="14"/>
    </row>
    <row r="59" spans="1:9" ht="20.25">
      <c r="A59" s="10">
        <v>44135</v>
      </c>
      <c r="B59" s="26">
        <v>145</v>
      </c>
      <c r="C59" s="11">
        <v>118</v>
      </c>
      <c r="D59" s="11">
        <v>0</v>
      </c>
      <c r="E59" s="27">
        <v>0</v>
      </c>
      <c r="F59" s="11">
        <f t="shared" si="1"/>
        <v>27</v>
      </c>
      <c r="H59" s="14"/>
      <c r="I59" s="14"/>
    </row>
    <row r="60" spans="1:9" ht="20.25">
      <c r="A60" s="10">
        <v>44135</v>
      </c>
      <c r="B60" s="11">
        <v>69</v>
      </c>
      <c r="C60" s="11">
        <v>62.5</v>
      </c>
      <c r="D60" s="11">
        <v>0</v>
      </c>
      <c r="E60" s="27">
        <v>0</v>
      </c>
      <c r="F60" s="11">
        <f t="shared" si="1"/>
        <v>6.5</v>
      </c>
      <c r="H60" s="14"/>
      <c r="I60" s="14"/>
    </row>
    <row r="61" spans="1:9" ht="33" customHeight="1">
      <c r="A61" s="10">
        <v>44135</v>
      </c>
      <c r="B61" s="11">
        <v>15</v>
      </c>
      <c r="C61" s="11">
        <v>12</v>
      </c>
      <c r="D61" s="11">
        <v>0</v>
      </c>
      <c r="E61" s="27">
        <v>0</v>
      </c>
      <c r="F61" s="11">
        <f t="shared" si="1"/>
        <v>3</v>
      </c>
      <c r="H61" s="14"/>
      <c r="I61" s="14"/>
    </row>
    <row r="62" spans="1:9">
      <c r="F62" s="2">
        <f>SUM(F4:F18)</f>
        <v>202.3</v>
      </c>
      <c r="H62" s="14"/>
      <c r="I62" s="14"/>
    </row>
    <row r="63" spans="1:9">
      <c r="A63" t="s">
        <v>48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51"/>
  <sheetViews>
    <sheetView topLeftCell="A31" workbookViewId="0">
      <selection activeCell="K20" sqref="K20"/>
    </sheetView>
  </sheetViews>
  <sheetFormatPr defaultColWidth="9" defaultRowHeight="13.5"/>
  <cols>
    <col min="1" max="1" width="19.875" customWidth="1"/>
    <col min="2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49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3975.28</v>
      </c>
      <c r="C2" s="4">
        <f>SUM(C4:C111)</f>
        <v>3262.46</v>
      </c>
      <c r="D2" s="4">
        <f>SUM(D4:D111)</f>
        <v>160.69</v>
      </c>
      <c r="E2" s="4">
        <f>SUM(E4:E111)</f>
        <v>112.85</v>
      </c>
      <c r="F2" s="4">
        <f>B2-C2-D2+E2</f>
        <v>664.98000000000104</v>
      </c>
      <c r="H2" s="5" t="s">
        <v>9</v>
      </c>
      <c r="I2" s="20">
        <f>F2/C2</f>
        <v>0.20382778639431601</v>
      </c>
      <c r="K2" s="21"/>
      <c r="L2" s="21"/>
    </row>
    <row r="3" spans="1:12" ht="44.1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45</v>
      </c>
      <c r="K3" s="23"/>
      <c r="L3" s="1"/>
    </row>
    <row r="4" spans="1:12" ht="22.5">
      <c r="A4" s="10">
        <v>44075</v>
      </c>
      <c r="B4" s="26">
        <v>71.97</v>
      </c>
      <c r="C4" s="11">
        <v>61</v>
      </c>
      <c r="D4" s="11">
        <v>0</v>
      </c>
      <c r="E4" s="11">
        <v>0</v>
      </c>
      <c r="F4" s="11">
        <f>B4-C4-D4+E4</f>
        <v>10.97</v>
      </c>
      <c r="H4" s="12" t="s">
        <v>0</v>
      </c>
      <c r="I4" s="25" t="s">
        <v>11</v>
      </c>
      <c r="K4" s="1"/>
      <c r="L4" s="1"/>
    </row>
    <row r="5" spans="1:12" ht="20.25">
      <c r="A5" s="10">
        <v>44075</v>
      </c>
      <c r="B5" s="26">
        <v>69.84</v>
      </c>
      <c r="C5" s="11">
        <v>63</v>
      </c>
      <c r="D5" s="27">
        <v>0</v>
      </c>
      <c r="E5" s="27">
        <v>0</v>
      </c>
      <c r="F5" s="11">
        <f t="shared" ref="F5:F48" si="0">B5-C5-D5+E5</f>
        <v>6.84</v>
      </c>
      <c r="H5" t="s">
        <v>50</v>
      </c>
      <c r="I5" s="18"/>
      <c r="K5" s="1"/>
      <c r="L5" s="1"/>
    </row>
    <row r="6" spans="1:12" ht="20.25">
      <c r="A6" s="10">
        <v>44076</v>
      </c>
      <c r="B6" s="26">
        <v>65.959999999999994</v>
      </c>
      <c r="C6" s="11">
        <v>61.5</v>
      </c>
      <c r="D6" s="11">
        <v>0</v>
      </c>
      <c r="E6" s="11">
        <v>0</v>
      </c>
      <c r="F6" s="11">
        <f t="shared" si="0"/>
        <v>4.4599999999999902</v>
      </c>
      <c r="H6" s="10"/>
      <c r="I6" s="18"/>
      <c r="K6" s="1"/>
      <c r="L6" s="1"/>
    </row>
    <row r="7" spans="1:12" ht="20.25">
      <c r="A7" s="10">
        <v>44076</v>
      </c>
      <c r="B7" s="30">
        <v>139.68</v>
      </c>
      <c r="C7" s="11">
        <v>119.5</v>
      </c>
      <c r="D7" s="11">
        <v>0</v>
      </c>
      <c r="E7" s="11">
        <v>0</v>
      </c>
      <c r="F7" s="11">
        <f t="shared" si="0"/>
        <v>20.18</v>
      </c>
      <c r="H7" s="10"/>
      <c r="I7" s="18"/>
      <c r="K7" s="1"/>
      <c r="L7" s="1"/>
    </row>
    <row r="8" spans="1:12" ht="20.25">
      <c r="A8" s="10">
        <v>44077</v>
      </c>
      <c r="B8" s="4">
        <v>92.69</v>
      </c>
      <c r="C8" s="4">
        <v>77.099999999999994</v>
      </c>
      <c r="D8" s="4">
        <v>92.69</v>
      </c>
      <c r="E8" s="4">
        <v>58.6</v>
      </c>
      <c r="F8" s="4">
        <f t="shared" si="0"/>
        <v>-18.5</v>
      </c>
      <c r="H8" s="10"/>
      <c r="I8" s="18"/>
      <c r="K8" s="1"/>
      <c r="L8" s="1"/>
    </row>
    <row r="9" spans="1:12" ht="20.25">
      <c r="A9" s="10">
        <v>44078</v>
      </c>
      <c r="B9" s="26">
        <v>88</v>
      </c>
      <c r="C9" s="11">
        <v>70</v>
      </c>
      <c r="D9" s="11">
        <v>0</v>
      </c>
      <c r="E9" s="11">
        <v>0</v>
      </c>
      <c r="F9" s="11">
        <f t="shared" si="0"/>
        <v>18</v>
      </c>
      <c r="H9" s="10"/>
      <c r="I9" s="18"/>
      <c r="K9" s="1" t="s">
        <v>27</v>
      </c>
      <c r="L9" s="1"/>
    </row>
    <row r="10" spans="1:12" ht="20.25">
      <c r="A10" s="10">
        <v>44079</v>
      </c>
      <c r="B10" s="26">
        <v>90.21</v>
      </c>
      <c r="C10" s="11">
        <v>71.099999999999994</v>
      </c>
      <c r="D10" s="27">
        <v>0</v>
      </c>
      <c r="E10" s="27">
        <v>0</v>
      </c>
      <c r="F10" s="11">
        <f t="shared" si="0"/>
        <v>19.11</v>
      </c>
      <c r="H10" s="10"/>
      <c r="I10" s="13"/>
      <c r="K10" s="1"/>
      <c r="L10" s="1"/>
    </row>
    <row r="11" spans="1:12" ht="20.25">
      <c r="A11" s="10">
        <v>44083</v>
      </c>
      <c r="B11" s="4">
        <v>57.88</v>
      </c>
      <c r="C11" s="4">
        <v>41.6</v>
      </c>
      <c r="D11" s="4">
        <v>0</v>
      </c>
      <c r="E11" s="4">
        <v>0</v>
      </c>
      <c r="F11" s="4">
        <f t="shared" si="0"/>
        <v>16.28</v>
      </c>
      <c r="H11" s="13"/>
      <c r="I11" s="13"/>
      <c r="K11" s="1"/>
      <c r="L11" s="1"/>
    </row>
    <row r="12" spans="1:12" ht="20.25">
      <c r="A12" s="10">
        <v>44083</v>
      </c>
      <c r="B12" s="26">
        <v>71.7</v>
      </c>
      <c r="C12" s="11">
        <v>61.7</v>
      </c>
      <c r="D12" s="11">
        <v>0</v>
      </c>
      <c r="E12" s="11">
        <v>0</v>
      </c>
      <c r="F12" s="11">
        <f t="shared" si="0"/>
        <v>10</v>
      </c>
      <c r="H12" s="13"/>
      <c r="I12" s="13"/>
      <c r="K12" s="1"/>
      <c r="L12" s="1"/>
    </row>
    <row r="13" spans="1:12" ht="20.25">
      <c r="A13" s="10">
        <v>44083</v>
      </c>
      <c r="B13" s="30">
        <v>139.74</v>
      </c>
      <c r="C13" s="11">
        <v>112</v>
      </c>
      <c r="D13" s="11">
        <v>0</v>
      </c>
      <c r="E13" s="11">
        <v>0</v>
      </c>
      <c r="F13" s="11">
        <f t="shared" si="0"/>
        <v>27.74</v>
      </c>
      <c r="H13" s="13"/>
      <c r="I13" s="13"/>
      <c r="K13" s="1"/>
      <c r="L13" s="1"/>
    </row>
    <row r="14" spans="1:12" ht="20.25">
      <c r="A14" s="10">
        <v>44084</v>
      </c>
      <c r="B14" s="26">
        <v>72.260000000000005</v>
      </c>
      <c r="C14" s="11">
        <v>57</v>
      </c>
      <c r="D14" s="11">
        <v>0</v>
      </c>
      <c r="E14" s="11">
        <v>0</v>
      </c>
      <c r="F14" s="11">
        <f t="shared" si="0"/>
        <v>15.26</v>
      </c>
      <c r="H14" s="13"/>
      <c r="I14" s="13"/>
      <c r="K14" s="1"/>
      <c r="L14" s="1"/>
    </row>
    <row r="15" spans="1:12" ht="20.25">
      <c r="A15" s="10">
        <v>44085</v>
      </c>
      <c r="B15" s="30">
        <v>139.66999999999999</v>
      </c>
      <c r="C15" s="11">
        <v>130.9</v>
      </c>
      <c r="D15" s="11">
        <v>0</v>
      </c>
      <c r="E15" s="11">
        <v>0</v>
      </c>
      <c r="F15" s="11">
        <f t="shared" si="0"/>
        <v>8.76999999999998</v>
      </c>
      <c r="H15" s="13"/>
      <c r="I15" s="13"/>
    </row>
    <row r="16" spans="1:12" ht="20.25">
      <c r="A16" s="10">
        <v>44086</v>
      </c>
      <c r="B16" s="26">
        <v>90.21</v>
      </c>
      <c r="C16" s="11">
        <v>66.099999999999994</v>
      </c>
      <c r="D16" s="11">
        <v>0</v>
      </c>
      <c r="E16" s="11">
        <v>0</v>
      </c>
      <c r="F16" s="11">
        <f t="shared" si="0"/>
        <v>24.11</v>
      </c>
      <c r="H16" s="13"/>
      <c r="I16" s="13"/>
    </row>
    <row r="17" spans="1:9" ht="20.25">
      <c r="A17" s="10">
        <v>44086</v>
      </c>
      <c r="B17" s="30">
        <v>143.62</v>
      </c>
      <c r="C17" s="11">
        <v>113</v>
      </c>
      <c r="D17" s="11">
        <v>0</v>
      </c>
      <c r="E17" s="11">
        <v>0</v>
      </c>
      <c r="F17" s="11">
        <f t="shared" si="0"/>
        <v>30.62</v>
      </c>
      <c r="H17" s="13"/>
      <c r="I17" s="13"/>
    </row>
    <row r="18" spans="1:9" ht="20.25">
      <c r="A18" s="10">
        <v>44086</v>
      </c>
      <c r="B18" s="26">
        <v>65.959999999999994</v>
      </c>
      <c r="C18" s="11">
        <v>57.5</v>
      </c>
      <c r="D18" s="11">
        <v>0</v>
      </c>
      <c r="E18" s="11">
        <v>0</v>
      </c>
      <c r="F18" s="11">
        <f t="shared" si="0"/>
        <v>8.4599999999999902</v>
      </c>
      <c r="H18" s="13"/>
      <c r="I18" s="13"/>
    </row>
    <row r="19" spans="1:9" ht="20.25">
      <c r="A19" s="10">
        <v>44086</v>
      </c>
      <c r="B19" s="4">
        <v>30.66</v>
      </c>
      <c r="C19" s="4">
        <v>21.3</v>
      </c>
      <c r="D19" s="4">
        <v>0</v>
      </c>
      <c r="E19" s="28">
        <v>0</v>
      </c>
      <c r="F19" s="4">
        <f t="shared" si="0"/>
        <v>9.36</v>
      </c>
      <c r="H19" s="13"/>
      <c r="I19" s="13"/>
    </row>
    <row r="20" spans="1:9" ht="20.25">
      <c r="A20" s="10">
        <v>44086</v>
      </c>
      <c r="B20" s="26">
        <v>93</v>
      </c>
      <c r="C20" s="11">
        <v>66.099999999999994</v>
      </c>
      <c r="D20" s="27">
        <v>0</v>
      </c>
      <c r="E20" s="27">
        <v>0</v>
      </c>
      <c r="F20" s="11">
        <f t="shared" si="0"/>
        <v>26.9</v>
      </c>
      <c r="H20" s="14"/>
      <c r="I20" s="14"/>
    </row>
    <row r="21" spans="1:9" ht="20.25">
      <c r="A21" s="10">
        <v>44086</v>
      </c>
      <c r="B21" s="26">
        <v>67.959999999999994</v>
      </c>
      <c r="C21" s="11">
        <v>59.6</v>
      </c>
      <c r="D21" s="27">
        <v>0</v>
      </c>
      <c r="E21" s="27">
        <v>0</v>
      </c>
      <c r="F21" s="11">
        <f t="shared" si="0"/>
        <v>8.3599999999999905</v>
      </c>
      <c r="H21" s="14"/>
      <c r="I21" s="14"/>
    </row>
    <row r="22" spans="1:9" ht="20.25">
      <c r="A22" s="10">
        <v>44087</v>
      </c>
      <c r="B22" s="30">
        <v>139.68</v>
      </c>
      <c r="C22" s="11">
        <v>113</v>
      </c>
      <c r="D22" s="27">
        <v>0</v>
      </c>
      <c r="E22" s="27">
        <v>0</v>
      </c>
      <c r="F22" s="11">
        <f t="shared" si="0"/>
        <v>26.68</v>
      </c>
      <c r="H22" s="14"/>
      <c r="I22" s="14"/>
    </row>
    <row r="23" spans="1:9" ht="20.25">
      <c r="A23" s="10">
        <v>44087</v>
      </c>
      <c r="B23" s="26">
        <v>154</v>
      </c>
      <c r="C23" s="11">
        <v>113.68</v>
      </c>
      <c r="D23" s="27">
        <v>0</v>
      </c>
      <c r="E23" s="27">
        <v>0</v>
      </c>
      <c r="F23" s="11">
        <f t="shared" si="0"/>
        <v>40.32</v>
      </c>
      <c r="H23" s="14"/>
      <c r="I23" s="14"/>
    </row>
    <row r="24" spans="1:9" ht="20.25">
      <c r="A24" s="10">
        <v>44087</v>
      </c>
      <c r="B24" s="30">
        <v>68</v>
      </c>
      <c r="C24" s="16">
        <v>55.25</v>
      </c>
      <c r="D24" s="16">
        <v>68</v>
      </c>
      <c r="E24" s="16">
        <v>54.25</v>
      </c>
      <c r="F24" s="16">
        <f t="shared" si="0"/>
        <v>-1</v>
      </c>
      <c r="H24" s="14"/>
      <c r="I24" s="14"/>
    </row>
    <row r="25" spans="1:9" ht="20.25">
      <c r="A25" s="10">
        <v>44088</v>
      </c>
      <c r="B25" s="26">
        <v>15</v>
      </c>
      <c r="C25" s="11">
        <v>5.2</v>
      </c>
      <c r="D25" s="11">
        <v>0</v>
      </c>
      <c r="E25" s="27">
        <v>0</v>
      </c>
      <c r="F25" s="11">
        <f t="shared" si="0"/>
        <v>9.8000000000000007</v>
      </c>
      <c r="H25" s="14"/>
      <c r="I25" s="14"/>
    </row>
    <row r="26" spans="1:9" ht="20.25">
      <c r="A26" s="10">
        <v>44089</v>
      </c>
      <c r="B26" s="26">
        <v>69.84</v>
      </c>
      <c r="C26" s="11">
        <v>57</v>
      </c>
      <c r="D26" s="11">
        <v>0</v>
      </c>
      <c r="E26" s="27">
        <v>0</v>
      </c>
      <c r="F26" s="11">
        <f t="shared" si="0"/>
        <v>12.84</v>
      </c>
      <c r="H26" s="14"/>
      <c r="I26" s="14"/>
    </row>
    <row r="27" spans="1:9" ht="20.25">
      <c r="A27" s="10">
        <v>44090</v>
      </c>
      <c r="B27" s="26">
        <v>69.84</v>
      </c>
      <c r="C27" s="11">
        <v>62</v>
      </c>
      <c r="D27" s="11">
        <v>0</v>
      </c>
      <c r="E27" s="27">
        <v>0</v>
      </c>
      <c r="F27" s="11">
        <f t="shared" si="0"/>
        <v>7.84</v>
      </c>
      <c r="H27" s="14"/>
      <c r="I27" s="14"/>
    </row>
    <row r="28" spans="1:9" ht="20.25">
      <c r="A28" s="10">
        <v>44091</v>
      </c>
      <c r="B28" s="26">
        <v>71.78</v>
      </c>
      <c r="C28" s="11">
        <v>62</v>
      </c>
      <c r="D28" s="11">
        <v>0</v>
      </c>
      <c r="E28" s="27">
        <v>0</v>
      </c>
      <c r="F28" s="11">
        <f t="shared" si="0"/>
        <v>9.7799999999999994</v>
      </c>
      <c r="H28" s="14"/>
      <c r="I28" s="14"/>
    </row>
    <row r="29" spans="1:9" ht="20.25">
      <c r="A29" s="10">
        <v>44091</v>
      </c>
      <c r="B29" s="26">
        <v>38.92</v>
      </c>
      <c r="C29" s="11">
        <v>30</v>
      </c>
      <c r="D29" s="11">
        <v>0</v>
      </c>
      <c r="E29" s="27">
        <v>0</v>
      </c>
      <c r="F29" s="11">
        <f t="shared" si="0"/>
        <v>8.92</v>
      </c>
      <c r="H29" s="14"/>
      <c r="I29" s="14"/>
    </row>
    <row r="30" spans="1:9" ht="20.25">
      <c r="A30" s="10">
        <v>44092</v>
      </c>
      <c r="B30" s="26">
        <v>68</v>
      </c>
      <c r="C30" s="11">
        <v>60.25</v>
      </c>
      <c r="D30" s="11">
        <v>0</v>
      </c>
      <c r="E30" s="27">
        <v>0</v>
      </c>
      <c r="F30" s="11">
        <f t="shared" si="0"/>
        <v>7.75</v>
      </c>
      <c r="H30" s="14"/>
      <c r="I30" s="14"/>
    </row>
    <row r="31" spans="1:9" ht="20.25">
      <c r="A31" s="10">
        <v>44092</v>
      </c>
      <c r="B31" s="26">
        <v>30.66</v>
      </c>
      <c r="C31" s="11">
        <v>24.5</v>
      </c>
      <c r="D31" s="11">
        <v>0</v>
      </c>
      <c r="E31" s="27">
        <v>0</v>
      </c>
      <c r="F31" s="11">
        <f t="shared" si="0"/>
        <v>6.16</v>
      </c>
      <c r="H31" s="14"/>
      <c r="I31" s="14"/>
    </row>
    <row r="32" spans="1:9" ht="20.25">
      <c r="A32" s="10">
        <v>44093</v>
      </c>
      <c r="B32" s="26">
        <v>144</v>
      </c>
      <c r="C32" s="11">
        <v>118</v>
      </c>
      <c r="D32" s="11">
        <v>0</v>
      </c>
      <c r="E32" s="27">
        <v>0</v>
      </c>
      <c r="F32" s="11">
        <f t="shared" si="0"/>
        <v>26</v>
      </c>
      <c r="H32" s="14"/>
      <c r="I32" s="14"/>
    </row>
    <row r="33" spans="1:9" ht="20.25">
      <c r="A33" s="10">
        <v>44093</v>
      </c>
      <c r="B33" s="26">
        <v>50.44</v>
      </c>
      <c r="C33" s="11">
        <v>38</v>
      </c>
      <c r="D33" s="11">
        <v>0</v>
      </c>
      <c r="E33" s="27">
        <v>0</v>
      </c>
      <c r="F33" s="11">
        <f t="shared" si="0"/>
        <v>12.44</v>
      </c>
      <c r="H33" s="14"/>
      <c r="I33" s="14"/>
    </row>
    <row r="34" spans="1:9" ht="20.25">
      <c r="A34" s="10">
        <v>44093</v>
      </c>
      <c r="B34" s="26">
        <v>139.68</v>
      </c>
      <c r="C34" s="11">
        <v>118</v>
      </c>
      <c r="D34" s="11">
        <v>0</v>
      </c>
      <c r="E34" s="27">
        <v>0</v>
      </c>
      <c r="F34" s="11">
        <f t="shared" si="0"/>
        <v>21.68</v>
      </c>
      <c r="H34" s="14"/>
      <c r="I34" s="14"/>
    </row>
    <row r="35" spans="1:9" ht="20.25">
      <c r="A35" s="10">
        <v>44096</v>
      </c>
      <c r="B35" s="26">
        <v>141.16</v>
      </c>
      <c r="C35" s="11">
        <v>118</v>
      </c>
      <c r="D35" s="11">
        <v>0</v>
      </c>
      <c r="E35" s="27">
        <v>0</v>
      </c>
      <c r="F35" s="11">
        <f t="shared" si="0"/>
        <v>23.16</v>
      </c>
      <c r="H35" s="14"/>
      <c r="I35" s="14"/>
    </row>
    <row r="36" spans="1:9" ht="20.25">
      <c r="A36" s="10">
        <v>44096</v>
      </c>
      <c r="B36" s="26">
        <v>92.96</v>
      </c>
      <c r="C36" s="11">
        <v>66.84</v>
      </c>
      <c r="D36" s="11">
        <v>0</v>
      </c>
      <c r="E36" s="27">
        <v>0</v>
      </c>
      <c r="F36" s="11">
        <f t="shared" si="0"/>
        <v>26.12</v>
      </c>
      <c r="H36" s="14"/>
      <c r="I36" s="14"/>
    </row>
    <row r="37" spans="1:9" ht="20.25">
      <c r="A37" s="10">
        <v>44098</v>
      </c>
      <c r="B37" s="26">
        <v>140.63</v>
      </c>
      <c r="C37" s="11">
        <v>118</v>
      </c>
      <c r="D37" s="11">
        <v>0</v>
      </c>
      <c r="E37" s="27">
        <v>0</v>
      </c>
      <c r="F37" s="11">
        <f t="shared" si="0"/>
        <v>22.63</v>
      </c>
      <c r="H37" s="14"/>
      <c r="I37" s="14"/>
    </row>
    <row r="38" spans="1:9" ht="20.25">
      <c r="A38" s="10">
        <v>44099</v>
      </c>
      <c r="B38" s="26">
        <v>90.21</v>
      </c>
      <c r="C38" s="11">
        <v>67.84</v>
      </c>
      <c r="D38" s="11">
        <v>0</v>
      </c>
      <c r="E38" s="27">
        <v>0</v>
      </c>
      <c r="F38" s="11">
        <f t="shared" si="0"/>
        <v>22.37</v>
      </c>
      <c r="H38" s="14"/>
      <c r="I38" s="14"/>
    </row>
    <row r="39" spans="1:9" ht="20.25">
      <c r="A39" s="10">
        <v>44100</v>
      </c>
      <c r="B39" s="26">
        <v>93.21</v>
      </c>
      <c r="C39" s="11">
        <v>75.55</v>
      </c>
      <c r="D39" s="11">
        <v>0</v>
      </c>
      <c r="E39" s="27">
        <v>0</v>
      </c>
      <c r="F39" s="11">
        <f t="shared" si="0"/>
        <v>17.66</v>
      </c>
      <c r="H39" s="14"/>
      <c r="I39" s="14"/>
    </row>
    <row r="40" spans="1:9" ht="20.25">
      <c r="A40" s="10">
        <v>44100</v>
      </c>
      <c r="B40" s="26">
        <v>69.150000000000006</v>
      </c>
      <c r="C40" s="11">
        <v>60.35</v>
      </c>
      <c r="D40" s="11">
        <v>0</v>
      </c>
      <c r="E40" s="27">
        <v>0</v>
      </c>
      <c r="F40" s="11">
        <f t="shared" si="0"/>
        <v>8.8000000000000007</v>
      </c>
      <c r="H40" s="14"/>
      <c r="I40" s="14"/>
    </row>
    <row r="41" spans="1:9" ht="20.25">
      <c r="A41" s="10">
        <v>44100</v>
      </c>
      <c r="B41" s="26">
        <v>70.34</v>
      </c>
      <c r="C41" s="11">
        <v>61.35</v>
      </c>
      <c r="D41" s="11">
        <v>0</v>
      </c>
      <c r="E41" s="27">
        <v>0</v>
      </c>
      <c r="F41" s="11">
        <f t="shared" si="0"/>
        <v>8.99</v>
      </c>
      <c r="H41" s="14"/>
      <c r="I41" s="14"/>
    </row>
    <row r="42" spans="1:9" ht="20.25">
      <c r="A42" s="10">
        <v>44100</v>
      </c>
      <c r="B42" s="26">
        <v>68.87</v>
      </c>
      <c r="C42" s="11">
        <v>64</v>
      </c>
      <c r="D42" s="11">
        <v>0</v>
      </c>
      <c r="E42" s="27">
        <v>0</v>
      </c>
      <c r="F42" s="11">
        <f t="shared" si="0"/>
        <v>4.87</v>
      </c>
      <c r="H42" s="14"/>
      <c r="I42" s="14"/>
    </row>
    <row r="43" spans="1:9" ht="20.25">
      <c r="A43" s="10">
        <v>44100</v>
      </c>
      <c r="B43" s="26">
        <v>140.65</v>
      </c>
      <c r="C43" s="11">
        <v>118</v>
      </c>
      <c r="D43" s="11">
        <v>0</v>
      </c>
      <c r="E43" s="27">
        <v>0</v>
      </c>
      <c r="F43" s="11">
        <f t="shared" si="0"/>
        <v>22.65</v>
      </c>
      <c r="H43" s="14"/>
      <c r="I43" s="14"/>
    </row>
    <row r="44" spans="1:9" ht="20.25">
      <c r="A44" s="10">
        <v>44100</v>
      </c>
      <c r="B44" s="26">
        <v>117</v>
      </c>
      <c r="C44" s="11">
        <v>82</v>
      </c>
      <c r="D44" s="11">
        <v>0</v>
      </c>
      <c r="E44" s="27">
        <v>0</v>
      </c>
      <c r="F44" s="11">
        <f t="shared" si="0"/>
        <v>35</v>
      </c>
      <c r="H44" s="14"/>
      <c r="I44" s="14"/>
    </row>
    <row r="45" spans="1:9" ht="20.25">
      <c r="A45" s="10">
        <v>44101</v>
      </c>
      <c r="B45" s="26">
        <v>147.65</v>
      </c>
      <c r="C45" s="11">
        <v>128</v>
      </c>
      <c r="D45" s="11">
        <v>0</v>
      </c>
      <c r="E45" s="27">
        <v>0</v>
      </c>
      <c r="F45" s="11">
        <f t="shared" si="0"/>
        <v>19.649999999999999</v>
      </c>
      <c r="H45" s="14"/>
      <c r="I45" s="14"/>
    </row>
    <row r="46" spans="1:9" ht="20.25">
      <c r="A46" s="10">
        <v>44102</v>
      </c>
      <c r="B46" s="11">
        <v>75.66</v>
      </c>
      <c r="C46" s="11">
        <v>62</v>
      </c>
      <c r="D46" s="11">
        <v>0</v>
      </c>
      <c r="E46" s="27">
        <v>0</v>
      </c>
      <c r="F46" s="11">
        <f t="shared" si="0"/>
        <v>13.66</v>
      </c>
      <c r="H46" s="14"/>
      <c r="I46" s="14"/>
    </row>
    <row r="47" spans="1:9" ht="20.25">
      <c r="A47" s="10">
        <v>44103</v>
      </c>
      <c r="B47" s="11">
        <v>76.94</v>
      </c>
      <c r="C47" s="11">
        <v>63.45</v>
      </c>
      <c r="D47" s="11">
        <v>0</v>
      </c>
      <c r="E47" s="27">
        <v>0</v>
      </c>
      <c r="F47" s="11">
        <f t="shared" si="0"/>
        <v>13.49</v>
      </c>
      <c r="H47" s="14"/>
      <c r="I47" s="14"/>
    </row>
    <row r="48" spans="1:9" ht="33" customHeight="1">
      <c r="A48" s="10">
        <v>44110</v>
      </c>
      <c r="B48" s="31">
        <v>0</v>
      </c>
      <c r="C48" s="31">
        <v>10.199999999999999</v>
      </c>
      <c r="D48" s="31">
        <v>0</v>
      </c>
      <c r="E48" s="31">
        <v>0</v>
      </c>
      <c r="F48" s="32">
        <f t="shared" si="0"/>
        <v>-10.199999999999999</v>
      </c>
      <c r="H48" s="14"/>
      <c r="I48" s="14"/>
    </row>
    <row r="51" spans="1:1">
      <c r="A51" t="s">
        <v>50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H7" sqref="H7"/>
    </sheetView>
  </sheetViews>
  <sheetFormatPr defaultColWidth="9" defaultRowHeight="13.5"/>
  <cols>
    <col min="1" max="1" width="19.875" customWidth="1"/>
    <col min="2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51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3602.06</v>
      </c>
      <c r="C2" s="4">
        <f>SUM(C4:C111)</f>
        <v>3013.16</v>
      </c>
      <c r="D2" s="4">
        <f>SUM(D4:D111)</f>
        <v>66.55</v>
      </c>
      <c r="E2" s="4">
        <f>SUM(E4:E111)</f>
        <v>62.5</v>
      </c>
      <c r="F2" s="4">
        <f>B2-C2-D2+E2</f>
        <v>584.85</v>
      </c>
      <c r="H2" s="5" t="s">
        <v>9</v>
      </c>
      <c r="I2" s="20">
        <f>F2/C2</f>
        <v>0.19409855434162099</v>
      </c>
      <c r="K2" s="21"/>
      <c r="L2" s="21"/>
    </row>
    <row r="3" spans="1:12" ht="47.1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54</v>
      </c>
      <c r="K3" s="23"/>
      <c r="L3" s="1"/>
    </row>
    <row r="4" spans="1:12" ht="22.5">
      <c r="A4" s="10">
        <v>44044</v>
      </c>
      <c r="B4" s="26">
        <v>72.66</v>
      </c>
      <c r="C4" s="11">
        <v>66</v>
      </c>
      <c r="D4" s="11">
        <v>0</v>
      </c>
      <c r="E4" s="11">
        <v>0</v>
      </c>
      <c r="F4" s="11">
        <f>B4-C4-D4+E4</f>
        <v>6.66</v>
      </c>
      <c r="H4" s="12" t="s">
        <v>0</v>
      </c>
      <c r="I4" s="25" t="s">
        <v>11</v>
      </c>
      <c r="K4" s="1"/>
      <c r="L4" s="1"/>
    </row>
    <row r="5" spans="1:12" ht="20.25">
      <c r="A5" s="10">
        <v>44044</v>
      </c>
      <c r="B5" s="26">
        <v>34.83</v>
      </c>
      <c r="C5" s="11">
        <v>30</v>
      </c>
      <c r="D5" s="27">
        <v>0</v>
      </c>
      <c r="E5" s="27">
        <v>0</v>
      </c>
      <c r="F5" s="11">
        <f t="shared" ref="F5:F26" si="0">B5-C5-D5+E5</f>
        <v>4.83</v>
      </c>
      <c r="H5" t="s">
        <v>52</v>
      </c>
      <c r="I5" s="18"/>
      <c r="K5" s="1"/>
      <c r="L5" s="1"/>
    </row>
    <row r="6" spans="1:12" ht="20.25">
      <c r="A6" s="10">
        <v>44045</v>
      </c>
      <c r="B6" s="26">
        <v>82</v>
      </c>
      <c r="C6" s="11">
        <v>67.7</v>
      </c>
      <c r="D6" s="11">
        <v>0</v>
      </c>
      <c r="E6" s="11">
        <v>0</v>
      </c>
      <c r="F6" s="11">
        <f t="shared" si="0"/>
        <v>14.3</v>
      </c>
      <c r="H6" s="10"/>
      <c r="I6" s="18"/>
      <c r="K6" s="1"/>
      <c r="L6" s="1"/>
    </row>
    <row r="7" spans="1:12" ht="20.25">
      <c r="A7" s="10">
        <v>44045</v>
      </c>
      <c r="B7" s="26">
        <v>12</v>
      </c>
      <c r="C7" s="11">
        <v>7</v>
      </c>
      <c r="D7" s="11">
        <v>0</v>
      </c>
      <c r="E7" s="11">
        <v>0</v>
      </c>
      <c r="F7" s="11">
        <f t="shared" si="0"/>
        <v>5</v>
      </c>
      <c r="H7" s="10"/>
      <c r="I7" s="18"/>
      <c r="K7" s="1"/>
      <c r="L7" s="1"/>
    </row>
    <row r="8" spans="1:12" ht="20.25">
      <c r="A8" s="10">
        <v>44045</v>
      </c>
      <c r="B8" s="4">
        <v>29.6</v>
      </c>
      <c r="C8" s="4">
        <v>28</v>
      </c>
      <c r="D8" s="4">
        <v>0</v>
      </c>
      <c r="E8" s="4">
        <v>0</v>
      </c>
      <c r="F8" s="4">
        <f t="shared" si="0"/>
        <v>1.6</v>
      </c>
      <c r="H8" s="10"/>
      <c r="I8" s="18"/>
      <c r="K8" s="1"/>
      <c r="L8" s="1"/>
    </row>
    <row r="9" spans="1:12" ht="20.25">
      <c r="A9" s="10">
        <v>44046</v>
      </c>
      <c r="B9" s="26">
        <v>76.540000000000006</v>
      </c>
      <c r="C9" s="11">
        <v>64.8</v>
      </c>
      <c r="D9" s="11">
        <v>0</v>
      </c>
      <c r="E9" s="11">
        <v>0</v>
      </c>
      <c r="F9" s="11">
        <f t="shared" si="0"/>
        <v>11.74</v>
      </c>
      <c r="H9" s="10"/>
      <c r="I9" s="18"/>
      <c r="K9" s="1"/>
      <c r="L9" s="1"/>
    </row>
    <row r="10" spans="1:12" ht="20.25">
      <c r="A10" s="10">
        <v>44047</v>
      </c>
      <c r="B10" s="4">
        <v>30.5</v>
      </c>
      <c r="C10" s="4">
        <v>25.5</v>
      </c>
      <c r="D10" s="28">
        <v>0</v>
      </c>
      <c r="E10" s="28">
        <v>0</v>
      </c>
      <c r="F10" s="4">
        <f t="shared" si="0"/>
        <v>5</v>
      </c>
      <c r="H10" s="10"/>
      <c r="I10" s="13"/>
      <c r="K10" s="1"/>
      <c r="L10" s="1"/>
    </row>
    <row r="11" spans="1:12" ht="20.25">
      <c r="A11" s="10">
        <v>44047</v>
      </c>
      <c r="B11" s="4">
        <v>29.6</v>
      </c>
      <c r="C11" s="4">
        <v>25.5</v>
      </c>
      <c r="D11" s="4">
        <v>0</v>
      </c>
      <c r="E11" s="4">
        <v>0</v>
      </c>
      <c r="F11" s="4">
        <f t="shared" si="0"/>
        <v>4.0999999999999996</v>
      </c>
      <c r="H11" s="13"/>
      <c r="I11" s="13"/>
      <c r="K11" s="1"/>
      <c r="L11" s="1"/>
    </row>
    <row r="12" spans="1:12" ht="20.25">
      <c r="A12" s="10">
        <v>44047</v>
      </c>
      <c r="B12" s="4">
        <v>59.67</v>
      </c>
      <c r="C12" s="4">
        <v>46</v>
      </c>
      <c r="D12" s="4">
        <v>0</v>
      </c>
      <c r="E12" s="4">
        <v>0</v>
      </c>
      <c r="F12" s="4">
        <f t="shared" si="0"/>
        <v>13.67</v>
      </c>
      <c r="H12" s="13"/>
      <c r="I12" s="13"/>
      <c r="K12" s="1"/>
      <c r="L12" s="1"/>
    </row>
    <row r="13" spans="1:12" ht="20.25">
      <c r="A13" s="10">
        <v>44048</v>
      </c>
      <c r="B13" s="26">
        <v>72.900000000000006</v>
      </c>
      <c r="C13" s="11">
        <v>63</v>
      </c>
      <c r="D13" s="11">
        <v>0</v>
      </c>
      <c r="E13" s="11">
        <v>0</v>
      </c>
      <c r="F13" s="11">
        <f t="shared" si="0"/>
        <v>9.9000000000000092</v>
      </c>
      <c r="H13" s="13"/>
      <c r="I13" s="13"/>
      <c r="K13" s="1"/>
      <c r="L13" s="1"/>
    </row>
    <row r="14" spans="1:12" ht="20.25">
      <c r="A14" s="10">
        <v>44048</v>
      </c>
      <c r="B14" s="26">
        <v>57.53</v>
      </c>
      <c r="C14" s="11">
        <v>61.8</v>
      </c>
      <c r="D14" s="11">
        <v>0</v>
      </c>
      <c r="E14" s="11">
        <v>0</v>
      </c>
      <c r="F14" s="11">
        <f t="shared" si="0"/>
        <v>-4.2699999999999996</v>
      </c>
      <c r="H14" s="13"/>
      <c r="I14" s="13"/>
      <c r="K14" s="1"/>
      <c r="L14" s="1"/>
    </row>
    <row r="15" spans="1:12" ht="20.25">
      <c r="A15" s="10">
        <v>44048</v>
      </c>
      <c r="B15" s="26">
        <v>74.8</v>
      </c>
      <c r="C15" s="11">
        <v>63.3</v>
      </c>
      <c r="D15" s="11">
        <v>0</v>
      </c>
      <c r="E15" s="11">
        <v>0</v>
      </c>
      <c r="F15" s="11">
        <f t="shared" si="0"/>
        <v>11.5</v>
      </c>
      <c r="H15" s="13"/>
      <c r="I15" s="13"/>
    </row>
    <row r="16" spans="1:12" ht="20.25">
      <c r="A16" s="10">
        <v>44048</v>
      </c>
      <c r="B16" s="26">
        <v>39</v>
      </c>
      <c r="C16" s="11">
        <v>30</v>
      </c>
      <c r="D16" s="11">
        <v>0</v>
      </c>
      <c r="E16" s="11">
        <v>0</v>
      </c>
      <c r="F16" s="11">
        <f t="shared" si="0"/>
        <v>9</v>
      </c>
      <c r="H16" s="13"/>
      <c r="I16" s="13"/>
    </row>
    <row r="17" spans="1:9" ht="20.25">
      <c r="A17" s="10">
        <v>44050</v>
      </c>
      <c r="B17" s="26">
        <v>71.78</v>
      </c>
      <c r="C17" s="11">
        <v>65.92</v>
      </c>
      <c r="D17" s="11">
        <v>0</v>
      </c>
      <c r="E17" s="11">
        <v>0</v>
      </c>
      <c r="F17" s="11">
        <f t="shared" si="0"/>
        <v>5.86</v>
      </c>
      <c r="H17" s="13"/>
      <c r="I17" s="13"/>
    </row>
    <row r="18" spans="1:9" ht="20.25">
      <c r="A18" s="10">
        <v>44050</v>
      </c>
      <c r="B18" s="4">
        <v>64.400000000000006</v>
      </c>
      <c r="C18" s="4">
        <v>45.6</v>
      </c>
      <c r="D18" s="4">
        <v>0</v>
      </c>
      <c r="E18" s="4">
        <v>0</v>
      </c>
      <c r="F18" s="4">
        <f t="shared" si="0"/>
        <v>18.8</v>
      </c>
      <c r="H18" s="13"/>
      <c r="I18" s="13"/>
    </row>
    <row r="19" spans="1:9" ht="20.25">
      <c r="A19" s="10">
        <v>44050</v>
      </c>
      <c r="B19" s="26">
        <v>71.78</v>
      </c>
      <c r="C19" s="11">
        <v>62</v>
      </c>
      <c r="D19" s="11">
        <v>0</v>
      </c>
      <c r="E19" s="27">
        <v>0</v>
      </c>
      <c r="F19" s="11">
        <f t="shared" si="0"/>
        <v>9.7799999999999994</v>
      </c>
      <c r="H19" s="13"/>
      <c r="I19" s="13"/>
    </row>
    <row r="20" spans="1:9" ht="20.25">
      <c r="A20" s="10">
        <v>44050</v>
      </c>
      <c r="B20" s="26">
        <v>66.55</v>
      </c>
      <c r="C20" s="11">
        <v>62.5</v>
      </c>
      <c r="D20" s="16">
        <v>66.55</v>
      </c>
      <c r="E20" s="16">
        <v>62.5</v>
      </c>
      <c r="F20" s="11">
        <f t="shared" si="0"/>
        <v>0</v>
      </c>
      <c r="H20" s="14"/>
      <c r="I20" s="14"/>
    </row>
    <row r="21" spans="1:9" ht="20.25">
      <c r="A21" s="10">
        <v>44051</v>
      </c>
      <c r="B21" s="4">
        <v>64.599999999999994</v>
      </c>
      <c r="C21" s="4">
        <v>45.6</v>
      </c>
      <c r="D21" s="4">
        <v>0</v>
      </c>
      <c r="E21" s="28">
        <v>0</v>
      </c>
      <c r="F21" s="4">
        <f t="shared" si="0"/>
        <v>19</v>
      </c>
      <c r="H21" s="14"/>
      <c r="I21" s="14"/>
    </row>
    <row r="22" spans="1:9" ht="20.25">
      <c r="A22" s="10">
        <v>44051</v>
      </c>
      <c r="B22" s="4">
        <v>32.6</v>
      </c>
      <c r="C22" s="4">
        <v>26.3</v>
      </c>
      <c r="D22" s="4">
        <v>0</v>
      </c>
      <c r="E22" s="28">
        <v>0</v>
      </c>
      <c r="F22" s="4">
        <f t="shared" si="0"/>
        <v>6.3</v>
      </c>
      <c r="H22" s="14"/>
      <c r="I22" s="14"/>
    </row>
    <row r="23" spans="1:9" ht="20.25">
      <c r="A23" s="10">
        <v>44051</v>
      </c>
      <c r="B23" s="26">
        <v>60</v>
      </c>
      <c r="C23" s="11">
        <v>56.5</v>
      </c>
      <c r="D23" s="11">
        <v>0</v>
      </c>
      <c r="E23" s="27">
        <v>0</v>
      </c>
      <c r="F23" s="11">
        <f t="shared" si="0"/>
        <v>3.5</v>
      </c>
      <c r="H23" s="14"/>
      <c r="I23" s="14"/>
    </row>
    <row r="24" spans="1:9" ht="20.25">
      <c r="A24" s="10">
        <v>44051</v>
      </c>
      <c r="B24" s="26">
        <v>75</v>
      </c>
      <c r="C24" s="11">
        <v>62</v>
      </c>
      <c r="D24" s="11">
        <v>0</v>
      </c>
      <c r="E24" s="27">
        <v>0</v>
      </c>
      <c r="F24" s="11">
        <f t="shared" si="0"/>
        <v>13</v>
      </c>
      <c r="H24" s="14"/>
      <c r="I24" s="14"/>
    </row>
    <row r="25" spans="1:9" ht="20.25">
      <c r="A25" s="10">
        <v>44052</v>
      </c>
      <c r="B25" s="26">
        <v>37.83</v>
      </c>
      <c r="C25" s="11">
        <v>30</v>
      </c>
      <c r="D25" s="11">
        <v>0</v>
      </c>
      <c r="E25" s="27">
        <v>0</v>
      </c>
      <c r="F25" s="11">
        <f t="shared" si="0"/>
        <v>7.83</v>
      </c>
      <c r="H25" s="14"/>
      <c r="I25" s="14"/>
    </row>
    <row r="26" spans="1:9" ht="20.25">
      <c r="A26" s="10">
        <v>44052</v>
      </c>
      <c r="B26" s="26">
        <v>75</v>
      </c>
      <c r="C26" s="11">
        <v>63</v>
      </c>
      <c r="D26" s="11">
        <v>0</v>
      </c>
      <c r="E26" s="27">
        <v>0</v>
      </c>
      <c r="F26" s="11">
        <f t="shared" si="0"/>
        <v>12</v>
      </c>
      <c r="H26" s="14"/>
      <c r="I26" s="14"/>
    </row>
    <row r="27" spans="1:9" ht="20.25">
      <c r="A27" s="10">
        <v>44053</v>
      </c>
      <c r="B27" s="26">
        <v>130.72</v>
      </c>
      <c r="C27" s="11">
        <v>119.5</v>
      </c>
      <c r="D27" s="11">
        <v>0</v>
      </c>
      <c r="E27" s="27">
        <v>0</v>
      </c>
      <c r="F27" s="11">
        <f t="shared" ref="F27:F37" si="1">B27-C27-D27+E27</f>
        <v>11.22</v>
      </c>
      <c r="H27" s="14"/>
      <c r="I27" s="14"/>
    </row>
    <row r="28" spans="1:9" ht="20.25">
      <c r="A28" s="10">
        <v>44053</v>
      </c>
      <c r="B28" s="26">
        <v>39</v>
      </c>
      <c r="C28" s="11">
        <v>30</v>
      </c>
      <c r="D28" s="11">
        <v>0</v>
      </c>
      <c r="E28" s="27">
        <v>0</v>
      </c>
      <c r="F28" s="11">
        <f t="shared" si="1"/>
        <v>9</v>
      </c>
      <c r="H28" s="14"/>
      <c r="I28" s="14"/>
    </row>
    <row r="29" spans="1:9" ht="20.25">
      <c r="A29" s="10">
        <v>44054</v>
      </c>
      <c r="B29" s="4">
        <v>31.91</v>
      </c>
      <c r="C29" s="4">
        <v>26.3</v>
      </c>
      <c r="D29" s="4">
        <v>0</v>
      </c>
      <c r="E29" s="28">
        <v>0</v>
      </c>
      <c r="F29" s="4">
        <f t="shared" si="1"/>
        <v>5.61</v>
      </c>
      <c r="H29" s="14"/>
      <c r="I29" s="14"/>
    </row>
    <row r="30" spans="1:9" ht="20.25">
      <c r="A30" s="10">
        <v>44055</v>
      </c>
      <c r="B30" s="26">
        <v>65.959999999999994</v>
      </c>
      <c r="C30" s="11">
        <v>62.5</v>
      </c>
      <c r="D30" s="11">
        <v>0</v>
      </c>
      <c r="E30" s="27">
        <v>0</v>
      </c>
      <c r="F30" s="11">
        <f t="shared" si="1"/>
        <v>3.4599999999999902</v>
      </c>
      <c r="H30" s="14"/>
      <c r="I30" s="14"/>
    </row>
    <row r="31" spans="1:9" ht="20.25">
      <c r="A31" s="10">
        <v>44055</v>
      </c>
      <c r="B31" s="4">
        <v>31.63</v>
      </c>
      <c r="C31" s="4">
        <v>26.3</v>
      </c>
      <c r="D31" s="4">
        <v>0</v>
      </c>
      <c r="E31" s="28">
        <v>0</v>
      </c>
      <c r="F31" s="4">
        <f t="shared" si="1"/>
        <v>5.33</v>
      </c>
      <c r="H31" s="14"/>
      <c r="I31" s="14"/>
    </row>
    <row r="32" spans="1:9" ht="20.25">
      <c r="A32" s="10">
        <v>44055</v>
      </c>
      <c r="B32" s="26">
        <v>153.88999999999999</v>
      </c>
      <c r="C32" s="11">
        <v>125.24</v>
      </c>
      <c r="D32" s="11">
        <v>0</v>
      </c>
      <c r="E32" s="27">
        <v>0</v>
      </c>
      <c r="F32" s="11">
        <f t="shared" si="1"/>
        <v>28.65</v>
      </c>
      <c r="H32" s="14"/>
      <c r="I32" s="14"/>
    </row>
    <row r="33" spans="1:9" ht="20.25">
      <c r="A33" s="10">
        <v>44055</v>
      </c>
      <c r="B33" s="26">
        <v>107.97</v>
      </c>
      <c r="C33" s="11">
        <v>73.84</v>
      </c>
      <c r="D33" s="11">
        <v>0</v>
      </c>
      <c r="E33" s="27">
        <v>0</v>
      </c>
      <c r="F33" s="11">
        <f t="shared" si="1"/>
        <v>34.130000000000003</v>
      </c>
      <c r="H33" s="14"/>
      <c r="I33" s="14"/>
    </row>
    <row r="34" spans="1:9" ht="20.25">
      <c r="A34" s="10">
        <v>44056</v>
      </c>
      <c r="B34" s="4">
        <v>31.63</v>
      </c>
      <c r="C34" s="4">
        <v>26.3</v>
      </c>
      <c r="D34" s="4">
        <v>0</v>
      </c>
      <c r="E34" s="28">
        <v>0</v>
      </c>
      <c r="F34" s="4">
        <f t="shared" si="1"/>
        <v>5.33</v>
      </c>
      <c r="H34" s="14"/>
      <c r="I34" s="14"/>
    </row>
    <row r="35" spans="1:9" ht="20.25">
      <c r="A35" s="10">
        <v>44056</v>
      </c>
      <c r="B35" s="26">
        <v>141.62</v>
      </c>
      <c r="C35" s="11">
        <v>119.5</v>
      </c>
      <c r="D35" s="11">
        <v>0</v>
      </c>
      <c r="E35" s="27">
        <v>0</v>
      </c>
      <c r="F35" s="11">
        <f t="shared" si="1"/>
        <v>22.12</v>
      </c>
      <c r="H35" s="14"/>
      <c r="I35" s="14"/>
    </row>
    <row r="36" spans="1:9" ht="20.25">
      <c r="A36" s="10">
        <v>44058</v>
      </c>
      <c r="B36" s="26">
        <v>101.85</v>
      </c>
      <c r="C36" s="11">
        <v>78.680000000000007</v>
      </c>
      <c r="D36" s="11">
        <v>0</v>
      </c>
      <c r="E36" s="27">
        <v>0</v>
      </c>
      <c r="F36" s="11">
        <f t="shared" si="1"/>
        <v>23.17</v>
      </c>
      <c r="H36" s="14"/>
      <c r="I36" s="14"/>
    </row>
    <row r="37" spans="1:9" ht="20.25">
      <c r="A37" s="10">
        <v>44059</v>
      </c>
      <c r="B37" s="26">
        <v>67.86</v>
      </c>
      <c r="C37" s="11">
        <v>62.5</v>
      </c>
      <c r="D37" s="11">
        <v>0</v>
      </c>
      <c r="E37" s="27">
        <v>0</v>
      </c>
      <c r="F37" s="11">
        <f t="shared" si="1"/>
        <v>5.36</v>
      </c>
      <c r="H37" s="14"/>
      <c r="I37" s="14"/>
    </row>
    <row r="38" spans="1:9" ht="20.25">
      <c r="A38" s="10">
        <v>44060</v>
      </c>
      <c r="B38" s="26">
        <v>77</v>
      </c>
      <c r="C38" s="11">
        <v>64.92</v>
      </c>
      <c r="D38" s="11">
        <v>0</v>
      </c>
      <c r="E38" s="27">
        <v>0</v>
      </c>
      <c r="F38" s="11">
        <f t="shared" ref="F38:F57" si="2">B38-C38-D38+E38</f>
        <v>12.08</v>
      </c>
      <c r="H38" s="14"/>
      <c r="I38" s="14"/>
    </row>
    <row r="39" spans="1:9" ht="20.25">
      <c r="A39" s="10">
        <v>44062</v>
      </c>
      <c r="B39" s="26">
        <v>65.959999999999994</v>
      </c>
      <c r="C39" s="11">
        <v>61.5</v>
      </c>
      <c r="D39" s="11">
        <v>0</v>
      </c>
      <c r="E39" s="27">
        <v>0</v>
      </c>
      <c r="F39" s="11">
        <f t="shared" si="2"/>
        <v>4.4599999999999902</v>
      </c>
      <c r="H39" s="14"/>
      <c r="I39" s="14"/>
    </row>
    <row r="40" spans="1:9" ht="20.25">
      <c r="A40" s="10">
        <v>44062</v>
      </c>
      <c r="B40" s="4">
        <v>31.86</v>
      </c>
      <c r="C40" s="4">
        <v>26.3</v>
      </c>
      <c r="D40" s="4">
        <v>0</v>
      </c>
      <c r="E40" s="28">
        <v>0</v>
      </c>
      <c r="F40" s="4">
        <f t="shared" si="2"/>
        <v>5.56</v>
      </c>
      <c r="H40" s="14"/>
      <c r="I40" s="14"/>
    </row>
    <row r="41" spans="1:9" ht="20.25">
      <c r="A41" s="10">
        <v>44062</v>
      </c>
      <c r="B41" s="4">
        <v>32.56</v>
      </c>
      <c r="C41" s="4">
        <v>26.3</v>
      </c>
      <c r="D41" s="4">
        <v>0</v>
      </c>
      <c r="E41" s="28">
        <v>0</v>
      </c>
      <c r="F41" s="4">
        <f t="shared" si="2"/>
        <v>6.26</v>
      </c>
      <c r="H41" s="14"/>
      <c r="I41" s="14"/>
    </row>
    <row r="42" spans="1:9" ht="20.25">
      <c r="A42" s="10">
        <v>44062</v>
      </c>
      <c r="B42" s="4">
        <v>32.049999999999997</v>
      </c>
      <c r="C42" s="4">
        <v>25.3</v>
      </c>
      <c r="D42" s="4">
        <v>0</v>
      </c>
      <c r="E42" s="28">
        <v>0</v>
      </c>
      <c r="F42" s="4">
        <f t="shared" si="2"/>
        <v>6.75</v>
      </c>
      <c r="H42" s="14"/>
      <c r="I42" s="14"/>
    </row>
    <row r="43" spans="1:9" ht="20.25">
      <c r="A43" s="10">
        <v>44063</v>
      </c>
      <c r="B43" s="26">
        <v>90.21</v>
      </c>
      <c r="C43" s="11">
        <v>77</v>
      </c>
      <c r="D43" s="11">
        <v>0</v>
      </c>
      <c r="E43" s="27">
        <v>0</v>
      </c>
      <c r="F43" s="11">
        <f t="shared" si="2"/>
        <v>13.21</v>
      </c>
      <c r="H43" s="14"/>
      <c r="I43" s="14"/>
    </row>
    <row r="44" spans="1:9" ht="20.25">
      <c r="A44" s="10">
        <v>44063</v>
      </c>
      <c r="B44" s="26">
        <v>139.68</v>
      </c>
      <c r="C44" s="11">
        <v>117</v>
      </c>
      <c r="D44" s="11">
        <v>0</v>
      </c>
      <c r="E44" s="27">
        <v>0</v>
      </c>
      <c r="F44" s="11">
        <f t="shared" si="2"/>
        <v>22.68</v>
      </c>
      <c r="H44" s="14"/>
      <c r="I44" s="14"/>
    </row>
    <row r="45" spans="1:9" ht="20.25">
      <c r="A45" s="10">
        <v>44064</v>
      </c>
      <c r="B45" s="26">
        <v>74.69</v>
      </c>
      <c r="C45" s="11">
        <v>66.7</v>
      </c>
      <c r="D45" s="11">
        <v>0</v>
      </c>
      <c r="E45" s="27">
        <v>0</v>
      </c>
      <c r="F45" s="11">
        <f t="shared" si="2"/>
        <v>7.9899999999999904</v>
      </c>
      <c r="H45" s="14"/>
      <c r="I45" s="14"/>
    </row>
    <row r="46" spans="1:9" ht="20.25">
      <c r="A46" s="10">
        <v>44064</v>
      </c>
      <c r="B46" s="11">
        <v>29.1</v>
      </c>
      <c r="C46" s="11">
        <v>11.84</v>
      </c>
      <c r="D46" s="11">
        <v>0</v>
      </c>
      <c r="E46" s="27">
        <v>0</v>
      </c>
      <c r="F46" s="11">
        <f t="shared" si="2"/>
        <v>17.260000000000002</v>
      </c>
      <c r="H46" s="14"/>
      <c r="I46" s="14"/>
    </row>
    <row r="47" spans="1:9" ht="20.25">
      <c r="A47" s="10">
        <v>44068</v>
      </c>
      <c r="B47" s="11">
        <v>129.19999999999999</v>
      </c>
      <c r="C47" s="11">
        <v>118</v>
      </c>
      <c r="D47" s="11">
        <v>0</v>
      </c>
      <c r="E47" s="27">
        <v>0</v>
      </c>
      <c r="F47" s="11">
        <f t="shared" si="2"/>
        <v>11.2</v>
      </c>
      <c r="H47" s="14"/>
      <c r="I47" s="14"/>
    </row>
    <row r="48" spans="1:9" ht="20.25">
      <c r="A48" s="10">
        <v>44069</v>
      </c>
      <c r="B48" s="11">
        <v>93</v>
      </c>
      <c r="C48" s="11">
        <v>72.42</v>
      </c>
      <c r="D48" s="11">
        <v>0</v>
      </c>
      <c r="E48" s="27">
        <v>0</v>
      </c>
      <c r="F48" s="11">
        <f t="shared" si="2"/>
        <v>20.58</v>
      </c>
      <c r="H48" s="14"/>
      <c r="I48" s="14"/>
    </row>
    <row r="49" spans="1:9" ht="20.25">
      <c r="A49" s="10">
        <v>44070</v>
      </c>
      <c r="B49" s="4">
        <v>30.66</v>
      </c>
      <c r="C49" s="4">
        <v>26.3</v>
      </c>
      <c r="D49" s="4">
        <v>0</v>
      </c>
      <c r="E49" s="28">
        <v>0</v>
      </c>
      <c r="F49" s="4">
        <f t="shared" si="2"/>
        <v>4.3600000000000003</v>
      </c>
      <c r="H49" s="14"/>
      <c r="I49" s="14"/>
    </row>
    <row r="50" spans="1:9" ht="20.25">
      <c r="A50" s="10">
        <v>44070</v>
      </c>
      <c r="B50" s="11">
        <v>68.040000000000006</v>
      </c>
      <c r="C50" s="11">
        <v>61</v>
      </c>
      <c r="D50" s="29">
        <v>0</v>
      </c>
      <c r="E50" s="29">
        <v>0</v>
      </c>
      <c r="F50" s="11">
        <f t="shared" si="2"/>
        <v>7.0400000000000098</v>
      </c>
      <c r="H50" s="14"/>
      <c r="I50" s="14"/>
    </row>
    <row r="51" spans="1:9" ht="20.25">
      <c r="A51" s="10">
        <v>44071</v>
      </c>
      <c r="B51" s="11">
        <v>216</v>
      </c>
      <c r="C51" s="11">
        <v>178</v>
      </c>
      <c r="D51" s="27">
        <v>0</v>
      </c>
      <c r="E51" s="27">
        <v>0</v>
      </c>
      <c r="F51" s="11">
        <f t="shared" si="2"/>
        <v>38</v>
      </c>
    </row>
    <row r="52" spans="1:9" ht="20.25">
      <c r="A52" s="10">
        <v>44071</v>
      </c>
      <c r="B52" s="11">
        <v>14.55</v>
      </c>
      <c r="C52" s="11">
        <v>7.1</v>
      </c>
      <c r="D52" s="27">
        <v>0</v>
      </c>
      <c r="E52" s="27">
        <v>0</v>
      </c>
      <c r="F52" s="11">
        <f t="shared" si="2"/>
        <v>7.45</v>
      </c>
    </row>
    <row r="53" spans="1:9" ht="20.25">
      <c r="A53" s="10">
        <v>44072</v>
      </c>
      <c r="B53" s="4">
        <v>30.66</v>
      </c>
      <c r="C53" s="4">
        <v>26.3</v>
      </c>
      <c r="D53" s="28">
        <v>0</v>
      </c>
      <c r="E53" s="28">
        <v>0</v>
      </c>
      <c r="F53" s="4">
        <f t="shared" si="2"/>
        <v>4.3600000000000003</v>
      </c>
    </row>
    <row r="54" spans="1:9" ht="20.25">
      <c r="A54" s="10">
        <v>44073</v>
      </c>
      <c r="B54" s="4">
        <v>30</v>
      </c>
      <c r="C54" s="4">
        <v>20.3</v>
      </c>
      <c r="D54" s="28">
        <v>0</v>
      </c>
      <c r="E54" s="28">
        <v>0</v>
      </c>
      <c r="F54" s="4">
        <f t="shared" si="2"/>
        <v>9.6999999999999993</v>
      </c>
    </row>
    <row r="55" spans="1:9" ht="20.25">
      <c r="A55" s="10">
        <v>44073</v>
      </c>
      <c r="B55" s="11">
        <v>93</v>
      </c>
      <c r="C55" s="11">
        <v>71.099999999999994</v>
      </c>
      <c r="D55" s="27">
        <v>0</v>
      </c>
      <c r="E55" s="27">
        <v>0</v>
      </c>
      <c r="F55" s="11">
        <f t="shared" si="2"/>
        <v>21.9</v>
      </c>
    </row>
    <row r="56" spans="1:9" ht="20.25">
      <c r="A56" s="10">
        <v>44074</v>
      </c>
      <c r="B56" s="4">
        <v>62.67</v>
      </c>
      <c r="C56" s="4">
        <v>45.6</v>
      </c>
      <c r="D56" s="28">
        <v>0</v>
      </c>
      <c r="E56" s="28">
        <v>0</v>
      </c>
      <c r="F56" s="4">
        <f t="shared" si="2"/>
        <v>17.07</v>
      </c>
    </row>
    <row r="57" spans="1:9" ht="33" customHeight="1">
      <c r="A57" s="10">
        <v>44074</v>
      </c>
      <c r="B57" s="11">
        <v>65.959999999999994</v>
      </c>
      <c r="C57" s="11">
        <v>61.5</v>
      </c>
      <c r="D57" s="27">
        <v>0</v>
      </c>
      <c r="E57" s="27">
        <v>0</v>
      </c>
      <c r="F57" s="11">
        <f t="shared" si="2"/>
        <v>4.4599999999999902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F15" sqref="F15"/>
    </sheetView>
  </sheetViews>
  <sheetFormatPr defaultColWidth="9" defaultRowHeight="13.5"/>
  <cols>
    <col min="1" max="1" width="19.875" customWidth="1"/>
    <col min="2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20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1661.58</v>
      </c>
      <c r="C2" s="4">
        <f>SUM(C4:C111)</f>
        <v>1397.12</v>
      </c>
      <c r="D2" s="4">
        <f>SUM(D4:D111)</f>
        <v>15</v>
      </c>
      <c r="E2" s="4">
        <f>SUM(E4:E111)</f>
        <v>7</v>
      </c>
      <c r="F2" s="4">
        <f>B2-C2-D2+E2</f>
        <v>256.45999999999998</v>
      </c>
      <c r="H2" s="5" t="s">
        <v>9</v>
      </c>
      <c r="I2" s="20">
        <f>F2/C2</f>
        <v>0.183563330279432</v>
      </c>
      <c r="K2" s="21"/>
      <c r="L2" s="21"/>
    </row>
    <row r="3" spans="1:12" ht="42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22</v>
      </c>
      <c r="K3" s="23"/>
      <c r="L3" s="1"/>
    </row>
    <row r="4" spans="1:12" ht="22.5">
      <c r="A4" s="10">
        <v>44015</v>
      </c>
      <c r="B4" s="11">
        <v>73.72</v>
      </c>
      <c r="C4" s="11">
        <v>71</v>
      </c>
      <c r="D4" s="11">
        <v>0</v>
      </c>
      <c r="E4" s="11">
        <v>0</v>
      </c>
      <c r="F4" s="11">
        <f t="shared" ref="F4:F26" si="0">B4-C4-D4+E4</f>
        <v>2.72</v>
      </c>
      <c r="H4" s="12" t="s">
        <v>0</v>
      </c>
      <c r="I4" s="25" t="s">
        <v>11</v>
      </c>
      <c r="K4" s="1"/>
      <c r="L4" s="1"/>
    </row>
    <row r="5" spans="1:12" ht="20.25">
      <c r="A5" s="10">
        <v>44017</v>
      </c>
      <c r="B5" s="11">
        <v>15</v>
      </c>
      <c r="C5" s="11">
        <v>7</v>
      </c>
      <c r="D5" s="16">
        <v>15</v>
      </c>
      <c r="E5" s="16">
        <v>7</v>
      </c>
      <c r="F5" s="11">
        <f t="shared" si="0"/>
        <v>0</v>
      </c>
      <c r="H5" s="10">
        <v>44023</v>
      </c>
      <c r="I5" s="18">
        <v>1.2</v>
      </c>
      <c r="K5" s="1"/>
      <c r="L5" s="1"/>
    </row>
    <row r="6" spans="1:12" ht="20.25">
      <c r="A6" s="10">
        <v>44017</v>
      </c>
      <c r="B6" s="11">
        <v>71.69</v>
      </c>
      <c r="C6" s="11">
        <v>66.12</v>
      </c>
      <c r="D6" s="11">
        <v>0</v>
      </c>
      <c r="E6" s="11">
        <v>0</v>
      </c>
      <c r="F6" s="11">
        <f t="shared" si="0"/>
        <v>5.5699999999999896</v>
      </c>
      <c r="H6" s="10">
        <v>44025</v>
      </c>
      <c r="I6" s="18">
        <v>1.3</v>
      </c>
      <c r="K6" s="1"/>
      <c r="L6" s="1"/>
    </row>
    <row r="7" spans="1:12" ht="20.25">
      <c r="A7" s="10">
        <v>44019</v>
      </c>
      <c r="B7" s="11">
        <v>99.91</v>
      </c>
      <c r="C7" s="11">
        <v>78</v>
      </c>
      <c r="D7" s="11">
        <v>0</v>
      </c>
      <c r="E7" s="11">
        <v>0</v>
      </c>
      <c r="F7" s="11">
        <f t="shared" si="0"/>
        <v>21.91</v>
      </c>
      <c r="H7" s="10"/>
      <c r="I7" s="18"/>
      <c r="K7" s="1"/>
      <c r="L7" s="1"/>
    </row>
    <row r="8" spans="1:12" ht="20.25">
      <c r="A8" s="10">
        <v>44023</v>
      </c>
      <c r="B8" s="11">
        <v>51.06</v>
      </c>
      <c r="C8" s="11">
        <v>36</v>
      </c>
      <c r="D8" s="11">
        <v>0</v>
      </c>
      <c r="E8" s="11">
        <v>0</v>
      </c>
      <c r="F8" s="11">
        <f t="shared" si="0"/>
        <v>15.06</v>
      </c>
      <c r="H8" s="10"/>
      <c r="I8" s="18"/>
      <c r="K8" s="1"/>
      <c r="L8" s="1"/>
    </row>
    <row r="9" spans="1:12" ht="20.25">
      <c r="A9" s="10">
        <v>44024</v>
      </c>
      <c r="B9" s="11">
        <v>73.72</v>
      </c>
      <c r="C9" s="11">
        <v>71</v>
      </c>
      <c r="D9" s="11">
        <v>0</v>
      </c>
      <c r="E9" s="11">
        <v>0</v>
      </c>
      <c r="F9" s="11">
        <f t="shared" si="0"/>
        <v>2.72</v>
      </c>
      <c r="H9" s="10"/>
      <c r="I9" s="18"/>
      <c r="K9" s="1"/>
      <c r="L9" s="1"/>
    </row>
    <row r="10" spans="1:12" ht="20.25">
      <c r="A10" s="10">
        <v>44024</v>
      </c>
      <c r="B10" s="11">
        <v>129.97</v>
      </c>
      <c r="C10" s="11">
        <v>119.5</v>
      </c>
      <c r="D10" s="11">
        <v>0</v>
      </c>
      <c r="E10" s="11">
        <v>0</v>
      </c>
      <c r="F10" s="11">
        <f t="shared" si="0"/>
        <v>10.47</v>
      </c>
      <c r="H10" s="10"/>
      <c r="I10" s="13"/>
      <c r="K10" s="1"/>
      <c r="L10" s="1"/>
    </row>
    <row r="11" spans="1:12" ht="20.25">
      <c r="A11" s="10">
        <v>44025</v>
      </c>
      <c r="B11" s="11">
        <v>30</v>
      </c>
      <c r="C11" s="11">
        <v>14</v>
      </c>
      <c r="D11" s="11">
        <v>0</v>
      </c>
      <c r="E11" s="11">
        <v>0</v>
      </c>
      <c r="F11" s="11">
        <f t="shared" si="0"/>
        <v>16</v>
      </c>
      <c r="H11" s="13"/>
      <c r="I11" s="13"/>
      <c r="K11" s="1"/>
      <c r="L11" s="1"/>
    </row>
    <row r="12" spans="1:12" ht="20.25">
      <c r="A12" s="10">
        <v>44027</v>
      </c>
      <c r="B12" s="11">
        <v>95</v>
      </c>
      <c r="C12" s="11">
        <v>75</v>
      </c>
      <c r="D12" s="11">
        <v>0</v>
      </c>
      <c r="E12" s="11">
        <v>0</v>
      </c>
      <c r="F12" s="11">
        <f t="shared" si="0"/>
        <v>20</v>
      </c>
      <c r="H12" s="13"/>
      <c r="I12" s="13"/>
      <c r="K12" s="1"/>
      <c r="L12" s="1"/>
    </row>
    <row r="13" spans="1:12" ht="20.25">
      <c r="A13" s="10">
        <v>44033</v>
      </c>
      <c r="B13" s="11">
        <v>78</v>
      </c>
      <c r="C13" s="11">
        <v>56</v>
      </c>
      <c r="D13" s="11">
        <v>0</v>
      </c>
      <c r="E13" s="11">
        <v>0</v>
      </c>
      <c r="F13" s="11">
        <f t="shared" si="0"/>
        <v>22</v>
      </c>
      <c r="H13" s="13"/>
      <c r="I13" s="13"/>
      <c r="K13" s="1"/>
      <c r="L13" s="1"/>
    </row>
    <row r="14" spans="1:12" ht="20.25">
      <c r="A14" s="10">
        <v>44034</v>
      </c>
      <c r="B14" s="11">
        <v>89.37</v>
      </c>
      <c r="C14" s="11">
        <v>75</v>
      </c>
      <c r="D14" s="11">
        <v>0</v>
      </c>
      <c r="E14" s="11">
        <v>0</v>
      </c>
      <c r="F14" s="11">
        <f t="shared" si="0"/>
        <v>14.37</v>
      </c>
      <c r="H14" s="13"/>
      <c r="I14" s="13"/>
      <c r="K14" s="1"/>
      <c r="L14" s="1"/>
    </row>
    <row r="15" spans="1:12" ht="20.25">
      <c r="A15" s="10">
        <v>44035</v>
      </c>
      <c r="B15" s="4">
        <v>33.950000000000003</v>
      </c>
      <c r="C15" s="4">
        <v>23</v>
      </c>
      <c r="D15" s="4">
        <v>0</v>
      </c>
      <c r="E15" s="4">
        <v>0</v>
      </c>
      <c r="F15" s="4">
        <f t="shared" si="0"/>
        <v>10.95</v>
      </c>
      <c r="H15" s="13"/>
      <c r="I15" s="13"/>
    </row>
    <row r="16" spans="1:12" ht="20.25">
      <c r="A16" s="10">
        <v>44036</v>
      </c>
      <c r="B16" s="11">
        <v>72.66</v>
      </c>
      <c r="C16" s="11">
        <v>63</v>
      </c>
      <c r="D16" s="11">
        <v>0</v>
      </c>
      <c r="E16" s="11">
        <v>0</v>
      </c>
      <c r="F16" s="11">
        <f t="shared" si="0"/>
        <v>9.66</v>
      </c>
      <c r="H16" s="13"/>
      <c r="I16" s="13"/>
    </row>
    <row r="17" spans="1:9" ht="20.25">
      <c r="A17" s="10">
        <v>44036</v>
      </c>
      <c r="B17" s="11">
        <v>72.66</v>
      </c>
      <c r="C17" s="11">
        <v>66</v>
      </c>
      <c r="D17" s="11">
        <v>0</v>
      </c>
      <c r="E17" s="11">
        <v>0</v>
      </c>
      <c r="F17" s="11">
        <f t="shared" si="0"/>
        <v>6.66</v>
      </c>
      <c r="H17" s="13"/>
      <c r="I17" s="13"/>
    </row>
    <row r="18" spans="1:9" ht="20.25">
      <c r="A18" s="10">
        <v>44036</v>
      </c>
      <c r="B18" s="11">
        <v>60.05</v>
      </c>
      <c r="C18" s="11">
        <v>46</v>
      </c>
      <c r="D18" s="11">
        <v>0</v>
      </c>
      <c r="E18" s="11">
        <v>0</v>
      </c>
      <c r="F18" s="11">
        <f t="shared" si="0"/>
        <v>14.05</v>
      </c>
      <c r="H18" s="13"/>
      <c r="I18" s="13"/>
    </row>
    <row r="19" spans="1:9" ht="20.25">
      <c r="A19" s="10">
        <v>44037</v>
      </c>
      <c r="B19" s="11">
        <v>73</v>
      </c>
      <c r="C19" s="11">
        <v>69.5</v>
      </c>
      <c r="D19" s="11">
        <v>0</v>
      </c>
      <c r="E19" s="11">
        <v>0</v>
      </c>
      <c r="F19" s="11">
        <f t="shared" si="0"/>
        <v>3.5</v>
      </c>
      <c r="H19" s="13"/>
      <c r="I19" s="13"/>
    </row>
    <row r="20" spans="1:9" ht="20.25">
      <c r="A20" s="10">
        <v>44038</v>
      </c>
      <c r="B20" s="11">
        <v>141.53</v>
      </c>
      <c r="C20" s="11">
        <v>120</v>
      </c>
      <c r="D20" s="11">
        <v>0</v>
      </c>
      <c r="E20" s="11">
        <v>0</v>
      </c>
      <c r="F20" s="11">
        <f t="shared" si="0"/>
        <v>21.53</v>
      </c>
      <c r="H20" s="13"/>
      <c r="I20" s="13"/>
    </row>
    <row r="21" spans="1:9" ht="20.25">
      <c r="A21" s="10">
        <v>44038</v>
      </c>
      <c r="B21" s="11">
        <v>81.39</v>
      </c>
      <c r="C21" s="11">
        <v>71</v>
      </c>
      <c r="D21" s="11">
        <v>0</v>
      </c>
      <c r="E21" s="11">
        <v>0</v>
      </c>
      <c r="F21" s="11">
        <f t="shared" si="0"/>
        <v>10.39</v>
      </c>
      <c r="H21" s="14"/>
      <c r="I21" s="14"/>
    </row>
    <row r="22" spans="1:9" ht="20.25">
      <c r="A22" s="10">
        <v>44041</v>
      </c>
      <c r="B22" s="11">
        <v>73</v>
      </c>
      <c r="C22" s="11">
        <v>61</v>
      </c>
      <c r="D22" s="11">
        <v>0</v>
      </c>
      <c r="E22" s="11">
        <v>0</v>
      </c>
      <c r="F22" s="11">
        <f t="shared" si="0"/>
        <v>12</v>
      </c>
      <c r="H22" s="14"/>
      <c r="I22" s="14"/>
    </row>
    <row r="23" spans="1:9" ht="20.25">
      <c r="A23" s="10">
        <v>44041</v>
      </c>
      <c r="B23" s="11">
        <v>145.59</v>
      </c>
      <c r="C23" s="11">
        <v>121</v>
      </c>
      <c r="D23" s="11">
        <v>0</v>
      </c>
      <c r="E23" s="11">
        <v>0</v>
      </c>
      <c r="F23" s="11">
        <f t="shared" si="0"/>
        <v>24.59</v>
      </c>
    </row>
    <row r="24" spans="1:9" ht="20.25">
      <c r="A24" s="10">
        <v>44042</v>
      </c>
      <c r="B24" s="11">
        <v>83.33</v>
      </c>
      <c r="C24" s="11">
        <v>75</v>
      </c>
      <c r="D24" s="17">
        <v>0</v>
      </c>
      <c r="E24" s="17">
        <v>0</v>
      </c>
      <c r="F24" s="11">
        <f t="shared" si="0"/>
        <v>8.33</v>
      </c>
    </row>
    <row r="25" spans="1:9" ht="20.25">
      <c r="A25" s="10">
        <v>44042</v>
      </c>
      <c r="B25" s="11">
        <v>16.98</v>
      </c>
      <c r="C25" s="11">
        <v>13</v>
      </c>
      <c r="D25" s="11">
        <v>0</v>
      </c>
      <c r="E25" s="11">
        <v>0</v>
      </c>
      <c r="F25" s="11">
        <f t="shared" si="0"/>
        <v>3.98</v>
      </c>
    </row>
    <row r="26" spans="1:9" ht="33" customHeight="1">
      <c r="A26" s="10"/>
      <c r="B26" s="11"/>
      <c r="C26" s="11"/>
      <c r="D26" s="16"/>
      <c r="E26" s="16"/>
      <c r="F26" s="11">
        <f t="shared" si="0"/>
        <v>0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I4" sqref="I4"/>
    </sheetView>
  </sheetViews>
  <sheetFormatPr defaultColWidth="9" defaultRowHeight="13.5"/>
  <cols>
    <col min="1" max="1" width="19.875" customWidth="1"/>
    <col min="2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29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39.950000000000003" customHeight="1">
      <c r="A2" s="3" t="s">
        <v>19</v>
      </c>
      <c r="B2" s="4">
        <f>SUM(B4:B111)</f>
        <v>1903.08</v>
      </c>
      <c r="C2" s="4">
        <f>SUM(C4:C111)</f>
        <v>1595.8</v>
      </c>
      <c r="D2" s="4">
        <f>SUM(D4:D111)</f>
        <v>65.349999999999994</v>
      </c>
      <c r="E2" s="4">
        <f>SUM(E4:E111)</f>
        <v>65</v>
      </c>
      <c r="F2" s="4">
        <f>B2-C2-D2+E2</f>
        <v>306.93</v>
      </c>
      <c r="H2" s="5" t="s">
        <v>9</v>
      </c>
      <c r="I2" s="20">
        <f>F2/C2</f>
        <v>0.19233613234741201</v>
      </c>
      <c r="K2" s="19"/>
      <c r="L2" s="19"/>
    </row>
    <row r="3" spans="1:12" ht="45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22</v>
      </c>
      <c r="K3" s="21"/>
      <c r="L3" s="21"/>
    </row>
    <row r="4" spans="1:12" ht="35.1" customHeight="1">
      <c r="A4" s="10">
        <v>43983</v>
      </c>
      <c r="B4" s="11">
        <v>62</v>
      </c>
      <c r="C4" s="11">
        <v>53.5</v>
      </c>
      <c r="D4" s="11">
        <v>0</v>
      </c>
      <c r="E4" s="11">
        <v>0</v>
      </c>
      <c r="F4" s="11">
        <f t="shared" ref="F4:F26" si="0">B4-C4-D4+E4</f>
        <v>8.5</v>
      </c>
      <c r="H4" s="12" t="s">
        <v>0</v>
      </c>
      <c r="I4" s="25" t="s">
        <v>11</v>
      </c>
      <c r="K4" s="23"/>
      <c r="L4" s="1"/>
    </row>
    <row r="5" spans="1:12" ht="20.25">
      <c r="A5" s="10">
        <v>43984</v>
      </c>
      <c r="B5" s="11">
        <v>26.1</v>
      </c>
      <c r="C5" s="11">
        <v>21.9</v>
      </c>
      <c r="D5" s="11">
        <v>0</v>
      </c>
      <c r="E5" s="11">
        <v>0</v>
      </c>
      <c r="F5" s="11">
        <f t="shared" si="0"/>
        <v>4.2</v>
      </c>
      <c r="H5" s="10">
        <v>43983</v>
      </c>
      <c r="I5" s="18">
        <v>2.1</v>
      </c>
      <c r="K5" s="1"/>
      <c r="L5" s="1"/>
    </row>
    <row r="6" spans="1:12" ht="20.25">
      <c r="A6" s="10">
        <v>43985</v>
      </c>
      <c r="B6" s="11">
        <v>101.76</v>
      </c>
      <c r="C6" s="11">
        <v>84</v>
      </c>
      <c r="D6" s="11">
        <v>0</v>
      </c>
      <c r="E6" s="11">
        <v>0</v>
      </c>
      <c r="F6" s="11">
        <f t="shared" si="0"/>
        <v>17.760000000000002</v>
      </c>
      <c r="H6" s="10">
        <v>44000</v>
      </c>
      <c r="I6" s="18">
        <v>1</v>
      </c>
      <c r="K6" s="1"/>
      <c r="L6" s="1"/>
    </row>
    <row r="7" spans="1:12" ht="20.25">
      <c r="A7" s="10">
        <v>43986</v>
      </c>
      <c r="B7" s="11">
        <v>92.06</v>
      </c>
      <c r="C7" s="11">
        <v>78</v>
      </c>
      <c r="D7" s="11">
        <v>0</v>
      </c>
      <c r="E7" s="11">
        <v>0</v>
      </c>
      <c r="F7" s="11">
        <f t="shared" si="0"/>
        <v>14.06</v>
      </c>
      <c r="H7" s="10">
        <v>44001</v>
      </c>
      <c r="I7" s="18">
        <v>1</v>
      </c>
      <c r="K7" s="1"/>
      <c r="L7" s="1"/>
    </row>
    <row r="8" spans="1:12" ht="20.25">
      <c r="A8" s="10">
        <v>43986</v>
      </c>
      <c r="B8" s="11">
        <v>127.87</v>
      </c>
      <c r="C8" s="11">
        <v>86</v>
      </c>
      <c r="D8" s="11">
        <v>0</v>
      </c>
      <c r="E8" s="11">
        <v>0</v>
      </c>
      <c r="F8" s="11">
        <f t="shared" si="0"/>
        <v>41.87</v>
      </c>
      <c r="H8" s="10">
        <v>44002</v>
      </c>
      <c r="I8" s="18">
        <v>1</v>
      </c>
      <c r="K8" s="1"/>
      <c r="L8" s="1"/>
    </row>
    <row r="9" spans="1:12" ht="20.25">
      <c r="A9" s="10">
        <v>43987</v>
      </c>
      <c r="B9" s="11">
        <v>29.8</v>
      </c>
      <c r="C9" s="11">
        <v>26</v>
      </c>
      <c r="D9" s="11">
        <v>0</v>
      </c>
      <c r="E9" s="11">
        <v>0</v>
      </c>
      <c r="F9" s="11">
        <f t="shared" si="0"/>
        <v>3.8</v>
      </c>
      <c r="H9" s="10">
        <v>44007</v>
      </c>
      <c r="I9" s="18">
        <v>5.5</v>
      </c>
      <c r="K9" s="1"/>
      <c r="L9" s="1"/>
    </row>
    <row r="10" spans="1:12" ht="20.25">
      <c r="A10" s="10">
        <v>43991</v>
      </c>
      <c r="B10" s="11">
        <v>65.349999999999994</v>
      </c>
      <c r="C10" s="11">
        <v>58</v>
      </c>
      <c r="D10" s="16">
        <v>65.349999999999994</v>
      </c>
      <c r="E10" s="16">
        <v>43</v>
      </c>
      <c r="F10" s="11">
        <f t="shared" si="0"/>
        <v>-15</v>
      </c>
      <c r="H10" s="10"/>
      <c r="I10" s="13"/>
      <c r="K10" s="1"/>
      <c r="L10" s="1"/>
    </row>
    <row r="11" spans="1:12" ht="20.25">
      <c r="A11" s="10">
        <v>43992</v>
      </c>
      <c r="B11" s="11">
        <v>142.5</v>
      </c>
      <c r="C11" s="11">
        <v>134</v>
      </c>
      <c r="D11" s="11">
        <v>0</v>
      </c>
      <c r="E11" s="11">
        <v>0</v>
      </c>
      <c r="F11" s="11">
        <f t="shared" si="0"/>
        <v>8.5</v>
      </c>
      <c r="H11" s="13"/>
      <c r="I11" s="13"/>
      <c r="K11" s="1"/>
      <c r="L11" s="1"/>
    </row>
    <row r="12" spans="1:12" ht="20.25">
      <c r="A12" s="10">
        <v>43994</v>
      </c>
      <c r="B12" s="11">
        <v>137.78</v>
      </c>
      <c r="C12" s="11">
        <v>106</v>
      </c>
      <c r="D12" s="11">
        <v>0</v>
      </c>
      <c r="E12" s="11">
        <v>0</v>
      </c>
      <c r="F12" s="11">
        <f t="shared" si="0"/>
        <v>31.78</v>
      </c>
      <c r="H12" s="13"/>
      <c r="I12" s="13"/>
      <c r="K12" s="1"/>
      <c r="L12" s="1"/>
    </row>
    <row r="13" spans="1:12" ht="20.25">
      <c r="A13" s="10">
        <v>43995</v>
      </c>
      <c r="B13" s="11">
        <v>90.21</v>
      </c>
      <c r="C13" s="11">
        <v>89.4</v>
      </c>
      <c r="D13" s="11">
        <v>0</v>
      </c>
      <c r="E13" s="11">
        <v>0</v>
      </c>
      <c r="F13" s="11">
        <f t="shared" si="0"/>
        <v>0.80999999999998795</v>
      </c>
      <c r="H13" s="13"/>
      <c r="I13" s="13"/>
      <c r="K13" s="1"/>
      <c r="L13" s="1"/>
    </row>
    <row r="14" spans="1:12" ht="20.25">
      <c r="A14" s="10">
        <v>43995</v>
      </c>
      <c r="B14" s="11">
        <v>93.9</v>
      </c>
      <c r="C14" s="11">
        <v>73</v>
      </c>
      <c r="D14" s="11">
        <v>0</v>
      </c>
      <c r="E14" s="11">
        <v>0</v>
      </c>
      <c r="F14" s="11">
        <f t="shared" si="0"/>
        <v>20.9</v>
      </c>
      <c r="H14" s="13"/>
      <c r="I14" s="13"/>
      <c r="K14" s="1"/>
      <c r="L14" s="1"/>
    </row>
    <row r="15" spans="1:12" ht="20.25">
      <c r="A15" s="10">
        <v>43995</v>
      </c>
      <c r="B15" s="11">
        <v>76</v>
      </c>
      <c r="C15" s="11">
        <v>70</v>
      </c>
      <c r="D15" s="11">
        <v>0</v>
      </c>
      <c r="E15" s="11">
        <v>0</v>
      </c>
      <c r="F15" s="11">
        <f t="shared" si="0"/>
        <v>6</v>
      </c>
      <c r="H15" s="13"/>
      <c r="I15" s="13"/>
      <c r="K15" s="1"/>
      <c r="L15" s="1"/>
    </row>
    <row r="16" spans="1:12" ht="20.25">
      <c r="A16" s="10">
        <v>43996</v>
      </c>
      <c r="B16" s="11">
        <v>110.06</v>
      </c>
      <c r="C16" s="11">
        <v>93</v>
      </c>
      <c r="D16" s="11">
        <v>0</v>
      </c>
      <c r="E16" s="11">
        <v>0</v>
      </c>
      <c r="F16" s="11">
        <f t="shared" si="0"/>
        <v>17.059999999999999</v>
      </c>
      <c r="H16" s="13"/>
      <c r="I16" s="13"/>
    </row>
    <row r="17" spans="1:9" ht="20.25">
      <c r="A17" s="10">
        <v>43998</v>
      </c>
      <c r="B17" s="11">
        <v>103</v>
      </c>
      <c r="C17" s="11">
        <v>78</v>
      </c>
      <c r="D17" s="11">
        <v>0</v>
      </c>
      <c r="E17" s="11">
        <v>0</v>
      </c>
      <c r="F17" s="11">
        <f t="shared" si="0"/>
        <v>25</v>
      </c>
      <c r="H17" s="13"/>
      <c r="I17" s="13"/>
    </row>
    <row r="18" spans="1:9" ht="20.25">
      <c r="A18" s="10">
        <v>44003</v>
      </c>
      <c r="B18" s="11">
        <v>141.47</v>
      </c>
      <c r="C18" s="11">
        <v>119</v>
      </c>
      <c r="D18" s="11">
        <v>0</v>
      </c>
      <c r="E18" s="11">
        <v>0</v>
      </c>
      <c r="F18" s="11">
        <f t="shared" si="0"/>
        <v>22.47</v>
      </c>
      <c r="H18" s="13"/>
      <c r="I18" s="13"/>
    </row>
    <row r="19" spans="1:9" ht="20.25">
      <c r="A19" s="10">
        <v>44004</v>
      </c>
      <c r="B19" s="11">
        <v>118</v>
      </c>
      <c r="C19" s="11">
        <v>89</v>
      </c>
      <c r="D19" s="11">
        <v>0</v>
      </c>
      <c r="E19" s="11">
        <v>0</v>
      </c>
      <c r="F19" s="11">
        <f t="shared" si="0"/>
        <v>29</v>
      </c>
      <c r="H19" s="13"/>
      <c r="I19" s="13"/>
    </row>
    <row r="20" spans="1:9" ht="20.25">
      <c r="A20" s="10">
        <v>44004</v>
      </c>
      <c r="B20" s="11">
        <v>60</v>
      </c>
      <c r="C20" s="11">
        <v>15</v>
      </c>
      <c r="D20" s="11">
        <v>0</v>
      </c>
      <c r="E20" s="11">
        <v>0</v>
      </c>
      <c r="F20" s="11">
        <f t="shared" si="0"/>
        <v>45</v>
      </c>
      <c r="H20" s="13"/>
      <c r="I20" s="13"/>
    </row>
    <row r="21" spans="1:9" ht="20.25">
      <c r="A21" s="10" t="s">
        <v>53</v>
      </c>
      <c r="B21" s="11"/>
      <c r="C21" s="11"/>
      <c r="D21" s="11"/>
      <c r="E21" s="16">
        <v>22</v>
      </c>
      <c r="F21" s="11">
        <f t="shared" si="0"/>
        <v>22</v>
      </c>
      <c r="H21" s="13"/>
      <c r="I21" s="13"/>
    </row>
    <row r="22" spans="1:9" ht="20.25">
      <c r="A22" s="10">
        <v>44007</v>
      </c>
      <c r="B22" s="11">
        <v>73.72</v>
      </c>
      <c r="C22" s="11">
        <v>70</v>
      </c>
      <c r="D22" s="11">
        <v>0</v>
      </c>
      <c r="E22" s="11">
        <v>0</v>
      </c>
      <c r="F22" s="11">
        <f t="shared" si="0"/>
        <v>3.72</v>
      </c>
      <c r="H22" s="14"/>
      <c r="I22" s="14"/>
    </row>
    <row r="23" spans="1:9" ht="20.25">
      <c r="A23" s="10">
        <v>44007</v>
      </c>
      <c r="B23" s="11">
        <v>46</v>
      </c>
      <c r="C23" s="11">
        <v>44</v>
      </c>
      <c r="D23" s="11">
        <v>0</v>
      </c>
      <c r="E23" s="11">
        <v>0</v>
      </c>
      <c r="F23" s="11">
        <f t="shared" si="0"/>
        <v>2</v>
      </c>
      <c r="H23" s="14"/>
      <c r="I23" s="14"/>
    </row>
    <row r="24" spans="1:9" ht="20.25">
      <c r="A24" s="10">
        <v>44011</v>
      </c>
      <c r="B24" s="11">
        <v>145.5</v>
      </c>
      <c r="C24" s="11">
        <v>136</v>
      </c>
      <c r="D24" s="11">
        <v>0</v>
      </c>
      <c r="E24" s="11">
        <v>0</v>
      </c>
      <c r="F24" s="11">
        <f t="shared" si="0"/>
        <v>9.5</v>
      </c>
    </row>
    <row r="25" spans="1:9" ht="20.25">
      <c r="A25" s="10">
        <v>44012</v>
      </c>
      <c r="B25" s="11">
        <v>20</v>
      </c>
      <c r="C25" s="11">
        <v>18</v>
      </c>
      <c r="D25" s="17">
        <v>0</v>
      </c>
      <c r="E25" s="17">
        <v>0</v>
      </c>
      <c r="F25" s="11">
        <f t="shared" si="0"/>
        <v>2</v>
      </c>
    </row>
    <row r="26" spans="1:9" ht="20.25">
      <c r="A26" s="10">
        <v>44012</v>
      </c>
      <c r="B26" s="16">
        <v>40</v>
      </c>
      <c r="C26" s="16">
        <v>54</v>
      </c>
      <c r="D26" s="16">
        <v>0</v>
      </c>
      <c r="E26" s="16">
        <v>0</v>
      </c>
      <c r="F26" s="16">
        <f t="shared" si="0"/>
        <v>-14</v>
      </c>
    </row>
    <row r="27" spans="1:9" ht="33" customHeight="1"/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K14" sqref="K14"/>
    </sheetView>
  </sheetViews>
  <sheetFormatPr defaultColWidth="9" defaultRowHeight="13.5"/>
  <cols>
    <col min="1" max="1" width="19.875" customWidth="1"/>
    <col min="2" max="4" width="11.625" style="2" customWidth="1"/>
    <col min="5" max="5" width="11.25" style="2" customWidth="1"/>
    <col min="6" max="6" width="12.75" style="2" customWidth="1"/>
    <col min="7" max="7" width="3.5" customWidth="1"/>
    <col min="8" max="8" width="15.25" customWidth="1"/>
    <col min="9" max="9" width="11.375" customWidth="1"/>
    <col min="10" max="10" width="3.375" customWidth="1"/>
    <col min="11" max="12" width="13.875" customWidth="1"/>
    <col min="13" max="13" width="14.5"/>
  </cols>
  <sheetData>
    <row r="1" spans="1:12" ht="39.950000000000003" customHeight="1">
      <c r="A1" s="177" t="s">
        <v>30</v>
      </c>
      <c r="B1" s="179"/>
      <c r="C1" s="179"/>
      <c r="D1" s="179"/>
      <c r="E1" s="179"/>
      <c r="F1" s="179"/>
      <c r="H1" s="180" t="s">
        <v>21</v>
      </c>
      <c r="I1" s="180"/>
      <c r="K1" s="175"/>
      <c r="L1" s="175"/>
    </row>
    <row r="2" spans="1:12" ht="45" customHeight="1">
      <c r="A2" s="3" t="s">
        <v>19</v>
      </c>
      <c r="B2" s="4">
        <f>SUM(B4:B111)</f>
        <v>2446.65</v>
      </c>
      <c r="C2" s="4">
        <f>SUM(C4:C111)</f>
        <v>2038.15</v>
      </c>
      <c r="D2" s="4">
        <f>SUM(D4:D111)</f>
        <v>452.79</v>
      </c>
      <c r="E2" s="4">
        <f>SUM(E4:E111)</f>
        <v>365.92</v>
      </c>
      <c r="F2" s="4">
        <f>B2-C2-D2+E2</f>
        <v>321.63</v>
      </c>
      <c r="H2" s="5" t="s">
        <v>9</v>
      </c>
      <c r="I2" s="20">
        <f>F2/C2</f>
        <v>0.15780487206535337</v>
      </c>
      <c r="K2" s="21"/>
      <c r="L2" s="21"/>
    </row>
    <row r="3" spans="1:12" ht="41.1" customHeight="1">
      <c r="A3" s="6" t="s">
        <v>0</v>
      </c>
      <c r="B3" s="7" t="s">
        <v>43</v>
      </c>
      <c r="C3" s="7" t="s">
        <v>1</v>
      </c>
      <c r="D3" s="8" t="s">
        <v>6</v>
      </c>
      <c r="E3" s="9" t="s">
        <v>7</v>
      </c>
      <c r="F3" s="7" t="s">
        <v>8</v>
      </c>
      <c r="H3" s="5" t="s">
        <v>10</v>
      </c>
      <c r="I3" s="22">
        <f>COUNT(A:A)</f>
        <v>35</v>
      </c>
      <c r="K3" s="23"/>
      <c r="L3" s="24"/>
    </row>
    <row r="4" spans="1:12" ht="22.5">
      <c r="A4" s="10">
        <v>43953</v>
      </c>
      <c r="B4" s="11">
        <v>29.8</v>
      </c>
      <c r="C4" s="11">
        <v>24</v>
      </c>
      <c r="D4" s="11">
        <v>0</v>
      </c>
      <c r="E4" s="11">
        <v>0</v>
      </c>
      <c r="F4" s="11">
        <f>B4-C4-D4+E4</f>
        <v>5.8</v>
      </c>
      <c r="H4" s="12" t="s">
        <v>0</v>
      </c>
      <c r="I4" s="25" t="s">
        <v>11</v>
      </c>
      <c r="K4" s="1"/>
      <c r="L4" s="24"/>
    </row>
    <row r="5" spans="1:12" ht="20.25">
      <c r="A5" s="10">
        <v>43956</v>
      </c>
      <c r="B5" s="11">
        <v>28.9</v>
      </c>
      <c r="C5" s="11">
        <v>21.9</v>
      </c>
      <c r="D5" s="11">
        <v>0</v>
      </c>
      <c r="E5" s="11">
        <v>0</v>
      </c>
      <c r="F5" s="11">
        <f t="shared" ref="F5:F14" si="0">B5-C5-D5+E5</f>
        <v>7</v>
      </c>
      <c r="H5" s="10">
        <v>43966</v>
      </c>
      <c r="I5" s="18">
        <v>7</v>
      </c>
      <c r="K5" s="1"/>
      <c r="L5" s="24"/>
    </row>
    <row r="6" spans="1:12" ht="20.25">
      <c r="A6" s="10">
        <v>43956</v>
      </c>
      <c r="B6" s="11">
        <v>69</v>
      </c>
      <c r="C6" s="11">
        <v>56.3</v>
      </c>
      <c r="D6" s="11">
        <v>0</v>
      </c>
      <c r="E6" s="11">
        <v>0</v>
      </c>
      <c r="F6" s="11">
        <f t="shared" si="0"/>
        <v>12.7</v>
      </c>
      <c r="H6" s="10">
        <v>43971</v>
      </c>
      <c r="I6" s="18">
        <v>2.1</v>
      </c>
      <c r="K6" s="1"/>
      <c r="L6" s="24"/>
    </row>
    <row r="7" spans="1:12" ht="20.25">
      <c r="A7" s="10">
        <v>43956</v>
      </c>
      <c r="B7" s="11">
        <v>26.73</v>
      </c>
      <c r="C7" s="11">
        <v>24</v>
      </c>
      <c r="D7" s="11">
        <v>0</v>
      </c>
      <c r="E7" s="11">
        <v>0</v>
      </c>
      <c r="F7" s="11">
        <f t="shared" si="0"/>
        <v>2.73</v>
      </c>
      <c r="H7" s="10">
        <v>43979</v>
      </c>
      <c r="I7" s="18">
        <v>2.1</v>
      </c>
      <c r="K7" s="1"/>
      <c r="L7" s="24"/>
    </row>
    <row r="8" spans="1:12" ht="20.25">
      <c r="A8" s="10">
        <v>43956</v>
      </c>
      <c r="B8" s="11">
        <v>27.57</v>
      </c>
      <c r="C8" s="11">
        <v>23</v>
      </c>
      <c r="D8" s="11">
        <v>0</v>
      </c>
      <c r="E8" s="11">
        <v>0</v>
      </c>
      <c r="F8" s="11">
        <f t="shared" si="0"/>
        <v>4.57</v>
      </c>
      <c r="H8" s="10">
        <v>43980</v>
      </c>
      <c r="I8" s="18">
        <v>2.1</v>
      </c>
      <c r="K8" s="1"/>
      <c r="L8" s="24"/>
    </row>
    <row r="9" spans="1:12" ht="20.25">
      <c r="A9" s="10">
        <v>43956</v>
      </c>
      <c r="B9" s="11">
        <v>27.06</v>
      </c>
      <c r="C9" s="11">
        <v>22</v>
      </c>
      <c r="D9" s="11">
        <v>0</v>
      </c>
      <c r="E9" s="11">
        <v>0</v>
      </c>
      <c r="F9" s="11">
        <f t="shared" si="0"/>
        <v>5.0599999999999996</v>
      </c>
      <c r="H9" s="10">
        <v>43981</v>
      </c>
      <c r="I9" s="18">
        <v>2.1</v>
      </c>
      <c r="K9" s="1"/>
      <c r="L9" s="24"/>
    </row>
    <row r="10" spans="1:12" ht="20.25">
      <c r="A10" s="10">
        <v>43959</v>
      </c>
      <c r="B10" s="11">
        <v>92.06</v>
      </c>
      <c r="C10" s="11">
        <v>78</v>
      </c>
      <c r="D10" s="11">
        <v>0</v>
      </c>
      <c r="E10" s="11">
        <v>0</v>
      </c>
      <c r="F10" s="11">
        <f t="shared" si="0"/>
        <v>14.06</v>
      </c>
      <c r="H10" s="13"/>
      <c r="I10" s="13"/>
      <c r="K10" s="1"/>
      <c r="L10" s="24"/>
    </row>
    <row r="11" spans="1:12" ht="20.25">
      <c r="A11" s="10">
        <v>43961</v>
      </c>
      <c r="B11" s="11">
        <v>92.06</v>
      </c>
      <c r="C11" s="11">
        <v>78</v>
      </c>
      <c r="D11" s="11">
        <v>0</v>
      </c>
      <c r="E11" s="11">
        <v>0</v>
      </c>
      <c r="F11" s="11">
        <f t="shared" si="0"/>
        <v>14.06</v>
      </c>
      <c r="H11" s="13"/>
      <c r="I11" s="13"/>
      <c r="K11" s="1"/>
      <c r="L11" s="24"/>
    </row>
    <row r="12" spans="1:12" ht="20.25">
      <c r="A12" s="10">
        <v>43963</v>
      </c>
      <c r="B12" s="11">
        <v>70.72</v>
      </c>
      <c r="C12" s="11">
        <v>54</v>
      </c>
      <c r="D12" s="11">
        <v>0</v>
      </c>
      <c r="E12" s="11">
        <v>0</v>
      </c>
      <c r="F12" s="11">
        <f t="shared" si="0"/>
        <v>16.72</v>
      </c>
      <c r="H12" s="13"/>
      <c r="I12" s="13"/>
      <c r="K12" s="1"/>
      <c r="L12" s="24"/>
    </row>
    <row r="13" spans="1:12" ht="20.25">
      <c r="A13" s="10">
        <v>43964</v>
      </c>
      <c r="B13" s="11">
        <v>26.1</v>
      </c>
      <c r="C13" s="11">
        <v>17.829999999999998</v>
      </c>
      <c r="D13" s="11">
        <v>0</v>
      </c>
      <c r="E13" s="11">
        <v>0</v>
      </c>
      <c r="F13" s="11">
        <f t="shared" si="0"/>
        <v>8.27</v>
      </c>
      <c r="H13" s="13"/>
      <c r="I13" s="13"/>
      <c r="K13" s="1"/>
      <c r="L13" s="24"/>
    </row>
    <row r="14" spans="1:12" ht="20.25">
      <c r="A14" s="10">
        <v>43966</v>
      </c>
      <c r="B14" s="11">
        <v>105</v>
      </c>
      <c r="C14" s="11">
        <v>82</v>
      </c>
      <c r="D14" s="11">
        <v>0</v>
      </c>
      <c r="E14" s="11">
        <v>0</v>
      </c>
      <c r="F14" s="11">
        <f t="shared" si="0"/>
        <v>23</v>
      </c>
      <c r="H14" s="13"/>
      <c r="I14" s="13"/>
      <c r="K14" s="1"/>
      <c r="L14" s="24"/>
    </row>
    <row r="15" spans="1:12" ht="20.25">
      <c r="A15" s="10">
        <v>43966</v>
      </c>
      <c r="B15" s="11">
        <v>36</v>
      </c>
      <c r="C15" s="11">
        <v>35</v>
      </c>
      <c r="D15" s="11">
        <v>0</v>
      </c>
      <c r="E15" s="11">
        <v>0</v>
      </c>
      <c r="F15" s="11">
        <f t="shared" ref="F15:F30" si="1">B15-C15-D15+E15</f>
        <v>1</v>
      </c>
      <c r="H15" s="13"/>
      <c r="I15" s="13"/>
    </row>
    <row r="16" spans="1:12" ht="20.25">
      <c r="A16" s="10">
        <v>43967</v>
      </c>
      <c r="B16" s="11">
        <v>89.15</v>
      </c>
      <c r="C16" s="11">
        <v>76</v>
      </c>
      <c r="D16" s="11">
        <v>0</v>
      </c>
      <c r="E16" s="11">
        <v>0</v>
      </c>
      <c r="F16" s="11">
        <f t="shared" si="1"/>
        <v>13.15</v>
      </c>
      <c r="H16" s="13"/>
      <c r="I16" s="13"/>
    </row>
    <row r="17" spans="1:9" ht="20.25">
      <c r="A17" s="10">
        <v>43968</v>
      </c>
      <c r="B17" s="11">
        <v>257.02999999999997</v>
      </c>
      <c r="C17" s="11">
        <v>249</v>
      </c>
      <c r="D17" s="11">
        <v>0</v>
      </c>
      <c r="E17" s="11">
        <v>0</v>
      </c>
      <c r="F17" s="11">
        <f t="shared" si="1"/>
        <v>8.0299999999999692</v>
      </c>
      <c r="H17" s="13"/>
      <c r="I17" s="13"/>
    </row>
    <row r="18" spans="1:9" ht="20.25">
      <c r="A18" s="10">
        <v>43968</v>
      </c>
      <c r="B18" s="11">
        <v>28.83</v>
      </c>
      <c r="C18" s="11">
        <v>21.9</v>
      </c>
      <c r="D18" s="11">
        <v>0</v>
      </c>
      <c r="E18" s="11">
        <v>0</v>
      </c>
      <c r="F18" s="11">
        <f t="shared" si="1"/>
        <v>6.93</v>
      </c>
      <c r="H18" s="13"/>
      <c r="I18" s="13"/>
    </row>
    <row r="19" spans="1:9" ht="20.25">
      <c r="A19" s="10">
        <v>43969</v>
      </c>
      <c r="B19" s="11">
        <v>17.37</v>
      </c>
      <c r="C19" s="11">
        <v>15</v>
      </c>
      <c r="D19" s="11">
        <v>0</v>
      </c>
      <c r="E19" s="11">
        <v>0</v>
      </c>
      <c r="F19" s="11">
        <f t="shared" si="1"/>
        <v>2.37</v>
      </c>
      <c r="H19" s="13"/>
      <c r="I19" s="13"/>
    </row>
    <row r="20" spans="1:9" ht="20.25">
      <c r="A20" s="10">
        <v>43970</v>
      </c>
      <c r="B20" s="11">
        <v>27.85</v>
      </c>
      <c r="C20" s="11">
        <v>24</v>
      </c>
      <c r="D20" s="11">
        <v>0</v>
      </c>
      <c r="E20" s="11">
        <v>0</v>
      </c>
      <c r="F20" s="11">
        <f t="shared" si="1"/>
        <v>3.85</v>
      </c>
      <c r="H20" s="13"/>
      <c r="I20" s="13"/>
    </row>
    <row r="21" spans="1:9" ht="20.25">
      <c r="A21" s="10">
        <v>43971</v>
      </c>
      <c r="B21" s="11">
        <v>11.98</v>
      </c>
      <c r="C21" s="11">
        <v>8</v>
      </c>
      <c r="D21" s="11">
        <v>0</v>
      </c>
      <c r="E21" s="11">
        <v>0</v>
      </c>
      <c r="F21" s="11">
        <f t="shared" si="1"/>
        <v>3.98</v>
      </c>
      <c r="H21" s="14"/>
      <c r="I21" s="14"/>
    </row>
    <row r="22" spans="1:9" ht="20.25">
      <c r="A22" s="10">
        <v>43971</v>
      </c>
      <c r="B22" s="11">
        <v>48.31</v>
      </c>
      <c r="C22" s="11">
        <v>42</v>
      </c>
      <c r="D22" s="11">
        <v>0</v>
      </c>
      <c r="E22" s="11">
        <v>0</v>
      </c>
      <c r="F22" s="11">
        <f t="shared" si="1"/>
        <v>6.31</v>
      </c>
      <c r="H22" s="14"/>
      <c r="I22" s="14"/>
    </row>
    <row r="23" spans="1:9" ht="20.25">
      <c r="A23" s="10">
        <v>43972</v>
      </c>
      <c r="B23" s="11">
        <v>50.52</v>
      </c>
      <c r="C23" s="11">
        <v>43</v>
      </c>
      <c r="D23" s="11">
        <v>0</v>
      </c>
      <c r="E23" s="11">
        <v>0</v>
      </c>
      <c r="F23" s="11">
        <f t="shared" si="1"/>
        <v>7.52</v>
      </c>
    </row>
    <row r="24" spans="1:9" ht="20.25">
      <c r="A24" s="10">
        <v>43972</v>
      </c>
      <c r="B24" s="11">
        <v>27.85</v>
      </c>
      <c r="C24" s="11">
        <v>26</v>
      </c>
      <c r="D24" s="11">
        <v>0</v>
      </c>
      <c r="E24" s="11">
        <v>0</v>
      </c>
      <c r="F24" s="11">
        <f t="shared" si="1"/>
        <v>1.85</v>
      </c>
    </row>
    <row r="25" spans="1:9" ht="20.25">
      <c r="A25" s="10">
        <v>43973</v>
      </c>
      <c r="B25" s="11">
        <v>104.76</v>
      </c>
      <c r="C25" s="11">
        <v>83</v>
      </c>
      <c r="D25" s="11">
        <v>0</v>
      </c>
      <c r="E25" s="11">
        <v>0</v>
      </c>
      <c r="F25" s="11">
        <f t="shared" si="1"/>
        <v>21.76</v>
      </c>
    </row>
    <row r="26" spans="1:9" ht="20.25">
      <c r="A26" s="10">
        <v>43974</v>
      </c>
      <c r="B26" s="11">
        <v>94.97</v>
      </c>
      <c r="C26" s="11">
        <v>78</v>
      </c>
      <c r="D26" s="11">
        <v>0</v>
      </c>
      <c r="E26" s="11">
        <v>0</v>
      </c>
      <c r="F26" s="11">
        <f t="shared" si="1"/>
        <v>16.97</v>
      </c>
    </row>
    <row r="27" spans="1:9" ht="20.25">
      <c r="A27" s="10">
        <v>43975</v>
      </c>
      <c r="B27" s="11">
        <v>123.86</v>
      </c>
      <c r="C27" s="11">
        <v>103</v>
      </c>
      <c r="D27" s="11">
        <v>0</v>
      </c>
      <c r="E27" s="11">
        <v>0</v>
      </c>
      <c r="F27" s="11">
        <f t="shared" si="1"/>
        <v>20.86</v>
      </c>
    </row>
    <row r="28" spans="1:9" ht="20.25">
      <c r="A28" s="10">
        <v>43976</v>
      </c>
      <c r="B28" s="11">
        <v>106.81</v>
      </c>
      <c r="C28" s="11">
        <v>78</v>
      </c>
      <c r="D28" s="15">
        <v>92.25</v>
      </c>
      <c r="E28" s="15">
        <v>76</v>
      </c>
      <c r="F28" s="11">
        <f t="shared" si="1"/>
        <v>12.56</v>
      </c>
    </row>
    <row r="29" spans="1:9" ht="20.25">
      <c r="A29" s="10">
        <v>43977</v>
      </c>
      <c r="B29" s="11">
        <v>101.76</v>
      </c>
      <c r="C29" s="11">
        <v>97.92</v>
      </c>
      <c r="D29" s="16">
        <v>101.76</v>
      </c>
      <c r="E29" s="16">
        <v>97.92</v>
      </c>
      <c r="F29" s="11">
        <f t="shared" si="1"/>
        <v>0</v>
      </c>
    </row>
    <row r="30" spans="1:9" ht="20.25">
      <c r="A30" s="10">
        <v>43977</v>
      </c>
      <c r="B30" s="11">
        <v>128</v>
      </c>
      <c r="C30" s="11">
        <v>106</v>
      </c>
      <c r="D30" s="16">
        <v>128</v>
      </c>
      <c r="E30" s="16">
        <v>106</v>
      </c>
      <c r="F30" s="11">
        <f t="shared" si="1"/>
        <v>0</v>
      </c>
    </row>
    <row r="31" spans="1:9" ht="20.25">
      <c r="A31" s="10">
        <v>43978</v>
      </c>
      <c r="B31" s="11">
        <v>28.82</v>
      </c>
      <c r="C31" s="11">
        <v>25</v>
      </c>
      <c r="D31" s="11">
        <v>0</v>
      </c>
      <c r="E31" s="11">
        <v>0</v>
      </c>
      <c r="F31" s="11">
        <f t="shared" ref="F31:F39" si="2">B31-C31-D31+E31</f>
        <v>3.82</v>
      </c>
    </row>
    <row r="32" spans="1:9" ht="20.25">
      <c r="A32" s="10">
        <v>43978</v>
      </c>
      <c r="B32" s="11">
        <v>123.86</v>
      </c>
      <c r="C32" s="11">
        <v>105.8</v>
      </c>
      <c r="D32" s="11">
        <v>0</v>
      </c>
      <c r="E32" s="11">
        <v>0</v>
      </c>
      <c r="F32" s="11">
        <f t="shared" si="2"/>
        <v>18.059999999999999</v>
      </c>
    </row>
    <row r="33" spans="1:6" ht="20.25">
      <c r="A33" s="10">
        <v>43978</v>
      </c>
      <c r="B33" s="11">
        <v>94.88</v>
      </c>
      <c r="C33" s="11">
        <v>76</v>
      </c>
      <c r="D33" s="17">
        <v>0</v>
      </c>
      <c r="E33" s="17">
        <v>0</v>
      </c>
      <c r="F33" s="11">
        <f t="shared" si="2"/>
        <v>18.88</v>
      </c>
    </row>
    <row r="34" spans="1:6" ht="20.25">
      <c r="A34" s="10">
        <v>43981</v>
      </c>
      <c r="B34" s="11">
        <v>95.5</v>
      </c>
      <c r="C34" s="11">
        <v>75.5</v>
      </c>
      <c r="D34" s="11">
        <v>0</v>
      </c>
      <c r="E34" s="11">
        <v>0</v>
      </c>
      <c r="F34" s="11">
        <f t="shared" si="2"/>
        <v>20</v>
      </c>
    </row>
    <row r="35" spans="1:6" ht="20.25">
      <c r="A35" s="10">
        <v>43981</v>
      </c>
      <c r="B35" s="11">
        <v>91.84</v>
      </c>
      <c r="C35" s="11">
        <v>76</v>
      </c>
      <c r="D35" s="11">
        <v>0</v>
      </c>
      <c r="E35" s="11">
        <v>0</v>
      </c>
      <c r="F35" s="11">
        <f t="shared" si="2"/>
        <v>15.84</v>
      </c>
    </row>
    <row r="36" spans="1:6" ht="20.25">
      <c r="A36" s="10">
        <v>43981</v>
      </c>
      <c r="B36" s="11">
        <v>124.78</v>
      </c>
      <c r="C36" s="11">
        <v>86</v>
      </c>
      <c r="D36" s="16">
        <v>124.78</v>
      </c>
      <c r="E36" s="16">
        <v>86</v>
      </c>
      <c r="F36" s="11">
        <f t="shared" si="2"/>
        <v>0</v>
      </c>
    </row>
    <row r="37" spans="1:6" ht="20.25">
      <c r="A37" s="10">
        <v>43981</v>
      </c>
      <c r="B37" s="11">
        <v>5</v>
      </c>
      <c r="C37" s="11">
        <v>5</v>
      </c>
      <c r="D37" s="11">
        <v>0</v>
      </c>
      <c r="E37" s="11">
        <v>0</v>
      </c>
      <c r="F37" s="11">
        <f t="shared" si="2"/>
        <v>0</v>
      </c>
    </row>
    <row r="38" spans="1:6" ht="20.25">
      <c r="A38" s="10">
        <v>43982</v>
      </c>
      <c r="B38" s="11">
        <v>31.92</v>
      </c>
      <c r="C38" s="11">
        <v>22</v>
      </c>
      <c r="D38" s="11">
        <v>0</v>
      </c>
      <c r="E38" s="11">
        <v>0</v>
      </c>
      <c r="F38" s="11">
        <f t="shared" si="2"/>
        <v>9.92</v>
      </c>
    </row>
    <row r="39" spans="1:6" ht="33" customHeight="1">
      <c r="A39" s="18" t="s">
        <v>54</v>
      </c>
      <c r="B39" s="11">
        <v>0</v>
      </c>
      <c r="C39" s="11">
        <v>0</v>
      </c>
      <c r="D39" s="16">
        <v>6</v>
      </c>
      <c r="E39" s="16">
        <v>0</v>
      </c>
      <c r="F39" s="11">
        <f t="shared" si="2"/>
        <v>-6</v>
      </c>
    </row>
  </sheetData>
  <mergeCells count="3">
    <mergeCell ref="A1:F1"/>
    <mergeCell ref="H1:I1"/>
    <mergeCell ref="K1:L1"/>
  </mergeCells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184" activePane="bottomRight" state="frozen"/>
      <selection pane="topRight" activeCell="E1" sqref="E1"/>
      <selection pane="bottomLeft" activeCell="A7" sqref="A7"/>
      <selection pane="bottomRight" activeCell="K2" sqref="K2:K94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112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4484.8300000000063</v>
      </c>
      <c r="E2" s="10">
        <v>45717</v>
      </c>
      <c r="F2" s="58">
        <v>17.8</v>
      </c>
      <c r="G2" s="139">
        <v>14.45</v>
      </c>
      <c r="H2" s="122"/>
      <c r="I2" s="122"/>
      <c r="J2" s="26"/>
      <c r="K2" s="127">
        <f>F2-G2-H2+I2-J2</f>
        <v>3.3500000000000014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15656.609999999971</v>
      </c>
      <c r="C3" s="157" t="s">
        <v>57</v>
      </c>
      <c r="D3" s="159">
        <f>D2/B4</f>
        <v>0.42188167299121238</v>
      </c>
      <c r="E3" s="10">
        <v>45717</v>
      </c>
      <c r="F3" s="58">
        <v>18.8</v>
      </c>
      <c r="G3" s="139">
        <v>16</v>
      </c>
      <c r="H3" s="122"/>
      <c r="I3" s="122"/>
      <c r="J3" s="26"/>
      <c r="K3" s="127">
        <f t="shared" ref="K3:K66" si="0">F3-G3-H3+I3-J3</f>
        <v>2.8000000000000007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10630.540000000008</v>
      </c>
      <c r="C4" s="4" t="s">
        <v>11</v>
      </c>
      <c r="D4" s="156">
        <f>SUM(J:J)</f>
        <v>202</v>
      </c>
      <c r="E4" s="10">
        <v>45717</v>
      </c>
      <c r="F4" s="58">
        <v>14.8</v>
      </c>
      <c r="G4" s="139">
        <v>5</v>
      </c>
      <c r="H4" s="122">
        <v>14.8</v>
      </c>
      <c r="I4" s="122">
        <v>5</v>
      </c>
      <c r="J4" s="26">
        <v>4</v>
      </c>
      <c r="K4" s="127">
        <f t="shared" si="0"/>
        <v>-4</v>
      </c>
      <c r="L4" s="152"/>
      <c r="Q4" s="1"/>
      <c r="R4" s="1"/>
    </row>
    <row r="5" spans="1:18" ht="20.25" customHeight="1">
      <c r="A5" s="52" t="s">
        <v>91</v>
      </c>
      <c r="B5" s="156">
        <f>SUM(H:H)</f>
        <v>663.21000000000015</v>
      </c>
      <c r="C5" s="157" t="s">
        <v>98</v>
      </c>
      <c r="D5" s="158">
        <f>COUNT(G:G)</f>
        <v>220</v>
      </c>
      <c r="E5" s="10">
        <v>45717</v>
      </c>
      <c r="F5" s="58">
        <v>38.799999999999997</v>
      </c>
      <c r="G5" s="139">
        <v>29</v>
      </c>
      <c r="H5" s="123"/>
      <c r="I5" s="123"/>
      <c r="J5" s="26"/>
      <c r="K5" s="127">
        <f t="shared" si="0"/>
        <v>9.7999999999999972</v>
      </c>
      <c r="L5" s="152"/>
    </row>
    <row r="6" spans="1:18" ht="20.25" customHeight="1">
      <c r="A6" s="52" t="s">
        <v>92</v>
      </c>
      <c r="B6" s="156">
        <f>SUM(I:I)</f>
        <v>323.96999999999997</v>
      </c>
      <c r="C6" s="165" t="s">
        <v>108</v>
      </c>
      <c r="D6" s="158">
        <f>COUNT(I:I)</f>
        <v>16</v>
      </c>
      <c r="E6" s="10">
        <v>45717</v>
      </c>
      <c r="F6" s="58">
        <v>20.8</v>
      </c>
      <c r="G6" s="140">
        <v>13</v>
      </c>
      <c r="H6" s="123"/>
      <c r="I6" s="123"/>
      <c r="J6" s="26"/>
      <c r="K6" s="127">
        <f t="shared" si="0"/>
        <v>7.8000000000000007</v>
      </c>
      <c r="L6" s="152"/>
    </row>
    <row r="7" spans="1:18" ht="20.25" customHeight="1">
      <c r="C7" s="1"/>
      <c r="D7" s="1"/>
      <c r="E7" s="10">
        <v>45717</v>
      </c>
      <c r="F7" s="138">
        <v>23.6</v>
      </c>
      <c r="G7" s="139">
        <v>17.3</v>
      </c>
      <c r="H7" s="123">
        <v>23.6</v>
      </c>
      <c r="I7" s="123">
        <v>17.3</v>
      </c>
      <c r="J7" s="26"/>
      <c r="K7" s="127">
        <f t="shared" si="0"/>
        <v>0</v>
      </c>
      <c r="L7" s="152"/>
    </row>
    <row r="8" spans="1:18" ht="20.25" customHeight="1">
      <c r="A8" s="1"/>
      <c r="B8" s="1"/>
      <c r="C8" s="1"/>
      <c r="D8" s="1"/>
      <c r="E8" s="10">
        <v>45717</v>
      </c>
      <c r="F8" s="58">
        <v>51.6</v>
      </c>
      <c r="G8" s="139">
        <v>34.4</v>
      </c>
      <c r="H8" s="123"/>
      <c r="I8" s="123"/>
      <c r="J8" s="26"/>
      <c r="K8" s="127">
        <f t="shared" si="0"/>
        <v>17.200000000000003</v>
      </c>
      <c r="L8" s="152"/>
    </row>
    <row r="9" spans="1:18" ht="20.25" customHeight="1">
      <c r="A9" s="1"/>
      <c r="B9" s="1"/>
      <c r="E9" s="10">
        <v>45718</v>
      </c>
      <c r="F9" s="58">
        <v>25.8</v>
      </c>
      <c r="G9" s="140">
        <v>19.2</v>
      </c>
      <c r="H9" s="123">
        <v>25.8</v>
      </c>
      <c r="I9" s="123">
        <v>19.2</v>
      </c>
      <c r="J9" s="26"/>
      <c r="K9" s="127">
        <f t="shared" si="0"/>
        <v>0</v>
      </c>
      <c r="L9" s="152"/>
    </row>
    <row r="10" spans="1:18" ht="20.25" customHeight="1">
      <c r="A10" s="1"/>
      <c r="B10" s="162"/>
      <c r="E10" s="10">
        <v>45718</v>
      </c>
      <c r="F10" s="138">
        <v>91.8</v>
      </c>
      <c r="G10" s="139">
        <v>40</v>
      </c>
      <c r="H10" s="123"/>
      <c r="I10" s="123"/>
      <c r="J10" s="26"/>
      <c r="K10" s="127">
        <f t="shared" si="0"/>
        <v>51.8</v>
      </c>
      <c r="L10" s="14"/>
    </row>
    <row r="11" spans="1:18" ht="22.35" customHeight="1">
      <c r="A11" s="1"/>
      <c r="B11" s="1"/>
      <c r="E11" s="10">
        <v>45718</v>
      </c>
      <c r="F11" s="58">
        <v>40.6</v>
      </c>
      <c r="G11" s="139">
        <v>20</v>
      </c>
      <c r="H11" s="123"/>
      <c r="I11" s="123"/>
      <c r="J11" s="26">
        <v>4</v>
      </c>
      <c r="K11" s="127">
        <f t="shared" si="0"/>
        <v>16.600000000000001</v>
      </c>
      <c r="L11" s="14"/>
    </row>
    <row r="12" spans="1:18">
      <c r="A12" s="1"/>
      <c r="B12" s="1"/>
      <c r="E12" s="10">
        <v>45718</v>
      </c>
      <c r="F12" s="58">
        <v>14.8</v>
      </c>
      <c r="G12" s="140">
        <v>5</v>
      </c>
      <c r="H12" s="123"/>
      <c r="I12" s="123"/>
      <c r="J12" s="26">
        <v>4</v>
      </c>
      <c r="K12" s="127">
        <f t="shared" si="0"/>
        <v>5.8000000000000007</v>
      </c>
      <c r="L12" s="14"/>
    </row>
    <row r="13" spans="1:18">
      <c r="A13" s="1"/>
      <c r="B13" s="1"/>
      <c r="E13" s="10">
        <v>45718</v>
      </c>
      <c r="F13" s="58">
        <v>14.8</v>
      </c>
      <c r="G13" s="140">
        <v>5</v>
      </c>
      <c r="H13" s="123"/>
      <c r="I13" s="123"/>
      <c r="J13" s="26">
        <v>4</v>
      </c>
      <c r="K13" s="127">
        <f t="shared" si="0"/>
        <v>5.8000000000000007</v>
      </c>
      <c r="L13" s="14"/>
    </row>
    <row r="14" spans="1:18">
      <c r="B14" s="154"/>
      <c r="E14" s="10">
        <v>45718</v>
      </c>
      <c r="F14" s="58">
        <v>25.8</v>
      </c>
      <c r="G14" s="140">
        <v>19.2</v>
      </c>
      <c r="H14" s="123">
        <v>25.8</v>
      </c>
      <c r="I14" s="123">
        <v>19.2</v>
      </c>
      <c r="J14" s="26"/>
      <c r="K14" s="127">
        <f t="shared" si="0"/>
        <v>0</v>
      </c>
      <c r="L14" s="14"/>
      <c r="M14" t="s">
        <v>65</v>
      </c>
    </row>
    <row r="15" spans="1:18">
      <c r="E15" s="10">
        <v>45718</v>
      </c>
      <c r="F15" s="58">
        <v>66.8</v>
      </c>
      <c r="G15" s="139">
        <v>47</v>
      </c>
      <c r="H15" s="123"/>
      <c r="I15" s="123"/>
      <c r="J15" s="26"/>
      <c r="K15" s="127">
        <f t="shared" si="0"/>
        <v>19.799999999999997</v>
      </c>
      <c r="L15" s="14"/>
    </row>
    <row r="16" spans="1:18">
      <c r="E16" s="10">
        <v>45718</v>
      </c>
      <c r="F16" s="58">
        <v>51.6</v>
      </c>
      <c r="G16" s="140">
        <v>34.4</v>
      </c>
      <c r="H16" s="123"/>
      <c r="I16" s="123"/>
      <c r="J16" s="26"/>
      <c r="K16" s="127">
        <f t="shared" si="0"/>
        <v>17.200000000000003</v>
      </c>
      <c r="L16" s="14"/>
    </row>
    <row r="17" spans="5:12">
      <c r="E17" s="10">
        <v>45719</v>
      </c>
      <c r="F17" s="58">
        <v>29.6</v>
      </c>
      <c r="G17" s="139">
        <v>10</v>
      </c>
      <c r="H17" s="122"/>
      <c r="I17" s="122"/>
      <c r="J17" s="26">
        <v>4</v>
      </c>
      <c r="K17" s="127">
        <f t="shared" si="0"/>
        <v>15.600000000000001</v>
      </c>
      <c r="L17" s="14"/>
    </row>
    <row r="18" spans="5:12">
      <c r="E18" s="10">
        <v>45719</v>
      </c>
      <c r="F18" s="60">
        <v>20.8</v>
      </c>
      <c r="G18" s="139">
        <v>13</v>
      </c>
      <c r="H18" s="122"/>
      <c r="I18" s="122"/>
      <c r="J18" s="26"/>
      <c r="K18" s="127">
        <f t="shared" si="0"/>
        <v>7.8000000000000007</v>
      </c>
      <c r="L18" s="14"/>
    </row>
    <row r="19" spans="5:12">
      <c r="E19" s="10">
        <v>45719</v>
      </c>
      <c r="F19" s="58">
        <v>59.2</v>
      </c>
      <c r="G19" s="139">
        <v>20</v>
      </c>
      <c r="H19" s="122"/>
      <c r="I19" s="122"/>
      <c r="J19" s="26">
        <v>4</v>
      </c>
      <c r="K19" s="127">
        <f t="shared" si="0"/>
        <v>35.200000000000003</v>
      </c>
      <c r="L19" s="14"/>
    </row>
    <row r="20" spans="5:12">
      <c r="E20" s="10">
        <v>45719</v>
      </c>
      <c r="F20" s="138">
        <v>25.8</v>
      </c>
      <c r="G20" s="139">
        <v>19.2</v>
      </c>
      <c r="H20" s="123"/>
      <c r="I20" s="123"/>
      <c r="J20" s="26"/>
      <c r="K20" s="127">
        <f t="shared" si="0"/>
        <v>6.6000000000000014</v>
      </c>
      <c r="L20" s="14"/>
    </row>
    <row r="21" spans="5:12">
      <c r="E21" s="10">
        <v>45719</v>
      </c>
      <c r="F21" s="138">
        <v>11.8</v>
      </c>
      <c r="G21" s="139">
        <v>10.65</v>
      </c>
      <c r="H21" s="123"/>
      <c r="I21" s="123"/>
      <c r="J21" s="26"/>
      <c r="K21" s="127">
        <f t="shared" si="0"/>
        <v>1.1500000000000004</v>
      </c>
      <c r="L21" s="14"/>
    </row>
    <row r="22" spans="5:12">
      <c r="E22" s="10">
        <v>45719</v>
      </c>
      <c r="F22" s="135">
        <v>95.31</v>
      </c>
      <c r="G22" s="139">
        <v>71</v>
      </c>
      <c r="H22" s="122"/>
      <c r="I22" s="122"/>
      <c r="J22" s="26"/>
      <c r="K22" s="127">
        <f t="shared" si="0"/>
        <v>24.310000000000002</v>
      </c>
      <c r="L22" s="14"/>
    </row>
    <row r="23" spans="5:12">
      <c r="E23" s="10">
        <v>45719</v>
      </c>
      <c r="F23" s="135">
        <v>12.69</v>
      </c>
      <c r="G23" s="139">
        <v>5</v>
      </c>
      <c r="H23" s="123"/>
      <c r="I23" s="123"/>
      <c r="J23" s="26">
        <v>4</v>
      </c>
      <c r="K23" s="127">
        <f t="shared" si="0"/>
        <v>3.6899999999999995</v>
      </c>
      <c r="L23" s="14"/>
    </row>
    <row r="24" spans="5:12">
      <c r="E24" s="10">
        <v>45719</v>
      </c>
      <c r="F24" s="60">
        <v>82.56</v>
      </c>
      <c r="G24" s="139">
        <v>68</v>
      </c>
      <c r="H24" s="123"/>
      <c r="I24" s="123"/>
      <c r="J24" s="26"/>
      <c r="K24" s="127">
        <f t="shared" si="0"/>
        <v>14.560000000000002</v>
      </c>
      <c r="L24" s="14"/>
    </row>
    <row r="25" spans="5:12">
      <c r="E25" s="10">
        <v>45719</v>
      </c>
      <c r="F25" s="60">
        <v>12.58</v>
      </c>
      <c r="G25" s="139">
        <v>5</v>
      </c>
      <c r="H25" s="123"/>
      <c r="I25" s="123"/>
      <c r="J25" s="141">
        <v>4</v>
      </c>
      <c r="K25" s="127">
        <f t="shared" si="0"/>
        <v>3.58</v>
      </c>
      <c r="L25" s="14"/>
    </row>
    <row r="26" spans="5:12">
      <c r="E26" s="10">
        <v>45720</v>
      </c>
      <c r="F26" s="94">
        <v>100.8</v>
      </c>
      <c r="G26" s="139">
        <v>40</v>
      </c>
      <c r="H26" s="123"/>
      <c r="I26" s="123"/>
      <c r="J26" s="141">
        <v>4</v>
      </c>
      <c r="K26" s="127">
        <f t="shared" si="0"/>
        <v>56.8</v>
      </c>
      <c r="L26" s="14"/>
    </row>
    <row r="27" spans="5:12">
      <c r="E27" s="10">
        <v>45720</v>
      </c>
      <c r="F27" s="94">
        <v>15.19</v>
      </c>
      <c r="G27" s="139">
        <v>14.45</v>
      </c>
      <c r="H27" s="123"/>
      <c r="I27" s="123"/>
      <c r="J27" s="130"/>
      <c r="K27" s="127">
        <f t="shared" si="0"/>
        <v>0.74000000000000021</v>
      </c>
      <c r="L27" s="14"/>
    </row>
    <row r="28" spans="5:12">
      <c r="E28" s="10">
        <v>45720</v>
      </c>
      <c r="F28" s="94">
        <v>29.6</v>
      </c>
      <c r="G28" s="139">
        <v>21.1</v>
      </c>
      <c r="H28" s="123"/>
      <c r="I28" s="123"/>
      <c r="J28" s="77"/>
      <c r="K28" s="127">
        <f t="shared" si="0"/>
        <v>8.5</v>
      </c>
      <c r="L28" s="14"/>
    </row>
    <row r="29" spans="5:12">
      <c r="E29" s="10">
        <v>45720</v>
      </c>
      <c r="F29" s="94">
        <v>36.799999999999997</v>
      </c>
      <c r="G29" s="139">
        <v>25</v>
      </c>
      <c r="H29" s="123"/>
      <c r="I29" s="123"/>
      <c r="J29" s="77"/>
      <c r="K29" s="127">
        <f t="shared" si="0"/>
        <v>11.799999999999997</v>
      </c>
      <c r="L29" s="14"/>
    </row>
    <row r="30" spans="5:12">
      <c r="E30" s="10">
        <v>45720</v>
      </c>
      <c r="F30" s="94">
        <v>31.24</v>
      </c>
      <c r="G30" s="139">
        <v>25</v>
      </c>
      <c r="H30" s="123">
        <v>31.24</v>
      </c>
      <c r="I30" s="123">
        <v>25</v>
      </c>
      <c r="J30" s="77"/>
      <c r="K30" s="127">
        <f t="shared" si="0"/>
        <v>0</v>
      </c>
      <c r="L30" s="14"/>
    </row>
    <row r="31" spans="5:12">
      <c r="E31" s="10">
        <v>45720</v>
      </c>
      <c r="F31" s="153">
        <v>653.33000000000004</v>
      </c>
      <c r="G31" s="139">
        <v>482.87</v>
      </c>
      <c r="H31" s="123"/>
      <c r="I31" s="123"/>
      <c r="J31" s="77"/>
      <c r="K31" s="127">
        <f t="shared" si="0"/>
        <v>170.46000000000004</v>
      </c>
      <c r="L31" s="14"/>
    </row>
    <row r="32" spans="5:12">
      <c r="E32" s="10">
        <v>45720</v>
      </c>
      <c r="F32" s="94">
        <v>51.6</v>
      </c>
      <c r="G32" s="139">
        <v>34.4</v>
      </c>
      <c r="H32" s="160"/>
      <c r="I32" s="160"/>
      <c r="J32" s="77"/>
      <c r="K32" s="127">
        <f t="shared" si="0"/>
        <v>17.200000000000003</v>
      </c>
    </row>
    <row r="33" spans="3:11">
      <c r="E33" s="10">
        <v>45720</v>
      </c>
      <c r="F33" s="94">
        <v>22.8</v>
      </c>
      <c r="G33" s="139">
        <v>14.79</v>
      </c>
      <c r="H33" s="160"/>
      <c r="I33" s="160"/>
      <c r="J33" s="77"/>
      <c r="K33" s="127">
        <f t="shared" si="0"/>
        <v>8.0100000000000016</v>
      </c>
    </row>
    <row r="34" spans="3:11">
      <c r="E34" s="10">
        <v>45720</v>
      </c>
      <c r="F34" s="94">
        <v>25.8</v>
      </c>
      <c r="G34" s="139">
        <v>19.2</v>
      </c>
      <c r="H34" s="160"/>
      <c r="I34" s="160"/>
      <c r="J34" s="77"/>
      <c r="K34" s="127">
        <f t="shared" si="0"/>
        <v>6.6000000000000014</v>
      </c>
    </row>
    <row r="35" spans="3:11">
      <c r="E35" s="10">
        <v>45720</v>
      </c>
      <c r="F35" s="94">
        <v>184.52</v>
      </c>
      <c r="G35" s="139">
        <v>75</v>
      </c>
      <c r="H35" s="160"/>
      <c r="I35" s="160"/>
      <c r="J35" s="77"/>
      <c r="K35" s="127">
        <f t="shared" si="0"/>
        <v>109.52000000000001</v>
      </c>
    </row>
    <row r="36" spans="3:11">
      <c r="E36" s="10">
        <v>45720</v>
      </c>
      <c r="F36" s="94">
        <v>13.8</v>
      </c>
      <c r="G36" s="139">
        <v>5</v>
      </c>
      <c r="H36" s="160"/>
      <c r="I36" s="160"/>
      <c r="J36" s="77">
        <v>4</v>
      </c>
      <c r="K36" s="127">
        <f t="shared" si="0"/>
        <v>4.8000000000000007</v>
      </c>
    </row>
    <row r="37" spans="3:11">
      <c r="E37" s="10">
        <v>45720</v>
      </c>
      <c r="F37" s="94">
        <v>129.80000000000001</v>
      </c>
      <c r="G37" s="139">
        <v>90.5</v>
      </c>
      <c r="H37" s="160"/>
      <c r="I37" s="160"/>
      <c r="J37" s="77"/>
      <c r="K37" s="127">
        <f t="shared" si="0"/>
        <v>39.300000000000011</v>
      </c>
    </row>
    <row r="38" spans="3:11">
      <c r="E38" s="10">
        <v>45720</v>
      </c>
      <c r="F38" s="94">
        <v>16.02</v>
      </c>
      <c r="G38" s="139">
        <v>14.45</v>
      </c>
      <c r="H38" s="160"/>
      <c r="I38" s="160"/>
      <c r="J38" s="77"/>
      <c r="K38" s="127">
        <f t="shared" si="0"/>
        <v>1.5700000000000003</v>
      </c>
    </row>
    <row r="39" spans="3:11">
      <c r="E39" s="10">
        <v>45721</v>
      </c>
      <c r="F39" s="94">
        <v>17.8</v>
      </c>
      <c r="G39" s="139">
        <v>14.45</v>
      </c>
      <c r="H39" s="160"/>
      <c r="I39" s="160"/>
      <c r="J39" s="77"/>
      <c r="K39" s="127">
        <f t="shared" si="0"/>
        <v>3.3500000000000014</v>
      </c>
    </row>
    <row r="40" spans="3:11">
      <c r="E40" s="10">
        <v>45721</v>
      </c>
      <c r="F40" s="94">
        <v>21.99</v>
      </c>
      <c r="G40" s="139">
        <v>19.2</v>
      </c>
      <c r="H40" s="160"/>
      <c r="I40" s="160"/>
      <c r="J40" s="77"/>
      <c r="K40" s="127">
        <f t="shared" si="0"/>
        <v>2.7899999999999991</v>
      </c>
    </row>
    <row r="41" spans="3:11">
      <c r="E41" s="10">
        <v>45721</v>
      </c>
      <c r="F41" s="94">
        <v>44.29</v>
      </c>
      <c r="G41" s="139">
        <v>34.4</v>
      </c>
      <c r="H41" s="160"/>
      <c r="I41" s="160"/>
      <c r="J41" s="77"/>
      <c r="K41" s="127">
        <f t="shared" si="0"/>
        <v>9.89</v>
      </c>
    </row>
    <row r="42" spans="3:11">
      <c r="E42" s="10">
        <v>45721</v>
      </c>
      <c r="F42" s="94">
        <v>11.8</v>
      </c>
      <c r="G42" s="139">
        <v>10.65</v>
      </c>
      <c r="H42" s="160"/>
      <c r="I42" s="160"/>
      <c r="J42" s="77"/>
      <c r="K42" s="127">
        <f t="shared" si="0"/>
        <v>1.1500000000000004</v>
      </c>
    </row>
    <row r="43" spans="3:11">
      <c r="E43" s="10">
        <v>45721</v>
      </c>
      <c r="F43" s="94">
        <v>26.1</v>
      </c>
      <c r="G43" s="139">
        <v>17</v>
      </c>
      <c r="H43" s="160"/>
      <c r="I43" s="160"/>
      <c r="J43" s="77"/>
      <c r="K43" s="127">
        <f t="shared" si="0"/>
        <v>9.1000000000000014</v>
      </c>
    </row>
    <row r="44" spans="3:11">
      <c r="E44" s="10">
        <v>45721</v>
      </c>
      <c r="F44" s="94">
        <v>17.8</v>
      </c>
      <c r="G44" s="139">
        <v>14.45</v>
      </c>
      <c r="H44" s="160"/>
      <c r="I44" s="160"/>
      <c r="J44" s="77"/>
      <c r="K44" s="127">
        <f t="shared" si="0"/>
        <v>3.3500000000000014</v>
      </c>
    </row>
    <row r="45" spans="3:11">
      <c r="E45" s="10">
        <v>45721</v>
      </c>
      <c r="F45" s="94">
        <v>86.52</v>
      </c>
      <c r="G45" s="139">
        <v>68</v>
      </c>
      <c r="H45" s="160"/>
      <c r="I45" s="160"/>
      <c r="J45" s="77"/>
      <c r="K45" s="127">
        <f t="shared" si="0"/>
        <v>18.519999999999996</v>
      </c>
    </row>
    <row r="46" spans="3:11">
      <c r="C46" s="79"/>
      <c r="D46" s="79"/>
      <c r="E46" s="10">
        <v>45721</v>
      </c>
      <c r="F46" s="94">
        <v>14.8</v>
      </c>
      <c r="G46" s="139">
        <v>5</v>
      </c>
      <c r="H46" s="160"/>
      <c r="I46" s="160"/>
      <c r="J46" s="77">
        <v>4</v>
      </c>
      <c r="K46" s="127">
        <f t="shared" si="0"/>
        <v>5.8000000000000007</v>
      </c>
    </row>
    <row r="47" spans="3:11">
      <c r="E47" s="10">
        <v>45721</v>
      </c>
      <c r="F47" s="94">
        <v>33.9</v>
      </c>
      <c r="G47" s="139">
        <v>23</v>
      </c>
      <c r="H47" s="160"/>
      <c r="I47" s="160"/>
      <c r="J47" s="77"/>
      <c r="K47" s="127">
        <f t="shared" si="0"/>
        <v>10.899999999999999</v>
      </c>
    </row>
    <row r="48" spans="3:11">
      <c r="E48" s="10">
        <v>45721</v>
      </c>
      <c r="F48" s="94">
        <v>53.4</v>
      </c>
      <c r="G48" s="139">
        <v>35.35</v>
      </c>
      <c r="H48" s="160"/>
      <c r="I48" s="160"/>
      <c r="J48" s="77"/>
      <c r="K48" s="127">
        <f t="shared" si="0"/>
        <v>18.049999999999997</v>
      </c>
    </row>
    <row r="49" spans="1:13">
      <c r="C49" s="79"/>
      <c r="D49" s="79"/>
      <c r="E49" s="10">
        <v>45722</v>
      </c>
      <c r="F49" s="94">
        <v>35.03</v>
      </c>
      <c r="G49" s="139">
        <v>20</v>
      </c>
      <c r="H49" s="160"/>
      <c r="I49" s="160"/>
      <c r="J49" s="77">
        <v>4</v>
      </c>
      <c r="K49" s="127">
        <f t="shared" si="0"/>
        <v>11.030000000000001</v>
      </c>
    </row>
    <row r="50" spans="1:13">
      <c r="A50" s="79"/>
      <c r="B50" s="79"/>
      <c r="E50" s="10">
        <v>45722</v>
      </c>
      <c r="F50" s="94">
        <v>88.8</v>
      </c>
      <c r="G50" s="139">
        <v>30</v>
      </c>
      <c r="H50" s="160"/>
      <c r="I50" s="160"/>
      <c r="J50" s="77">
        <v>4</v>
      </c>
      <c r="K50" s="127">
        <f t="shared" si="0"/>
        <v>54.8</v>
      </c>
      <c r="M50" t="s">
        <v>65</v>
      </c>
    </row>
    <row r="51" spans="1:13">
      <c r="E51" s="10">
        <v>45722</v>
      </c>
      <c r="F51" s="94">
        <v>12.59</v>
      </c>
      <c r="G51" s="139">
        <v>5</v>
      </c>
      <c r="H51" s="160"/>
      <c r="I51" s="160"/>
      <c r="J51" s="77">
        <v>4</v>
      </c>
      <c r="K51" s="127">
        <f t="shared" si="0"/>
        <v>3.59</v>
      </c>
    </row>
    <row r="52" spans="1:13">
      <c r="E52" s="10">
        <v>45722</v>
      </c>
      <c r="F52" s="94">
        <v>450.2</v>
      </c>
      <c r="G52" s="139">
        <v>301</v>
      </c>
      <c r="H52" s="160"/>
      <c r="I52" s="160"/>
      <c r="J52" s="77">
        <v>4</v>
      </c>
      <c r="K52" s="127">
        <f t="shared" si="0"/>
        <v>145.19999999999999</v>
      </c>
    </row>
    <row r="53" spans="1:13">
      <c r="A53" s="79"/>
      <c r="B53" s="79"/>
      <c r="E53" s="10">
        <v>45722</v>
      </c>
      <c r="F53" s="94">
        <v>18.8</v>
      </c>
      <c r="G53" s="139">
        <v>14.12</v>
      </c>
      <c r="H53" s="160"/>
      <c r="I53" s="160"/>
      <c r="J53" s="77"/>
      <c r="K53" s="127">
        <f t="shared" si="0"/>
        <v>4.6800000000000015</v>
      </c>
    </row>
    <row r="54" spans="1:13" s="79" customFormat="1">
      <c r="A54"/>
      <c r="B54"/>
      <c r="C54"/>
      <c r="D54"/>
      <c r="E54" s="10">
        <v>45722</v>
      </c>
      <c r="F54" s="94">
        <v>84.38</v>
      </c>
      <c r="G54" s="139">
        <v>54</v>
      </c>
      <c r="H54" s="160"/>
      <c r="I54" s="160"/>
      <c r="J54" s="77"/>
      <c r="K54" s="127">
        <f t="shared" si="0"/>
        <v>30.379999999999995</v>
      </c>
    </row>
    <row r="55" spans="1:13">
      <c r="E55" s="10">
        <v>45722</v>
      </c>
      <c r="F55" s="94">
        <v>201.4</v>
      </c>
      <c r="G55" s="139">
        <v>143.69999999999999</v>
      </c>
      <c r="H55" s="160"/>
      <c r="I55" s="160"/>
      <c r="J55" s="77"/>
      <c r="K55" s="127">
        <f t="shared" si="0"/>
        <v>57.700000000000017</v>
      </c>
      <c r="M55" t="s">
        <v>65</v>
      </c>
    </row>
    <row r="56" spans="1:13">
      <c r="E56" s="10">
        <v>45722</v>
      </c>
      <c r="F56" s="94">
        <v>17.8</v>
      </c>
      <c r="G56" s="139">
        <v>14.45</v>
      </c>
      <c r="H56" s="160"/>
      <c r="I56" s="160"/>
      <c r="J56" s="77"/>
      <c r="K56" s="127">
        <f t="shared" si="0"/>
        <v>3.3500000000000014</v>
      </c>
    </row>
    <row r="57" spans="1:13" s="79" customFormat="1">
      <c r="A57"/>
      <c r="B57"/>
      <c r="C57"/>
      <c r="D57"/>
      <c r="E57" s="10">
        <v>45722</v>
      </c>
      <c r="F57" s="94">
        <v>15.31</v>
      </c>
      <c r="G57" s="139">
        <v>8.9</v>
      </c>
      <c r="H57" s="160"/>
      <c r="I57" s="160"/>
      <c r="J57" s="77"/>
      <c r="K57" s="127">
        <f t="shared" si="0"/>
        <v>6.41</v>
      </c>
    </row>
    <row r="58" spans="1:13">
      <c r="E58" s="10">
        <v>45722</v>
      </c>
      <c r="F58" s="155">
        <v>22</v>
      </c>
      <c r="G58" s="123">
        <v>19.2</v>
      </c>
      <c r="H58" s="160"/>
      <c r="I58" s="160"/>
      <c r="J58" s="130"/>
      <c r="K58" s="127">
        <f t="shared" si="0"/>
        <v>2.8000000000000007</v>
      </c>
    </row>
    <row r="59" spans="1:13">
      <c r="E59" s="10">
        <v>45722</v>
      </c>
      <c r="F59" s="94">
        <v>31.15</v>
      </c>
      <c r="G59" s="139">
        <v>25</v>
      </c>
      <c r="H59" s="160"/>
      <c r="I59" s="160"/>
      <c r="J59" s="77"/>
      <c r="K59" s="127">
        <f t="shared" si="0"/>
        <v>6.1499999999999986</v>
      </c>
    </row>
    <row r="60" spans="1:13">
      <c r="E60" s="10">
        <v>45723</v>
      </c>
      <c r="F60" s="94">
        <v>18.8</v>
      </c>
      <c r="G60" s="139">
        <v>16</v>
      </c>
      <c r="H60" s="160"/>
      <c r="I60" s="160"/>
      <c r="J60" s="77"/>
      <c r="K60" s="127">
        <f t="shared" si="0"/>
        <v>2.8000000000000007</v>
      </c>
      <c r="M60" t="s">
        <v>65</v>
      </c>
    </row>
    <row r="61" spans="1:13">
      <c r="E61" s="10">
        <v>45723</v>
      </c>
      <c r="F61" s="94">
        <v>29.6</v>
      </c>
      <c r="G61" s="139">
        <v>10</v>
      </c>
      <c r="H61" s="160"/>
      <c r="I61" s="160"/>
      <c r="J61" s="77">
        <v>4</v>
      </c>
      <c r="K61" s="127">
        <f t="shared" si="0"/>
        <v>15.600000000000001</v>
      </c>
    </row>
    <row r="62" spans="1:13">
      <c r="E62" s="10">
        <v>45723</v>
      </c>
      <c r="F62" s="94">
        <v>12.71</v>
      </c>
      <c r="G62" s="139">
        <v>5</v>
      </c>
      <c r="H62" s="160"/>
      <c r="I62" s="160"/>
      <c r="J62" s="77">
        <v>4</v>
      </c>
      <c r="K62" s="127">
        <f t="shared" si="0"/>
        <v>3.7100000000000009</v>
      </c>
      <c r="L62" t="s">
        <v>99</v>
      </c>
    </row>
    <row r="63" spans="1:13">
      <c r="E63" s="10">
        <v>45723</v>
      </c>
      <c r="F63" s="94">
        <v>43.97</v>
      </c>
      <c r="G63" s="139">
        <v>34.4</v>
      </c>
      <c r="H63" s="160"/>
      <c r="I63" s="160"/>
      <c r="J63" s="77"/>
      <c r="K63" s="127">
        <f t="shared" si="0"/>
        <v>9.57</v>
      </c>
    </row>
    <row r="64" spans="1:13">
      <c r="E64" s="10">
        <v>45723</v>
      </c>
      <c r="F64" s="94">
        <v>31.14</v>
      </c>
      <c r="G64" s="139">
        <v>25</v>
      </c>
      <c r="H64" s="160"/>
      <c r="I64" s="160"/>
      <c r="J64" s="77"/>
      <c r="K64" s="127">
        <f t="shared" si="0"/>
        <v>6.1400000000000006</v>
      </c>
    </row>
    <row r="65" spans="5:13">
      <c r="E65" s="10">
        <v>45724</v>
      </c>
      <c r="F65" s="94">
        <v>14.8</v>
      </c>
      <c r="G65" s="139">
        <v>9.09</v>
      </c>
      <c r="H65" s="160"/>
      <c r="I65" s="160"/>
      <c r="J65" s="77"/>
      <c r="K65" s="127">
        <f t="shared" si="0"/>
        <v>5.7100000000000009</v>
      </c>
    </row>
    <row r="66" spans="5:13">
      <c r="E66" s="10">
        <v>45724</v>
      </c>
      <c r="F66" s="94">
        <v>614</v>
      </c>
      <c r="G66" s="139">
        <v>416</v>
      </c>
      <c r="H66" s="160"/>
      <c r="I66" s="160"/>
      <c r="J66" s="77"/>
      <c r="K66" s="127">
        <f t="shared" si="0"/>
        <v>198</v>
      </c>
    </row>
    <row r="67" spans="5:13">
      <c r="E67" s="10">
        <v>45724</v>
      </c>
      <c r="F67" s="94">
        <v>20.079999999999998</v>
      </c>
      <c r="G67" s="139">
        <v>17.3</v>
      </c>
      <c r="H67" s="160"/>
      <c r="I67" s="160"/>
      <c r="J67" s="77"/>
      <c r="K67" s="127">
        <f t="shared" ref="K67:K130" si="1">F67-G67-H67+I67-J67</f>
        <v>2.7799999999999976</v>
      </c>
    </row>
    <row r="68" spans="5:13">
      <c r="E68" s="10">
        <v>45724</v>
      </c>
      <c r="F68" s="94">
        <v>22.1</v>
      </c>
      <c r="G68" s="139">
        <v>17</v>
      </c>
      <c r="H68" s="160"/>
      <c r="I68" s="160"/>
      <c r="J68" s="77"/>
      <c r="K68" s="127">
        <f t="shared" si="1"/>
        <v>5.1000000000000014</v>
      </c>
    </row>
    <row r="69" spans="5:13">
      <c r="E69" s="10">
        <v>45725</v>
      </c>
      <c r="F69" s="94">
        <v>222</v>
      </c>
      <c r="G69" s="139">
        <v>74.7</v>
      </c>
      <c r="H69" s="160"/>
      <c r="I69" s="160"/>
      <c r="J69" s="77"/>
      <c r="K69" s="127">
        <f t="shared" si="1"/>
        <v>147.30000000000001</v>
      </c>
      <c r="M69" t="s">
        <v>65</v>
      </c>
    </row>
    <row r="70" spans="5:13">
      <c r="E70" s="10">
        <v>45725</v>
      </c>
      <c r="F70" s="94">
        <v>22.8</v>
      </c>
      <c r="G70" s="139">
        <v>16.2</v>
      </c>
      <c r="H70" s="160"/>
      <c r="I70" s="160"/>
      <c r="J70" s="77"/>
      <c r="K70" s="127">
        <f t="shared" si="1"/>
        <v>6.6000000000000014</v>
      </c>
    </row>
    <row r="71" spans="5:13">
      <c r="E71" s="10">
        <v>45725</v>
      </c>
      <c r="F71" s="94">
        <v>26.1</v>
      </c>
      <c r="G71" s="139">
        <v>17</v>
      </c>
      <c r="H71" s="160"/>
      <c r="I71" s="160"/>
      <c r="J71" s="77"/>
      <c r="K71" s="127">
        <f t="shared" si="1"/>
        <v>9.1000000000000014</v>
      </c>
    </row>
    <row r="72" spans="5:13">
      <c r="E72" s="10">
        <v>45725</v>
      </c>
      <c r="F72" s="94">
        <v>38.799999999999997</v>
      </c>
      <c r="G72" s="139">
        <v>25.5</v>
      </c>
      <c r="H72" s="160"/>
      <c r="I72" s="160"/>
      <c r="J72" s="77"/>
      <c r="K72" s="127">
        <f t="shared" si="1"/>
        <v>13.299999999999997</v>
      </c>
    </row>
    <row r="73" spans="5:13">
      <c r="E73" s="10">
        <v>45725</v>
      </c>
      <c r="F73" s="94">
        <v>140.19999999999999</v>
      </c>
      <c r="G73" s="139">
        <v>90.5</v>
      </c>
      <c r="H73" s="160"/>
      <c r="I73" s="160"/>
      <c r="J73" s="77"/>
      <c r="K73" s="127">
        <f t="shared" si="1"/>
        <v>49.699999999999989</v>
      </c>
    </row>
    <row r="74" spans="5:13">
      <c r="E74" s="10">
        <v>45725</v>
      </c>
      <c r="F74" s="94">
        <v>125.8</v>
      </c>
      <c r="G74" s="139">
        <v>90.5</v>
      </c>
      <c r="H74" s="160"/>
      <c r="I74" s="160"/>
      <c r="J74" s="77"/>
      <c r="K74" s="127">
        <f t="shared" si="1"/>
        <v>35.299999999999997</v>
      </c>
    </row>
    <row r="75" spans="5:13">
      <c r="E75" s="10">
        <v>45725</v>
      </c>
      <c r="F75" s="94">
        <v>48.6</v>
      </c>
      <c r="G75" s="139">
        <v>34</v>
      </c>
      <c r="H75" s="160"/>
      <c r="I75" s="160"/>
      <c r="J75" s="77"/>
      <c r="K75" s="127">
        <f t="shared" si="1"/>
        <v>14.600000000000001</v>
      </c>
    </row>
    <row r="76" spans="5:13">
      <c r="E76" s="10">
        <v>45725</v>
      </c>
      <c r="F76" s="94">
        <v>890</v>
      </c>
      <c r="G76" s="139">
        <v>609.5</v>
      </c>
      <c r="H76" s="160"/>
      <c r="I76" s="160"/>
      <c r="J76" s="77"/>
      <c r="K76" s="127">
        <f t="shared" si="1"/>
        <v>280.5</v>
      </c>
    </row>
    <row r="77" spans="5:13">
      <c r="E77" s="10">
        <v>45726</v>
      </c>
      <c r="F77" s="94">
        <v>71</v>
      </c>
      <c r="G77" s="139">
        <v>25</v>
      </c>
      <c r="H77" s="160">
        <v>71</v>
      </c>
      <c r="I77" s="160">
        <v>25</v>
      </c>
      <c r="J77" s="77">
        <v>4</v>
      </c>
      <c r="K77" s="127">
        <f t="shared" si="1"/>
        <v>-4</v>
      </c>
    </row>
    <row r="78" spans="5:13">
      <c r="E78" s="10">
        <v>45726</v>
      </c>
      <c r="F78" s="94">
        <v>23.6</v>
      </c>
      <c r="G78" s="139">
        <v>17.3</v>
      </c>
      <c r="H78" s="160"/>
      <c r="I78" s="160"/>
      <c r="J78" s="77"/>
      <c r="K78" s="127">
        <f t="shared" si="1"/>
        <v>6.3000000000000007</v>
      </c>
    </row>
    <row r="79" spans="5:13">
      <c r="E79" s="10">
        <v>45726</v>
      </c>
      <c r="F79" s="94">
        <v>49.8</v>
      </c>
      <c r="G79" s="139">
        <v>34.5</v>
      </c>
      <c r="H79" s="160"/>
      <c r="I79" s="160"/>
      <c r="J79" s="77"/>
      <c r="K79" s="127">
        <f t="shared" si="1"/>
        <v>15.299999999999997</v>
      </c>
    </row>
    <row r="80" spans="5:13">
      <c r="E80" s="10">
        <v>45726</v>
      </c>
      <c r="F80" s="94">
        <v>23.5</v>
      </c>
      <c r="G80" s="139">
        <v>15</v>
      </c>
      <c r="H80" s="160"/>
      <c r="I80" s="160"/>
      <c r="J80" s="77"/>
      <c r="K80" s="127">
        <f t="shared" si="1"/>
        <v>8.5</v>
      </c>
    </row>
    <row r="81" spans="5:13">
      <c r="E81" s="10">
        <v>45726</v>
      </c>
      <c r="F81" s="94">
        <v>45.6</v>
      </c>
      <c r="G81" s="139">
        <v>24.57</v>
      </c>
      <c r="H81" s="160"/>
      <c r="I81" s="160"/>
      <c r="J81" s="77"/>
      <c r="K81" s="127">
        <f t="shared" si="1"/>
        <v>21.03</v>
      </c>
    </row>
    <row r="82" spans="5:13">
      <c r="E82" s="10">
        <v>45727</v>
      </c>
      <c r="F82" s="94">
        <v>15.8</v>
      </c>
      <c r="G82" s="139">
        <v>10</v>
      </c>
      <c r="H82" s="160"/>
      <c r="I82" s="160"/>
      <c r="J82" s="77">
        <v>4</v>
      </c>
      <c r="K82" s="127">
        <f t="shared" si="1"/>
        <v>1.8000000000000007</v>
      </c>
    </row>
    <row r="83" spans="5:13">
      <c r="E83" s="10">
        <v>45727</v>
      </c>
      <c r="F83" s="94">
        <v>97.8</v>
      </c>
      <c r="G83" s="139">
        <v>68</v>
      </c>
      <c r="H83" s="160"/>
      <c r="I83" s="160"/>
      <c r="J83" s="77"/>
      <c r="K83" s="127">
        <f t="shared" si="1"/>
        <v>29.799999999999997</v>
      </c>
    </row>
    <row r="84" spans="5:13">
      <c r="E84" s="10">
        <v>45727</v>
      </c>
      <c r="F84" s="94">
        <v>49.8</v>
      </c>
      <c r="G84" s="139">
        <v>34.5</v>
      </c>
      <c r="H84" s="160"/>
      <c r="I84" s="160"/>
      <c r="J84" s="77"/>
      <c r="K84" s="127">
        <f t="shared" si="1"/>
        <v>15.299999999999997</v>
      </c>
    </row>
    <row r="85" spans="5:13">
      <c r="E85" s="10">
        <v>45727</v>
      </c>
      <c r="F85" s="94">
        <v>97.8</v>
      </c>
      <c r="G85" s="139">
        <v>68</v>
      </c>
      <c r="H85" s="160"/>
      <c r="I85" s="160"/>
      <c r="J85" s="77"/>
      <c r="K85" s="127">
        <f t="shared" si="1"/>
        <v>29.799999999999997</v>
      </c>
    </row>
    <row r="86" spans="5:13">
      <c r="E86" s="10">
        <v>45728</v>
      </c>
      <c r="F86" s="94">
        <v>64.8</v>
      </c>
      <c r="G86" s="139">
        <v>47</v>
      </c>
      <c r="H86" s="160"/>
      <c r="I86" s="160"/>
      <c r="J86" s="77"/>
      <c r="K86" s="127">
        <f t="shared" si="1"/>
        <v>17.799999999999997</v>
      </c>
    </row>
    <row r="87" spans="5:13">
      <c r="E87" s="10">
        <v>45728</v>
      </c>
      <c r="F87" s="94">
        <v>14.8</v>
      </c>
      <c r="G87" s="139">
        <v>5</v>
      </c>
      <c r="H87" s="160"/>
      <c r="I87" s="160"/>
      <c r="J87" s="77">
        <v>4</v>
      </c>
      <c r="K87" s="127">
        <f t="shared" si="1"/>
        <v>5.8000000000000007</v>
      </c>
    </row>
    <row r="88" spans="5:13">
      <c r="E88" s="10">
        <v>45728</v>
      </c>
      <c r="F88" s="166">
        <v>14.8</v>
      </c>
      <c r="G88" s="139">
        <v>9.09</v>
      </c>
      <c r="H88" s="167"/>
      <c r="I88" s="160"/>
      <c r="J88" s="77"/>
      <c r="K88" s="127">
        <f t="shared" si="1"/>
        <v>5.7100000000000009</v>
      </c>
    </row>
    <row r="89" spans="5:13">
      <c r="E89" s="10">
        <v>45728</v>
      </c>
      <c r="F89" s="94">
        <v>448</v>
      </c>
      <c r="G89" s="139">
        <v>286</v>
      </c>
      <c r="H89" s="160"/>
      <c r="I89" s="160"/>
      <c r="J89" s="77"/>
      <c r="K89" s="127">
        <f t="shared" si="1"/>
        <v>162</v>
      </c>
    </row>
    <row r="90" spans="5:13">
      <c r="E90" s="10">
        <v>45728</v>
      </c>
      <c r="F90" s="94">
        <v>20.8</v>
      </c>
      <c r="G90" s="139">
        <v>13</v>
      </c>
      <c r="H90" s="160"/>
      <c r="I90" s="160"/>
      <c r="J90" s="77"/>
      <c r="K90" s="127">
        <f t="shared" si="1"/>
        <v>7.8000000000000007</v>
      </c>
    </row>
    <row r="91" spans="5:13">
      <c r="E91" s="10">
        <v>45728</v>
      </c>
      <c r="F91" s="94">
        <v>137.4</v>
      </c>
      <c r="G91" s="139">
        <v>96.6</v>
      </c>
      <c r="H91" s="160"/>
      <c r="I91" s="160"/>
      <c r="J91" s="77"/>
      <c r="K91" s="127">
        <f t="shared" si="1"/>
        <v>40.800000000000011</v>
      </c>
    </row>
    <row r="92" spans="5:13">
      <c r="E92" s="10">
        <v>45728</v>
      </c>
      <c r="F92" s="94">
        <v>14.8</v>
      </c>
      <c r="G92" s="139">
        <v>5</v>
      </c>
      <c r="H92" s="160">
        <v>14.8</v>
      </c>
      <c r="I92" s="160">
        <v>5</v>
      </c>
      <c r="J92" s="77">
        <v>4</v>
      </c>
      <c r="K92" s="127">
        <f t="shared" si="1"/>
        <v>-4</v>
      </c>
      <c r="M92" t="s">
        <v>102</v>
      </c>
    </row>
    <row r="93" spans="5:13">
      <c r="E93" s="10">
        <v>45729</v>
      </c>
      <c r="F93" s="94">
        <v>125.8</v>
      </c>
      <c r="G93" s="139">
        <v>90.5</v>
      </c>
      <c r="H93" s="160"/>
      <c r="I93" s="160"/>
      <c r="J93" s="77"/>
      <c r="K93" s="127">
        <f t="shared" si="1"/>
        <v>35.299999999999997</v>
      </c>
    </row>
    <row r="94" spans="5:13">
      <c r="E94" s="10">
        <v>45729</v>
      </c>
      <c r="F94" s="94">
        <v>44.8</v>
      </c>
      <c r="G94" s="139">
        <v>35</v>
      </c>
      <c r="H94" s="160"/>
      <c r="I94" s="160"/>
      <c r="J94" s="77"/>
      <c r="K94" s="127">
        <f t="shared" si="1"/>
        <v>9.7999999999999972</v>
      </c>
    </row>
    <row r="95" spans="5:13">
      <c r="E95" s="10">
        <v>45730</v>
      </c>
      <c r="F95" s="94">
        <v>64.8</v>
      </c>
      <c r="G95" s="139">
        <v>47</v>
      </c>
      <c r="H95" s="160">
        <v>64.8</v>
      </c>
      <c r="I95" s="160">
        <v>47</v>
      </c>
      <c r="J95" s="77">
        <v>6</v>
      </c>
      <c r="K95" s="127">
        <f t="shared" si="1"/>
        <v>-6</v>
      </c>
    </row>
    <row r="96" spans="5:13">
      <c r="E96" s="10">
        <v>45730</v>
      </c>
      <c r="F96" s="94">
        <v>17.8</v>
      </c>
      <c r="G96" s="139">
        <v>14.45</v>
      </c>
      <c r="H96" s="160"/>
      <c r="I96" s="160"/>
      <c r="J96" s="77"/>
      <c r="K96" s="127">
        <f t="shared" si="1"/>
        <v>3.3500000000000014</v>
      </c>
    </row>
    <row r="97" spans="5:13">
      <c r="E97" s="10">
        <v>45730</v>
      </c>
      <c r="F97" s="94">
        <v>13.8</v>
      </c>
      <c r="G97" s="139">
        <v>10</v>
      </c>
      <c r="H97" s="160"/>
      <c r="I97" s="160"/>
      <c r="J97" s="77">
        <v>4</v>
      </c>
      <c r="K97" s="127">
        <f t="shared" si="1"/>
        <v>-0.19999999999999929</v>
      </c>
    </row>
    <row r="98" spans="5:13">
      <c r="E98" s="10">
        <v>45730</v>
      </c>
      <c r="F98" s="94">
        <v>13.8</v>
      </c>
      <c r="G98" s="139">
        <v>0</v>
      </c>
      <c r="H98" s="160"/>
      <c r="I98" s="160"/>
      <c r="J98" s="77"/>
      <c r="K98" s="127">
        <f t="shared" si="1"/>
        <v>13.8</v>
      </c>
    </row>
    <row r="99" spans="5:13">
      <c r="E99" s="10">
        <v>45730</v>
      </c>
      <c r="F99" s="94">
        <v>13.8</v>
      </c>
      <c r="G99" s="139">
        <v>5</v>
      </c>
      <c r="H99" s="160"/>
      <c r="I99" s="160"/>
      <c r="J99" s="77">
        <v>4</v>
      </c>
      <c r="K99" s="127">
        <f t="shared" si="1"/>
        <v>4.8000000000000007</v>
      </c>
    </row>
    <row r="100" spans="5:13">
      <c r="E100" s="10">
        <v>45730</v>
      </c>
      <c r="F100" s="94">
        <v>14.8</v>
      </c>
      <c r="G100" s="139">
        <v>5</v>
      </c>
      <c r="H100" s="160"/>
      <c r="I100" s="160"/>
      <c r="J100" s="77">
        <v>4</v>
      </c>
      <c r="K100" s="127">
        <f t="shared" si="1"/>
        <v>5.8000000000000007</v>
      </c>
    </row>
    <row r="101" spans="5:13">
      <c r="E101" s="10">
        <v>45730</v>
      </c>
      <c r="F101" s="94">
        <v>22.8</v>
      </c>
      <c r="G101" s="139">
        <v>16.2</v>
      </c>
      <c r="H101" s="160"/>
      <c r="I101" s="160"/>
      <c r="J101" s="77"/>
      <c r="K101" s="127">
        <f t="shared" si="1"/>
        <v>6.6000000000000014</v>
      </c>
    </row>
    <row r="102" spans="5:13">
      <c r="E102" s="10">
        <v>45730</v>
      </c>
      <c r="F102" s="94">
        <v>36.5</v>
      </c>
      <c r="G102" s="139">
        <v>25</v>
      </c>
      <c r="H102" s="160"/>
      <c r="I102" s="160"/>
      <c r="J102" s="77"/>
      <c r="K102" s="127">
        <f t="shared" si="1"/>
        <v>11.5</v>
      </c>
    </row>
    <row r="103" spans="5:13">
      <c r="E103" s="10">
        <v>45730</v>
      </c>
      <c r="F103" s="94">
        <v>14.8</v>
      </c>
      <c r="G103" s="139">
        <v>5</v>
      </c>
      <c r="H103" s="160"/>
      <c r="I103" s="160"/>
      <c r="J103" s="77">
        <v>4</v>
      </c>
      <c r="K103" s="127">
        <f t="shared" si="1"/>
        <v>5.8000000000000007</v>
      </c>
    </row>
    <row r="104" spans="5:13">
      <c r="E104" s="10">
        <v>45731</v>
      </c>
      <c r="F104" s="94">
        <v>14.8</v>
      </c>
      <c r="G104" s="139">
        <v>5</v>
      </c>
      <c r="H104" s="160"/>
      <c r="I104" s="160"/>
      <c r="J104" s="77">
        <v>4</v>
      </c>
      <c r="K104" s="127">
        <f t="shared" si="1"/>
        <v>5.8000000000000007</v>
      </c>
    </row>
    <row r="105" spans="5:13">
      <c r="E105" s="10">
        <v>45731</v>
      </c>
      <c r="F105" s="94">
        <v>14.8</v>
      </c>
      <c r="G105" s="139">
        <v>5</v>
      </c>
      <c r="H105" s="160"/>
      <c r="I105" s="160"/>
      <c r="J105" s="77">
        <v>4</v>
      </c>
      <c r="K105" s="127">
        <f t="shared" si="1"/>
        <v>5.8000000000000007</v>
      </c>
    </row>
    <row r="106" spans="5:13">
      <c r="E106" s="10">
        <v>45731</v>
      </c>
      <c r="F106" s="94">
        <v>14.8</v>
      </c>
      <c r="G106" s="139">
        <v>5</v>
      </c>
      <c r="H106" s="160"/>
      <c r="I106" s="160"/>
      <c r="J106" s="77">
        <v>4</v>
      </c>
      <c r="K106" s="127">
        <f t="shared" si="1"/>
        <v>5.8000000000000007</v>
      </c>
    </row>
    <row r="107" spans="5:13">
      <c r="E107" s="10">
        <v>45731</v>
      </c>
      <c r="F107" s="94">
        <v>18.8</v>
      </c>
      <c r="G107" s="139">
        <v>16</v>
      </c>
      <c r="H107" s="160"/>
      <c r="I107" s="160"/>
      <c r="J107" s="77"/>
      <c r="K107" s="127">
        <f t="shared" si="1"/>
        <v>2.8000000000000007</v>
      </c>
    </row>
    <row r="108" spans="5:13">
      <c r="E108" s="10">
        <v>45731</v>
      </c>
      <c r="F108" s="94">
        <v>304.8</v>
      </c>
      <c r="G108" s="139">
        <v>182</v>
      </c>
      <c r="H108" s="160"/>
      <c r="I108" s="160"/>
      <c r="J108" s="77"/>
      <c r="K108" s="127">
        <f t="shared" si="1"/>
        <v>122.80000000000001</v>
      </c>
    </row>
    <row r="109" spans="5:13">
      <c r="E109" s="10">
        <v>45731</v>
      </c>
      <c r="F109" s="94">
        <v>64.8</v>
      </c>
      <c r="G109" s="139">
        <v>47</v>
      </c>
      <c r="H109" s="160"/>
      <c r="I109" s="160"/>
      <c r="J109" s="77"/>
      <c r="K109" s="127">
        <f t="shared" si="1"/>
        <v>17.799999999999997</v>
      </c>
    </row>
    <row r="110" spans="5:13">
      <c r="E110" s="10">
        <v>45731</v>
      </c>
      <c r="F110" s="94">
        <v>35.4</v>
      </c>
      <c r="G110" s="139">
        <v>24</v>
      </c>
      <c r="H110" s="160"/>
      <c r="I110" s="160"/>
      <c r="J110" s="77"/>
      <c r="K110" s="127">
        <f t="shared" si="1"/>
        <v>11.399999999999999</v>
      </c>
      <c r="M110" t="s">
        <v>102</v>
      </c>
    </row>
    <row r="111" spans="5:13">
      <c r="E111" s="10">
        <v>45731</v>
      </c>
      <c r="F111" s="94">
        <v>51.6</v>
      </c>
      <c r="G111" s="139">
        <v>34.4</v>
      </c>
      <c r="H111" s="160"/>
      <c r="I111" s="160"/>
      <c r="J111" s="77"/>
      <c r="K111" s="127">
        <f t="shared" si="1"/>
        <v>17.200000000000003</v>
      </c>
    </row>
    <row r="112" spans="5:13">
      <c r="E112" s="10">
        <v>45732</v>
      </c>
      <c r="F112" s="94">
        <v>125.8</v>
      </c>
      <c r="G112" s="139">
        <v>90.5</v>
      </c>
      <c r="H112" s="160"/>
      <c r="I112" s="160"/>
      <c r="J112" s="77"/>
      <c r="K112" s="127">
        <f t="shared" si="1"/>
        <v>35.299999999999997</v>
      </c>
    </row>
    <row r="113" spans="5:13">
      <c r="E113" s="10">
        <v>45732</v>
      </c>
      <c r="F113" s="94">
        <v>47.2</v>
      </c>
      <c r="G113" s="139">
        <v>33</v>
      </c>
      <c r="H113" s="160"/>
      <c r="I113" s="160"/>
      <c r="J113" s="77"/>
      <c r="K113" s="127">
        <f t="shared" si="1"/>
        <v>14.200000000000003</v>
      </c>
    </row>
    <row r="114" spans="5:13">
      <c r="E114" s="10">
        <v>45732</v>
      </c>
      <c r="F114" s="94">
        <v>14.8</v>
      </c>
      <c r="G114" s="139">
        <v>9.09</v>
      </c>
      <c r="H114" s="160"/>
      <c r="I114" s="160"/>
      <c r="J114" s="77"/>
      <c r="K114" s="127">
        <f t="shared" si="1"/>
        <v>5.7100000000000009</v>
      </c>
      <c r="M114" t="s">
        <v>102</v>
      </c>
    </row>
    <row r="115" spans="5:13">
      <c r="E115" s="10">
        <v>45733</v>
      </c>
      <c r="F115" s="94">
        <v>45.6</v>
      </c>
      <c r="G115" s="139">
        <v>24.57</v>
      </c>
      <c r="H115" s="160"/>
      <c r="I115" s="160"/>
      <c r="J115" s="77"/>
      <c r="K115" s="127">
        <f t="shared" si="1"/>
        <v>21.03</v>
      </c>
    </row>
    <row r="116" spans="5:13">
      <c r="E116" s="10">
        <v>45733</v>
      </c>
      <c r="F116" s="94">
        <v>11.8</v>
      </c>
      <c r="G116" s="139">
        <v>10.65</v>
      </c>
      <c r="H116" s="160"/>
      <c r="I116" s="160"/>
      <c r="J116" s="77"/>
      <c r="K116" s="127">
        <f t="shared" si="1"/>
        <v>1.1500000000000004</v>
      </c>
    </row>
    <row r="117" spans="5:13">
      <c r="E117" s="10">
        <v>45733</v>
      </c>
      <c r="F117" s="94">
        <v>17.8</v>
      </c>
      <c r="G117" s="139">
        <v>14.45</v>
      </c>
      <c r="H117" s="160"/>
      <c r="I117" s="160"/>
      <c r="J117" s="77"/>
      <c r="K117" s="127">
        <f t="shared" si="1"/>
        <v>3.3500000000000014</v>
      </c>
    </row>
    <row r="118" spans="5:13">
      <c r="E118" s="10">
        <v>45733</v>
      </c>
      <c r="F118" s="94">
        <v>64.8</v>
      </c>
      <c r="G118" s="139">
        <v>47</v>
      </c>
      <c r="H118" s="160"/>
      <c r="I118" s="160"/>
      <c r="J118" s="77"/>
      <c r="K118" s="127">
        <f t="shared" si="1"/>
        <v>17.799999999999997</v>
      </c>
    </row>
    <row r="119" spans="5:13">
      <c r="E119" s="10">
        <v>45733</v>
      </c>
      <c r="F119" s="94">
        <v>14.8</v>
      </c>
      <c r="G119" s="139">
        <v>5</v>
      </c>
      <c r="H119" s="160"/>
      <c r="I119" s="160"/>
      <c r="J119" s="77">
        <v>4</v>
      </c>
      <c r="K119" s="127">
        <f t="shared" si="1"/>
        <v>5.8000000000000007</v>
      </c>
      <c r="M119" t="s">
        <v>102</v>
      </c>
    </row>
    <row r="120" spans="5:13">
      <c r="E120" s="10">
        <v>45733</v>
      </c>
      <c r="F120" s="94">
        <v>14.8</v>
      </c>
      <c r="G120" s="139">
        <v>5</v>
      </c>
      <c r="H120" s="160"/>
      <c r="I120" s="160"/>
      <c r="J120" s="77">
        <v>4</v>
      </c>
      <c r="K120" s="127">
        <f t="shared" si="1"/>
        <v>5.8000000000000007</v>
      </c>
    </row>
    <row r="121" spans="5:13">
      <c r="E121" s="10">
        <v>45734</v>
      </c>
      <c r="F121" s="94">
        <v>34.799999999999997</v>
      </c>
      <c r="G121" s="139">
        <v>25</v>
      </c>
      <c r="H121" s="160"/>
      <c r="I121" s="160"/>
      <c r="J121" s="77"/>
      <c r="K121" s="127">
        <f t="shared" si="1"/>
        <v>9.7999999999999972</v>
      </c>
    </row>
    <row r="122" spans="5:13">
      <c r="E122" s="10">
        <v>45734</v>
      </c>
      <c r="F122" s="94">
        <v>25.8</v>
      </c>
      <c r="G122" s="139">
        <v>19.2</v>
      </c>
      <c r="H122" s="160"/>
      <c r="I122" s="160"/>
      <c r="J122" s="77"/>
      <c r="K122" s="127">
        <f t="shared" si="1"/>
        <v>6.6000000000000014</v>
      </c>
    </row>
    <row r="123" spans="5:13">
      <c r="E123" s="10">
        <v>45734</v>
      </c>
      <c r="F123" s="94">
        <v>184</v>
      </c>
      <c r="G123" s="139">
        <v>126</v>
      </c>
      <c r="H123" s="160"/>
      <c r="I123" s="160"/>
      <c r="J123" s="77"/>
      <c r="K123" s="127">
        <f t="shared" si="1"/>
        <v>58</v>
      </c>
    </row>
    <row r="124" spans="5:13">
      <c r="E124" s="10">
        <v>45734</v>
      </c>
      <c r="F124" s="94">
        <v>29.6</v>
      </c>
      <c r="G124" s="139">
        <v>10</v>
      </c>
      <c r="H124" s="160"/>
      <c r="I124" s="160"/>
      <c r="J124" s="77">
        <v>4</v>
      </c>
      <c r="K124" s="127">
        <f t="shared" si="1"/>
        <v>15.600000000000001</v>
      </c>
    </row>
    <row r="125" spans="5:13">
      <c r="E125" s="10">
        <v>45734</v>
      </c>
      <c r="F125" s="94">
        <v>34.799999999999997</v>
      </c>
      <c r="G125" s="139">
        <v>25</v>
      </c>
      <c r="H125" s="160"/>
      <c r="I125" s="160"/>
      <c r="J125" s="77"/>
      <c r="K125" s="127">
        <f t="shared" si="1"/>
        <v>9.7999999999999972</v>
      </c>
    </row>
    <row r="126" spans="5:13">
      <c r="E126" s="10">
        <v>45735</v>
      </c>
      <c r="F126" s="94">
        <v>18.8</v>
      </c>
      <c r="G126" s="139">
        <v>13.05</v>
      </c>
      <c r="H126" s="160"/>
      <c r="I126" s="160"/>
      <c r="J126" s="77"/>
      <c r="K126" s="127">
        <f t="shared" si="1"/>
        <v>5.75</v>
      </c>
    </row>
    <row r="127" spans="5:13">
      <c r="E127" s="10">
        <v>45735</v>
      </c>
      <c r="F127" s="94">
        <v>18.8</v>
      </c>
      <c r="G127" s="139">
        <v>16</v>
      </c>
      <c r="H127" s="160"/>
      <c r="I127" s="160"/>
      <c r="J127" s="77"/>
      <c r="K127" s="127">
        <f t="shared" si="1"/>
        <v>2.8000000000000007</v>
      </c>
    </row>
    <row r="128" spans="5:13">
      <c r="E128" s="10">
        <v>45735</v>
      </c>
      <c r="F128" s="155">
        <v>128.6</v>
      </c>
      <c r="G128" s="123">
        <v>67</v>
      </c>
      <c r="H128" s="160"/>
      <c r="I128" s="160"/>
      <c r="J128" s="130"/>
      <c r="K128" s="127">
        <f t="shared" si="1"/>
        <v>61.599999999999994</v>
      </c>
    </row>
    <row r="129" spans="5:11">
      <c r="E129" s="10">
        <v>45735</v>
      </c>
      <c r="F129" s="94">
        <v>242</v>
      </c>
      <c r="G129" s="139">
        <v>160.5</v>
      </c>
      <c r="H129" s="160"/>
      <c r="I129" s="160"/>
      <c r="J129" s="77"/>
      <c r="K129" s="127">
        <f t="shared" si="1"/>
        <v>81.5</v>
      </c>
    </row>
    <row r="130" spans="5:11">
      <c r="E130" s="10">
        <v>45735</v>
      </c>
      <c r="F130" s="94">
        <v>170</v>
      </c>
      <c r="G130" s="139">
        <v>116.5</v>
      </c>
      <c r="H130" s="160"/>
      <c r="I130" s="160"/>
      <c r="J130" s="77"/>
      <c r="K130" s="127">
        <f t="shared" si="1"/>
        <v>53.5</v>
      </c>
    </row>
    <row r="131" spans="5:11">
      <c r="E131" s="10">
        <v>45735</v>
      </c>
      <c r="F131" s="94">
        <v>14.8</v>
      </c>
      <c r="G131" s="139">
        <v>9.09</v>
      </c>
      <c r="H131" s="160"/>
      <c r="I131" s="160"/>
      <c r="J131" s="77"/>
      <c r="K131" s="127">
        <f t="shared" ref="K131:K197" si="2">F131-G131-H131+I131-J131</f>
        <v>5.7100000000000009</v>
      </c>
    </row>
    <row r="132" spans="5:11">
      <c r="E132" s="10">
        <v>45736</v>
      </c>
      <c r="F132" s="94">
        <v>34.799999999999997</v>
      </c>
      <c r="G132" s="139">
        <v>25</v>
      </c>
      <c r="H132" s="160"/>
      <c r="I132" s="160"/>
      <c r="J132" s="77"/>
      <c r="K132" s="127">
        <f t="shared" si="2"/>
        <v>9.7999999999999972</v>
      </c>
    </row>
    <row r="133" spans="5:11">
      <c r="E133" s="10">
        <v>45736</v>
      </c>
      <c r="F133" s="94">
        <v>14.8</v>
      </c>
      <c r="G133" s="139">
        <v>5</v>
      </c>
      <c r="H133" s="160">
        <v>14.8</v>
      </c>
      <c r="I133" s="160">
        <v>5</v>
      </c>
      <c r="J133" s="77">
        <v>4</v>
      </c>
      <c r="K133" s="127">
        <f t="shared" si="2"/>
        <v>-4</v>
      </c>
    </row>
    <row r="134" spans="5:11">
      <c r="E134" s="10">
        <v>45736</v>
      </c>
      <c r="F134" s="94">
        <v>18.8</v>
      </c>
      <c r="G134" s="139">
        <v>16</v>
      </c>
      <c r="H134" s="160"/>
      <c r="I134" s="160"/>
      <c r="J134" s="77"/>
      <c r="K134" s="127">
        <f t="shared" si="2"/>
        <v>2.8000000000000007</v>
      </c>
    </row>
    <row r="135" spans="5:11">
      <c r="E135" s="10">
        <v>45736</v>
      </c>
      <c r="F135" s="94">
        <v>17.8</v>
      </c>
      <c r="G135" s="139">
        <v>14.45</v>
      </c>
      <c r="H135" s="160"/>
      <c r="I135" s="160"/>
      <c r="J135" s="77"/>
      <c r="K135" s="127">
        <f t="shared" si="2"/>
        <v>3.3500000000000014</v>
      </c>
    </row>
    <row r="136" spans="5:11">
      <c r="E136" s="10">
        <v>45736</v>
      </c>
      <c r="F136" s="94">
        <v>36.5</v>
      </c>
      <c r="G136" s="139">
        <v>25</v>
      </c>
      <c r="H136" s="160"/>
      <c r="I136" s="160"/>
      <c r="J136" s="77"/>
      <c r="K136" s="127">
        <f t="shared" si="2"/>
        <v>11.5</v>
      </c>
    </row>
    <row r="137" spans="5:11">
      <c r="E137" s="10">
        <v>45736</v>
      </c>
      <c r="F137" s="94">
        <v>25.17</v>
      </c>
      <c r="G137" s="139">
        <v>10</v>
      </c>
      <c r="H137" s="160">
        <v>25.17</v>
      </c>
      <c r="I137" s="160">
        <v>10</v>
      </c>
      <c r="J137" s="77">
        <v>4</v>
      </c>
      <c r="K137" s="127">
        <f t="shared" si="2"/>
        <v>-4</v>
      </c>
    </row>
    <row r="138" spans="5:11">
      <c r="E138" s="10">
        <v>45736</v>
      </c>
      <c r="F138" s="94">
        <v>31.18</v>
      </c>
      <c r="G138" s="139">
        <v>25</v>
      </c>
      <c r="H138" s="160"/>
      <c r="I138" s="160"/>
      <c r="J138" s="77"/>
      <c r="K138" s="127">
        <f t="shared" si="2"/>
        <v>6.18</v>
      </c>
    </row>
    <row r="139" spans="5:11">
      <c r="E139" s="10">
        <v>45736</v>
      </c>
      <c r="F139" s="94">
        <v>56.64</v>
      </c>
      <c r="G139" s="139">
        <v>47</v>
      </c>
      <c r="H139" s="160"/>
      <c r="I139" s="160"/>
      <c r="J139" s="77"/>
      <c r="K139" s="127">
        <f t="shared" si="2"/>
        <v>9.64</v>
      </c>
    </row>
    <row r="140" spans="5:11">
      <c r="E140" s="10">
        <v>45736</v>
      </c>
      <c r="F140" s="94">
        <v>17.8</v>
      </c>
      <c r="G140" s="139">
        <v>14.45</v>
      </c>
      <c r="H140" s="160"/>
      <c r="I140" s="160"/>
      <c r="J140" s="77"/>
      <c r="K140" s="127">
        <f t="shared" si="2"/>
        <v>3.3500000000000014</v>
      </c>
    </row>
    <row r="141" spans="5:11">
      <c r="E141" s="10">
        <v>45736</v>
      </c>
      <c r="F141" s="94">
        <v>110.29</v>
      </c>
      <c r="G141" s="139">
        <v>90.5</v>
      </c>
      <c r="H141" s="160"/>
      <c r="I141" s="160"/>
      <c r="J141" s="77"/>
      <c r="K141" s="127">
        <f t="shared" si="2"/>
        <v>19.790000000000006</v>
      </c>
    </row>
    <row r="142" spans="5:11">
      <c r="E142" s="10">
        <v>45736</v>
      </c>
      <c r="F142" s="94">
        <v>12.59</v>
      </c>
      <c r="G142" s="139">
        <v>9.09</v>
      </c>
      <c r="H142" s="160"/>
      <c r="I142" s="160"/>
      <c r="J142" s="77"/>
      <c r="K142" s="127">
        <f t="shared" si="2"/>
        <v>3.5</v>
      </c>
    </row>
    <row r="143" spans="5:11">
      <c r="E143" s="10">
        <v>45736</v>
      </c>
      <c r="F143" s="94">
        <v>12.61</v>
      </c>
      <c r="G143" s="139">
        <v>9.09</v>
      </c>
      <c r="H143" s="160"/>
      <c r="I143" s="160"/>
      <c r="J143" s="77"/>
      <c r="K143" s="127">
        <f t="shared" si="2"/>
        <v>3.5199999999999996</v>
      </c>
    </row>
    <row r="144" spans="5:11">
      <c r="E144" s="10">
        <v>45737</v>
      </c>
      <c r="F144" s="94">
        <v>15.17</v>
      </c>
      <c r="G144" s="139">
        <v>14.45</v>
      </c>
      <c r="H144" s="160"/>
      <c r="I144" s="160"/>
      <c r="J144" s="77"/>
      <c r="K144" s="127">
        <f t="shared" si="2"/>
        <v>0.72000000000000064</v>
      </c>
    </row>
    <row r="145" spans="1:11">
      <c r="E145" s="10">
        <v>45737</v>
      </c>
      <c r="F145" s="94">
        <v>25.8</v>
      </c>
      <c r="G145" s="139">
        <v>19.2</v>
      </c>
      <c r="H145" s="160">
        <v>25.8</v>
      </c>
      <c r="I145" s="160">
        <v>19.2</v>
      </c>
      <c r="J145" s="77"/>
      <c r="K145" s="127">
        <f t="shared" si="2"/>
        <v>0</v>
      </c>
    </row>
    <row r="146" spans="1:11">
      <c r="E146" s="10">
        <v>45737</v>
      </c>
      <c r="F146" s="94">
        <v>25.28</v>
      </c>
      <c r="G146" s="139">
        <v>21.1</v>
      </c>
      <c r="H146" s="160"/>
      <c r="I146" s="160"/>
      <c r="J146" s="77"/>
      <c r="K146" s="127">
        <f t="shared" si="2"/>
        <v>4.18</v>
      </c>
    </row>
    <row r="147" spans="1:11">
      <c r="E147" s="10">
        <v>45737</v>
      </c>
      <c r="F147" s="94">
        <v>53.4</v>
      </c>
      <c r="G147" s="139">
        <v>35.35</v>
      </c>
      <c r="H147" s="160"/>
      <c r="I147" s="160"/>
      <c r="J147" s="77"/>
      <c r="K147" s="127">
        <f t="shared" si="2"/>
        <v>18.049999999999997</v>
      </c>
    </row>
    <row r="148" spans="1:11">
      <c r="E148" s="10">
        <v>45737</v>
      </c>
      <c r="F148" s="94">
        <v>14.8</v>
      </c>
      <c r="G148" s="139">
        <v>5</v>
      </c>
      <c r="H148" s="160"/>
      <c r="I148" s="160"/>
      <c r="J148" s="77">
        <v>4</v>
      </c>
      <c r="K148" s="127">
        <f t="shared" si="2"/>
        <v>5.8000000000000007</v>
      </c>
    </row>
    <row r="149" spans="1:11">
      <c r="E149" s="10">
        <v>45737</v>
      </c>
      <c r="F149" s="94">
        <v>14.8</v>
      </c>
      <c r="G149" s="139">
        <v>5</v>
      </c>
      <c r="H149" s="160"/>
      <c r="I149" s="160"/>
      <c r="J149" s="77">
        <v>4</v>
      </c>
      <c r="K149" s="127">
        <f t="shared" si="2"/>
        <v>5.8000000000000007</v>
      </c>
    </row>
    <row r="150" spans="1:11">
      <c r="E150" s="10">
        <v>45737</v>
      </c>
      <c r="F150" s="94">
        <v>36.5</v>
      </c>
      <c r="G150" s="139">
        <v>25</v>
      </c>
      <c r="H150" s="160"/>
      <c r="I150" s="160"/>
      <c r="J150" s="77"/>
      <c r="K150" s="127">
        <f t="shared" si="2"/>
        <v>11.5</v>
      </c>
    </row>
    <row r="151" spans="1:11">
      <c r="E151" s="10">
        <v>45737</v>
      </c>
      <c r="F151" s="94">
        <v>17.8</v>
      </c>
      <c r="G151" s="139">
        <v>14.45</v>
      </c>
      <c r="H151" s="160"/>
      <c r="I151" s="160"/>
      <c r="J151" s="77"/>
      <c r="K151" s="127">
        <f t="shared" si="2"/>
        <v>3.3500000000000014</v>
      </c>
    </row>
    <row r="152" spans="1:11">
      <c r="E152" s="10">
        <v>45737</v>
      </c>
      <c r="F152" s="94">
        <v>15.72</v>
      </c>
      <c r="G152" s="139">
        <v>14.45</v>
      </c>
      <c r="H152" s="160"/>
      <c r="I152" s="160"/>
      <c r="J152" s="77"/>
      <c r="K152" s="127">
        <f t="shared" si="2"/>
        <v>1.2700000000000014</v>
      </c>
    </row>
    <row r="153" spans="1:11">
      <c r="E153" s="10">
        <v>45737</v>
      </c>
      <c r="F153" s="94">
        <v>1313</v>
      </c>
      <c r="G153" s="139">
        <v>1041</v>
      </c>
      <c r="H153" s="160"/>
      <c r="I153" s="160"/>
      <c r="J153" s="77"/>
      <c r="K153" s="127">
        <f t="shared" si="2"/>
        <v>272</v>
      </c>
    </row>
    <row r="154" spans="1:11">
      <c r="E154" s="10">
        <v>45737</v>
      </c>
      <c r="F154" s="94">
        <v>56.73</v>
      </c>
      <c r="G154" s="139">
        <v>47</v>
      </c>
      <c r="H154" s="160"/>
      <c r="I154" s="160"/>
      <c r="J154" s="77"/>
      <c r="K154" s="127">
        <f t="shared" si="2"/>
        <v>9.7299999999999969</v>
      </c>
    </row>
    <row r="155" spans="1:11">
      <c r="A155" s="163"/>
      <c r="E155" s="10">
        <v>45737</v>
      </c>
      <c r="F155" s="94">
        <v>17.8</v>
      </c>
      <c r="G155" s="139">
        <v>14.45</v>
      </c>
      <c r="H155" s="160"/>
      <c r="I155" s="160"/>
      <c r="J155" s="77"/>
      <c r="K155" s="127">
        <f t="shared" si="2"/>
        <v>3.3500000000000014</v>
      </c>
    </row>
    <row r="156" spans="1:11">
      <c r="A156" s="163"/>
      <c r="E156" s="10">
        <v>45738</v>
      </c>
      <c r="F156" s="94">
        <v>58.41</v>
      </c>
      <c r="G156" s="139">
        <v>47</v>
      </c>
      <c r="H156" s="160"/>
      <c r="I156" s="160"/>
      <c r="J156" s="77"/>
      <c r="K156" s="127">
        <f t="shared" si="2"/>
        <v>11.409999999999997</v>
      </c>
    </row>
    <row r="157" spans="1:11">
      <c r="E157" s="10">
        <v>45738</v>
      </c>
      <c r="F157" s="94">
        <v>12.59</v>
      </c>
      <c r="G157" s="139">
        <v>5</v>
      </c>
      <c r="H157" s="160"/>
      <c r="I157" s="160"/>
      <c r="J157" s="77">
        <v>4</v>
      </c>
      <c r="K157" s="127">
        <f t="shared" si="2"/>
        <v>3.59</v>
      </c>
    </row>
    <row r="158" spans="1:11">
      <c r="E158" s="10">
        <v>45738</v>
      </c>
      <c r="F158" s="94">
        <v>161.44999999999999</v>
      </c>
      <c r="G158" s="139">
        <v>100.2</v>
      </c>
      <c r="H158" s="160"/>
      <c r="I158" s="160"/>
      <c r="J158" s="77">
        <v>4</v>
      </c>
      <c r="K158" s="127">
        <f t="shared" si="2"/>
        <v>57.249999999999986</v>
      </c>
    </row>
    <row r="159" spans="1:11">
      <c r="E159" s="10">
        <v>45738</v>
      </c>
      <c r="F159" s="94">
        <v>16.010000000000002</v>
      </c>
      <c r="G159" s="139">
        <v>16</v>
      </c>
      <c r="H159" s="160"/>
      <c r="I159" s="160"/>
      <c r="J159" s="77"/>
      <c r="K159" s="127">
        <f t="shared" si="2"/>
        <v>1.0000000000001563E-2</v>
      </c>
    </row>
    <row r="160" spans="1:11">
      <c r="E160" s="10">
        <v>45738</v>
      </c>
      <c r="F160" s="94">
        <v>112.66</v>
      </c>
      <c r="G160" s="139">
        <v>90.2</v>
      </c>
      <c r="H160" s="160"/>
      <c r="I160" s="160"/>
      <c r="J160" s="77"/>
      <c r="K160" s="127">
        <f t="shared" si="2"/>
        <v>22.459999999999994</v>
      </c>
    </row>
    <row r="161" spans="5:11">
      <c r="E161" s="10">
        <v>45738</v>
      </c>
      <c r="F161" s="94">
        <v>36.5</v>
      </c>
      <c r="G161" s="139">
        <v>25</v>
      </c>
      <c r="H161" s="160"/>
      <c r="I161" s="160"/>
      <c r="J161" s="77"/>
      <c r="K161" s="127">
        <f t="shared" si="2"/>
        <v>11.5</v>
      </c>
    </row>
    <row r="162" spans="5:11">
      <c r="E162" s="10">
        <v>45738</v>
      </c>
      <c r="F162" s="94">
        <v>14.8</v>
      </c>
      <c r="G162" s="139">
        <v>5</v>
      </c>
      <c r="H162" s="160"/>
      <c r="I162" s="160"/>
      <c r="J162" s="77">
        <v>4</v>
      </c>
      <c r="K162" s="127">
        <f t="shared" si="2"/>
        <v>5.8000000000000007</v>
      </c>
    </row>
    <row r="163" spans="5:11">
      <c r="E163" s="10">
        <v>45738</v>
      </c>
      <c r="F163" s="94">
        <v>20.71</v>
      </c>
      <c r="G163" s="139">
        <v>15</v>
      </c>
      <c r="H163" s="160"/>
      <c r="I163" s="160"/>
      <c r="J163" s="77"/>
      <c r="K163" s="127">
        <f t="shared" si="2"/>
        <v>5.7100000000000009</v>
      </c>
    </row>
    <row r="164" spans="5:11">
      <c r="E164" s="10">
        <v>45738</v>
      </c>
      <c r="F164" s="94">
        <v>129.80000000000001</v>
      </c>
      <c r="G164" s="139">
        <v>90.5</v>
      </c>
      <c r="H164" s="160"/>
      <c r="I164" s="160"/>
      <c r="J164" s="77"/>
      <c r="K164" s="127">
        <f t="shared" si="2"/>
        <v>39.300000000000011</v>
      </c>
    </row>
    <row r="165" spans="5:11">
      <c r="E165" s="10">
        <v>45739</v>
      </c>
      <c r="F165" s="94">
        <v>110.21</v>
      </c>
      <c r="G165" s="139">
        <v>90.5</v>
      </c>
      <c r="H165" s="160"/>
      <c r="I165" s="160"/>
      <c r="J165" s="77"/>
      <c r="K165" s="127">
        <f t="shared" si="2"/>
        <v>19.709999999999994</v>
      </c>
    </row>
    <row r="166" spans="5:11">
      <c r="E166" s="10">
        <v>45739</v>
      </c>
      <c r="F166" s="94">
        <v>14.8</v>
      </c>
      <c r="G166" s="139">
        <v>5</v>
      </c>
      <c r="H166" s="160"/>
      <c r="I166" s="160"/>
      <c r="J166" s="77">
        <v>4</v>
      </c>
      <c r="K166" s="127">
        <f t="shared" si="2"/>
        <v>5.8000000000000007</v>
      </c>
    </row>
    <row r="167" spans="5:11">
      <c r="E167" s="10">
        <v>45739</v>
      </c>
      <c r="F167" s="94">
        <v>15.14</v>
      </c>
      <c r="G167" s="139">
        <v>14.45</v>
      </c>
      <c r="H167" s="160"/>
      <c r="I167" s="160"/>
      <c r="J167" s="77"/>
      <c r="K167" s="127">
        <f t="shared" si="2"/>
        <v>0.69000000000000128</v>
      </c>
    </row>
    <row r="168" spans="5:11">
      <c r="E168" s="10">
        <v>45739</v>
      </c>
      <c r="F168" s="94">
        <v>112.4</v>
      </c>
      <c r="G168" s="139">
        <v>68</v>
      </c>
      <c r="H168" s="160"/>
      <c r="I168" s="160"/>
      <c r="J168" s="77"/>
      <c r="K168" s="127">
        <f t="shared" si="2"/>
        <v>44.400000000000006</v>
      </c>
    </row>
    <row r="169" spans="5:11">
      <c r="E169" s="10">
        <v>45739</v>
      </c>
      <c r="F169" s="94">
        <v>17.8</v>
      </c>
      <c r="G169" s="139">
        <v>14.45</v>
      </c>
      <c r="H169" s="160"/>
      <c r="I169" s="160"/>
      <c r="J169" s="77"/>
      <c r="K169" s="127">
        <f t="shared" si="2"/>
        <v>3.3500000000000014</v>
      </c>
    </row>
    <row r="170" spans="5:11">
      <c r="E170" s="10">
        <v>45739</v>
      </c>
      <c r="F170" s="94">
        <v>33.9</v>
      </c>
      <c r="G170" s="139">
        <v>23</v>
      </c>
      <c r="H170" s="160"/>
      <c r="I170" s="160"/>
      <c r="J170" s="77"/>
      <c r="K170" s="127">
        <f t="shared" si="2"/>
        <v>10.899999999999999</v>
      </c>
    </row>
    <row r="171" spans="5:11">
      <c r="E171" s="10">
        <v>45739</v>
      </c>
      <c r="F171" s="94">
        <v>29.58</v>
      </c>
      <c r="G171" s="139">
        <v>27.8</v>
      </c>
      <c r="H171" s="160"/>
      <c r="I171" s="160"/>
      <c r="J171" s="77"/>
      <c r="K171" s="127">
        <f t="shared" si="2"/>
        <v>1.7799999999999976</v>
      </c>
    </row>
    <row r="172" spans="5:11">
      <c r="E172" s="10">
        <v>45740</v>
      </c>
      <c r="F172" s="94">
        <v>25.8</v>
      </c>
      <c r="G172" s="139">
        <v>19.2</v>
      </c>
      <c r="H172" s="160"/>
      <c r="I172" s="160"/>
      <c r="J172" s="77"/>
      <c r="K172" s="127">
        <f t="shared" si="2"/>
        <v>6.6000000000000014</v>
      </c>
    </row>
    <row r="173" spans="5:11">
      <c r="E173" s="10">
        <v>45740</v>
      </c>
      <c r="F173" s="94">
        <v>12.65</v>
      </c>
      <c r="G173" s="139">
        <v>9.94</v>
      </c>
      <c r="H173" s="160"/>
      <c r="I173" s="160"/>
      <c r="J173" s="77"/>
      <c r="K173" s="127">
        <f t="shared" si="2"/>
        <v>2.7100000000000009</v>
      </c>
    </row>
    <row r="174" spans="5:11">
      <c r="E174" s="10">
        <v>45740</v>
      </c>
      <c r="F174" s="94">
        <v>900</v>
      </c>
      <c r="G174" s="139">
        <v>726</v>
      </c>
      <c r="H174" s="160"/>
      <c r="I174" s="160"/>
      <c r="J174" s="77"/>
      <c r="K174" s="127">
        <f t="shared" si="2"/>
        <v>174</v>
      </c>
    </row>
    <row r="175" spans="5:11">
      <c r="E175" s="10">
        <v>45740</v>
      </c>
      <c r="F175" s="94">
        <v>65.94</v>
      </c>
      <c r="G175" s="139">
        <v>48</v>
      </c>
      <c r="H175" s="160"/>
      <c r="I175" s="160"/>
      <c r="J175" s="77">
        <v>4</v>
      </c>
      <c r="K175" s="127">
        <f t="shared" si="2"/>
        <v>13.939999999999998</v>
      </c>
    </row>
    <row r="176" spans="5:11">
      <c r="E176" s="10">
        <v>45740</v>
      </c>
      <c r="F176" s="94">
        <v>12.79</v>
      </c>
      <c r="G176" s="139">
        <v>9.94</v>
      </c>
      <c r="H176" s="160"/>
      <c r="I176" s="160"/>
      <c r="J176" s="77"/>
      <c r="K176" s="127">
        <f t="shared" si="2"/>
        <v>2.8499999999999996</v>
      </c>
    </row>
    <row r="177" spans="5:11">
      <c r="E177" s="10">
        <v>45740</v>
      </c>
      <c r="F177" s="94">
        <v>14.8</v>
      </c>
      <c r="G177" s="139">
        <v>9.94</v>
      </c>
      <c r="H177" s="160"/>
      <c r="I177" s="160"/>
      <c r="J177" s="77"/>
      <c r="K177" s="127">
        <f t="shared" si="2"/>
        <v>4.8600000000000012</v>
      </c>
    </row>
    <row r="178" spans="5:11">
      <c r="E178" s="10">
        <v>45740</v>
      </c>
      <c r="F178" s="94">
        <v>110.71</v>
      </c>
      <c r="G178" s="139">
        <v>90.5</v>
      </c>
      <c r="H178" s="160"/>
      <c r="I178" s="160"/>
      <c r="J178" s="77"/>
      <c r="K178" s="127">
        <f t="shared" si="2"/>
        <v>20.209999999999994</v>
      </c>
    </row>
    <row r="179" spans="5:11">
      <c r="E179" s="10">
        <v>45741</v>
      </c>
      <c r="F179" s="94">
        <v>11.8</v>
      </c>
      <c r="G179" s="139">
        <v>10.65</v>
      </c>
      <c r="H179" s="160"/>
      <c r="I179" s="160"/>
      <c r="J179" s="77"/>
      <c r="K179" s="127">
        <f t="shared" si="2"/>
        <v>1.1500000000000004</v>
      </c>
    </row>
    <row r="180" spans="5:11">
      <c r="E180" s="10">
        <v>45741</v>
      </c>
      <c r="F180" s="94">
        <v>22.45</v>
      </c>
      <c r="G180" s="139">
        <v>19.2</v>
      </c>
      <c r="H180" s="160"/>
      <c r="I180" s="160"/>
      <c r="J180" s="77"/>
      <c r="K180" s="127">
        <f t="shared" si="2"/>
        <v>3.25</v>
      </c>
    </row>
    <row r="181" spans="5:11">
      <c r="E181" s="10">
        <v>45741</v>
      </c>
      <c r="F181" s="94">
        <v>129.80000000000001</v>
      </c>
      <c r="G181" s="139">
        <v>90.5</v>
      </c>
      <c r="H181" s="160"/>
      <c r="I181" s="160"/>
      <c r="J181" s="77"/>
      <c r="K181" s="127">
        <f t="shared" si="2"/>
        <v>39.300000000000011</v>
      </c>
    </row>
    <row r="182" spans="5:11">
      <c r="E182" s="10">
        <v>45741</v>
      </c>
      <c r="F182" s="94">
        <v>21.94</v>
      </c>
      <c r="G182" s="139">
        <v>19.2</v>
      </c>
      <c r="H182" s="160"/>
      <c r="I182" s="160"/>
      <c r="J182" s="77"/>
      <c r="K182" s="127">
        <f t="shared" si="2"/>
        <v>2.740000000000002</v>
      </c>
    </row>
    <row r="183" spans="5:11">
      <c r="E183" s="10">
        <v>45741</v>
      </c>
      <c r="F183" s="94">
        <v>29.6</v>
      </c>
      <c r="G183" s="139">
        <v>10</v>
      </c>
      <c r="H183" s="160">
        <v>29.6</v>
      </c>
      <c r="I183" s="160">
        <v>10</v>
      </c>
      <c r="J183" s="77">
        <v>4</v>
      </c>
      <c r="K183" s="127">
        <f t="shared" si="2"/>
        <v>-4</v>
      </c>
    </row>
    <row r="184" spans="5:11">
      <c r="E184" s="10">
        <v>45741</v>
      </c>
      <c r="F184" s="94">
        <v>15.14</v>
      </c>
      <c r="G184" s="139">
        <v>14.45</v>
      </c>
      <c r="H184" s="160"/>
      <c r="I184" s="160"/>
      <c r="J184" s="77"/>
      <c r="K184" s="127">
        <f t="shared" si="2"/>
        <v>0.69000000000000128</v>
      </c>
    </row>
    <row r="185" spans="5:11">
      <c r="E185" s="10">
        <v>45741</v>
      </c>
      <c r="F185" s="94">
        <v>21.99</v>
      </c>
      <c r="G185" s="139">
        <v>19.2</v>
      </c>
      <c r="H185" s="160"/>
      <c r="I185" s="160"/>
      <c r="J185" s="77"/>
      <c r="K185" s="127">
        <f t="shared" si="2"/>
        <v>2.7899999999999991</v>
      </c>
    </row>
    <row r="186" spans="5:11">
      <c r="E186" s="10">
        <v>45741</v>
      </c>
      <c r="F186" s="94">
        <v>31.3</v>
      </c>
      <c r="G186" s="139">
        <v>21</v>
      </c>
      <c r="H186" s="160"/>
      <c r="I186" s="160"/>
      <c r="J186" s="77"/>
      <c r="K186" s="127">
        <f t="shared" si="2"/>
        <v>10.3</v>
      </c>
    </row>
    <row r="187" spans="5:11">
      <c r="E187" s="10">
        <v>45741</v>
      </c>
      <c r="F187" s="94">
        <v>35.4</v>
      </c>
      <c r="G187" s="139">
        <v>23.95</v>
      </c>
      <c r="H187" s="160"/>
      <c r="I187" s="160"/>
      <c r="J187" s="77"/>
      <c r="K187" s="127">
        <f t="shared" si="2"/>
        <v>11.45</v>
      </c>
    </row>
    <row r="188" spans="5:11">
      <c r="E188" s="10">
        <v>45741</v>
      </c>
      <c r="F188" s="94">
        <v>36.799999999999997</v>
      </c>
      <c r="G188" s="139">
        <v>27</v>
      </c>
      <c r="H188" s="160">
        <v>36.799999999999997</v>
      </c>
      <c r="I188" s="160">
        <v>27</v>
      </c>
      <c r="J188" s="77"/>
      <c r="K188" s="127">
        <f t="shared" si="2"/>
        <v>0</v>
      </c>
    </row>
    <row r="189" spans="5:11">
      <c r="E189" s="10">
        <v>45741</v>
      </c>
      <c r="F189" s="94">
        <v>17.8</v>
      </c>
      <c r="G189" s="139">
        <v>14.45</v>
      </c>
      <c r="H189" s="160">
        <v>17.8</v>
      </c>
      <c r="I189" s="160">
        <v>10.45</v>
      </c>
      <c r="J189" s="77"/>
      <c r="K189" s="127">
        <f t="shared" si="2"/>
        <v>-4</v>
      </c>
    </row>
    <row r="190" spans="5:11">
      <c r="E190" s="10">
        <v>45741</v>
      </c>
      <c r="F190" s="94">
        <v>44.4</v>
      </c>
      <c r="G190" s="139">
        <v>19.82</v>
      </c>
      <c r="H190" s="160"/>
      <c r="I190" s="160"/>
      <c r="J190" s="77"/>
      <c r="K190" s="127">
        <f t="shared" si="2"/>
        <v>24.58</v>
      </c>
    </row>
    <row r="191" spans="5:11">
      <c r="E191" s="10">
        <v>45741</v>
      </c>
      <c r="F191" s="155">
        <v>771</v>
      </c>
      <c r="G191" s="139">
        <v>486</v>
      </c>
      <c r="H191" s="160">
        <v>121</v>
      </c>
      <c r="I191" s="160"/>
      <c r="J191" s="77">
        <v>12</v>
      </c>
      <c r="K191" s="127">
        <f t="shared" si="2"/>
        <v>152</v>
      </c>
    </row>
    <row r="192" spans="5:11">
      <c r="E192" s="10">
        <v>45742</v>
      </c>
      <c r="F192" s="94">
        <v>66.02</v>
      </c>
      <c r="G192" s="139">
        <v>47</v>
      </c>
      <c r="H192" s="160"/>
      <c r="I192" s="160"/>
      <c r="J192" s="77"/>
      <c r="K192" s="127">
        <f t="shared" si="2"/>
        <v>19.019999999999996</v>
      </c>
    </row>
    <row r="193" spans="5:11">
      <c r="E193" s="10">
        <v>45742</v>
      </c>
      <c r="F193" s="94">
        <v>26.15</v>
      </c>
      <c r="G193" s="139">
        <v>10</v>
      </c>
      <c r="H193" s="160"/>
      <c r="I193" s="160"/>
      <c r="J193" s="77">
        <v>4</v>
      </c>
      <c r="K193" s="127">
        <f t="shared" si="2"/>
        <v>12.149999999999999</v>
      </c>
    </row>
    <row r="194" spans="5:11">
      <c r="E194" s="10">
        <v>45742</v>
      </c>
      <c r="F194" s="94">
        <v>20.8</v>
      </c>
      <c r="G194" s="139">
        <v>13</v>
      </c>
      <c r="H194" s="160"/>
      <c r="I194" s="160"/>
      <c r="J194" s="77"/>
      <c r="K194" s="127">
        <f t="shared" si="2"/>
        <v>7.8000000000000007</v>
      </c>
    </row>
    <row r="195" spans="5:11">
      <c r="E195" s="10">
        <v>45743</v>
      </c>
      <c r="F195" s="94">
        <v>17.8</v>
      </c>
      <c r="G195" s="139">
        <v>14.45</v>
      </c>
      <c r="H195" s="160"/>
      <c r="I195" s="160"/>
      <c r="J195" s="77"/>
      <c r="K195" s="127">
        <f t="shared" si="2"/>
        <v>3.3500000000000014</v>
      </c>
    </row>
    <row r="196" spans="5:11">
      <c r="E196" s="10">
        <v>45743</v>
      </c>
      <c r="F196" s="94">
        <v>14.8</v>
      </c>
      <c r="G196" s="139">
        <v>5</v>
      </c>
      <c r="H196" s="160"/>
      <c r="I196" s="160"/>
      <c r="J196" s="77">
        <v>4</v>
      </c>
      <c r="K196" s="127">
        <f t="shared" si="2"/>
        <v>5.8000000000000007</v>
      </c>
    </row>
    <row r="197" spans="5:11">
      <c r="E197" s="10">
        <v>45743</v>
      </c>
      <c r="F197" s="94">
        <v>43.97</v>
      </c>
      <c r="G197" s="139">
        <v>34.4</v>
      </c>
      <c r="H197" s="160"/>
      <c r="I197" s="160"/>
      <c r="J197" s="77"/>
      <c r="K197" s="127">
        <f t="shared" si="2"/>
        <v>9.57</v>
      </c>
    </row>
    <row r="198" spans="5:11">
      <c r="E198" s="10">
        <v>45743</v>
      </c>
      <c r="F198" s="94">
        <v>86.72</v>
      </c>
      <c r="G198" s="139">
        <v>68</v>
      </c>
      <c r="H198" s="160"/>
      <c r="I198" s="160"/>
      <c r="J198" s="77"/>
      <c r="K198" s="127">
        <f t="shared" ref="K198:K221" si="3">F198-G198-H198+I198-J198</f>
        <v>18.72</v>
      </c>
    </row>
    <row r="199" spans="5:11">
      <c r="E199" s="10">
        <v>45744</v>
      </c>
      <c r="F199" s="94">
        <v>66.8</v>
      </c>
      <c r="G199" s="139">
        <v>47</v>
      </c>
      <c r="H199" s="160"/>
      <c r="I199" s="160"/>
      <c r="J199" s="77"/>
      <c r="K199" s="127">
        <f t="shared" si="3"/>
        <v>19.799999999999997</v>
      </c>
    </row>
    <row r="200" spans="5:11">
      <c r="E200" s="10">
        <v>45744</v>
      </c>
      <c r="F200" s="94">
        <v>36.799999999999997</v>
      </c>
      <c r="G200" s="139">
        <v>25</v>
      </c>
      <c r="H200" s="160"/>
      <c r="I200" s="160"/>
      <c r="J200" s="77"/>
      <c r="K200" s="127">
        <f t="shared" si="3"/>
        <v>11.799999999999997</v>
      </c>
    </row>
    <row r="201" spans="5:11">
      <c r="E201" s="10">
        <v>45744</v>
      </c>
      <c r="F201" s="94">
        <v>14.8</v>
      </c>
      <c r="G201" s="139">
        <v>9.94</v>
      </c>
      <c r="H201" s="160"/>
      <c r="I201" s="160"/>
      <c r="J201" s="77"/>
      <c r="K201" s="127">
        <f t="shared" si="3"/>
        <v>4.8600000000000012</v>
      </c>
    </row>
    <row r="202" spans="5:11">
      <c r="E202" s="10">
        <v>45744</v>
      </c>
      <c r="F202" s="94">
        <v>75.599999999999994</v>
      </c>
      <c r="G202" s="139">
        <v>46.62</v>
      </c>
      <c r="H202" s="160">
        <v>75.599999999999994</v>
      </c>
      <c r="I202" s="160">
        <v>46.62</v>
      </c>
      <c r="J202" s="77"/>
      <c r="K202" s="127">
        <f t="shared" si="3"/>
        <v>0</v>
      </c>
    </row>
    <row r="203" spans="5:11">
      <c r="E203" s="10">
        <v>45744</v>
      </c>
      <c r="F203" s="94">
        <v>11.8</v>
      </c>
      <c r="G203" s="139">
        <v>10.65</v>
      </c>
      <c r="H203" s="160"/>
      <c r="I203" s="160"/>
      <c r="J203" s="77"/>
      <c r="K203" s="127">
        <f t="shared" si="3"/>
        <v>1.1500000000000004</v>
      </c>
    </row>
    <row r="204" spans="5:11">
      <c r="E204" s="10">
        <v>45745</v>
      </c>
      <c r="F204" s="94">
        <v>231.8</v>
      </c>
      <c r="G204" s="139">
        <v>93.04</v>
      </c>
      <c r="H204" s="160"/>
      <c r="I204" s="160"/>
      <c r="J204" s="77"/>
      <c r="K204" s="127">
        <f t="shared" si="3"/>
        <v>138.76</v>
      </c>
    </row>
    <row r="205" spans="5:11">
      <c r="E205" s="10">
        <v>45745</v>
      </c>
      <c r="F205" s="94">
        <v>95.8</v>
      </c>
      <c r="G205" s="139">
        <v>68</v>
      </c>
      <c r="H205" s="160"/>
      <c r="I205" s="160"/>
      <c r="J205" s="77"/>
      <c r="K205" s="127">
        <f t="shared" si="3"/>
        <v>27.799999999999997</v>
      </c>
    </row>
    <row r="206" spans="5:11">
      <c r="E206" s="10">
        <v>45745</v>
      </c>
      <c r="F206" s="94">
        <v>17.8</v>
      </c>
      <c r="G206" s="139">
        <v>14.45</v>
      </c>
      <c r="H206" s="160"/>
      <c r="I206" s="160"/>
      <c r="J206" s="77"/>
      <c r="K206" s="127">
        <f t="shared" si="3"/>
        <v>3.3500000000000014</v>
      </c>
    </row>
    <row r="207" spans="5:11">
      <c r="E207" s="10">
        <v>45745</v>
      </c>
      <c r="F207" s="94">
        <v>23.6</v>
      </c>
      <c r="G207" s="139">
        <v>17.3</v>
      </c>
      <c r="H207" s="160"/>
      <c r="I207" s="160"/>
      <c r="J207" s="77"/>
      <c r="K207" s="127">
        <f t="shared" si="3"/>
        <v>6.3000000000000007</v>
      </c>
    </row>
    <row r="208" spans="5:11">
      <c r="E208" s="10">
        <v>45746</v>
      </c>
      <c r="F208" s="94">
        <v>29.6</v>
      </c>
      <c r="G208" s="139">
        <v>10</v>
      </c>
      <c r="H208" s="160"/>
      <c r="I208" s="160"/>
      <c r="J208" s="77">
        <v>4</v>
      </c>
      <c r="K208" s="127">
        <f t="shared" si="3"/>
        <v>15.600000000000001</v>
      </c>
    </row>
    <row r="209" spans="5:13">
      <c r="E209" s="10">
        <v>45746</v>
      </c>
      <c r="F209" s="94">
        <v>13.8</v>
      </c>
      <c r="G209" s="139">
        <v>5</v>
      </c>
      <c r="H209" s="160"/>
      <c r="I209" s="160"/>
      <c r="J209" s="77">
        <v>4</v>
      </c>
      <c r="K209" s="127">
        <f t="shared" si="3"/>
        <v>4.8000000000000007</v>
      </c>
    </row>
    <row r="210" spans="5:13" s="163" customFormat="1">
      <c r="E210" s="10">
        <v>45746</v>
      </c>
      <c r="F210" s="54">
        <v>11.8</v>
      </c>
      <c r="G210" s="168">
        <v>10.65</v>
      </c>
      <c r="H210" s="169"/>
      <c r="I210" s="169"/>
      <c r="J210" s="170"/>
      <c r="K210" s="127">
        <f t="shared" si="3"/>
        <v>1.1500000000000004</v>
      </c>
      <c r="M210" s="171"/>
    </row>
    <row r="211" spans="5:13">
      <c r="E211" s="10">
        <v>45746</v>
      </c>
      <c r="F211" s="94">
        <v>25.8</v>
      </c>
      <c r="G211" s="139">
        <v>19.2</v>
      </c>
      <c r="H211" s="160"/>
      <c r="I211" s="160"/>
      <c r="J211" s="77"/>
      <c r="K211" s="127">
        <f t="shared" si="3"/>
        <v>6.6000000000000014</v>
      </c>
    </row>
    <row r="212" spans="5:13">
      <c r="E212" s="10">
        <v>45746</v>
      </c>
      <c r="F212" s="94">
        <v>44.8</v>
      </c>
      <c r="G212" s="139">
        <v>33</v>
      </c>
      <c r="H212" s="160"/>
      <c r="I212" s="160"/>
      <c r="J212" s="77">
        <v>4</v>
      </c>
      <c r="K212" s="127">
        <f t="shared" si="3"/>
        <v>7.7999999999999972</v>
      </c>
    </row>
    <row r="213" spans="5:13">
      <c r="E213" s="10">
        <v>45746</v>
      </c>
      <c r="F213" s="94">
        <v>31.3</v>
      </c>
      <c r="G213" s="139">
        <v>21</v>
      </c>
      <c r="H213" s="160"/>
      <c r="I213" s="160"/>
      <c r="J213" s="77"/>
      <c r="K213" s="127">
        <f t="shared" si="3"/>
        <v>10.3</v>
      </c>
    </row>
    <row r="214" spans="5:13">
      <c r="E214" s="10">
        <v>45746</v>
      </c>
      <c r="F214" s="94">
        <v>100.2</v>
      </c>
      <c r="G214" s="139">
        <v>70.8</v>
      </c>
      <c r="H214" s="160"/>
      <c r="I214" s="160"/>
      <c r="J214" s="77"/>
      <c r="K214" s="127">
        <f t="shared" si="3"/>
        <v>29.400000000000006</v>
      </c>
    </row>
    <row r="215" spans="5:13">
      <c r="E215" s="10">
        <v>45747</v>
      </c>
      <c r="F215" s="94">
        <v>22.8</v>
      </c>
      <c r="G215" s="139">
        <v>14.79</v>
      </c>
      <c r="H215" s="160"/>
      <c r="I215" s="160"/>
      <c r="J215" s="77"/>
      <c r="K215" s="127">
        <f t="shared" si="3"/>
        <v>8.0100000000000016</v>
      </c>
    </row>
    <row r="216" spans="5:13">
      <c r="E216" s="10">
        <v>45747</v>
      </c>
      <c r="F216" s="94">
        <v>25.8</v>
      </c>
      <c r="G216" s="139">
        <v>19.2</v>
      </c>
      <c r="H216" s="160"/>
      <c r="I216" s="160"/>
      <c r="J216" s="77"/>
      <c r="K216" s="127">
        <f t="shared" si="3"/>
        <v>6.6000000000000014</v>
      </c>
    </row>
    <row r="217" spans="5:13">
      <c r="E217" s="10">
        <v>45747</v>
      </c>
      <c r="F217" s="94">
        <v>17.8</v>
      </c>
      <c r="G217" s="139">
        <v>14.45</v>
      </c>
      <c r="H217" s="160"/>
      <c r="I217" s="160"/>
      <c r="J217" s="77"/>
      <c r="K217" s="127">
        <f t="shared" si="3"/>
        <v>3.3500000000000014</v>
      </c>
    </row>
    <row r="218" spans="5:13">
      <c r="E218" s="10">
        <v>45747</v>
      </c>
      <c r="F218" s="94">
        <v>19.8</v>
      </c>
      <c r="G218" s="139">
        <v>14.31</v>
      </c>
      <c r="H218" s="160"/>
      <c r="I218" s="160"/>
      <c r="J218" s="77"/>
      <c r="K218" s="127">
        <f t="shared" si="3"/>
        <v>5.49</v>
      </c>
    </row>
    <row r="219" spans="5:13">
      <c r="E219" s="10">
        <v>45747</v>
      </c>
      <c r="F219" s="94">
        <v>14.8</v>
      </c>
      <c r="G219" s="139">
        <v>9.94</v>
      </c>
      <c r="H219" s="160"/>
      <c r="I219" s="160"/>
      <c r="J219" s="77"/>
      <c r="K219" s="127">
        <f t="shared" si="3"/>
        <v>4.8600000000000012</v>
      </c>
    </row>
    <row r="220" spans="5:13">
      <c r="E220" s="10">
        <v>45747</v>
      </c>
      <c r="F220" s="94">
        <v>44.8</v>
      </c>
      <c r="G220" s="139">
        <v>33</v>
      </c>
      <c r="H220" s="160">
        <v>44.8</v>
      </c>
      <c r="I220" s="160">
        <v>33</v>
      </c>
      <c r="J220" s="77"/>
      <c r="K220" s="127">
        <f t="shared" si="3"/>
        <v>0</v>
      </c>
    </row>
    <row r="221" spans="5:13">
      <c r="E221" s="10">
        <v>45747</v>
      </c>
      <c r="F221" s="94">
        <v>17.8</v>
      </c>
      <c r="G221" s="139">
        <v>14.45</v>
      </c>
      <c r="H221" s="160"/>
      <c r="I221" s="160"/>
      <c r="J221" s="77"/>
      <c r="K221" s="127">
        <f t="shared" si="3"/>
        <v>3.3500000000000014</v>
      </c>
    </row>
    <row r="222" spans="5:13">
      <c r="E222" s="10"/>
      <c r="F222" s="94"/>
      <c r="G222" s="139"/>
      <c r="H222" s="160"/>
      <c r="I222" s="160"/>
      <c r="J222" s="77"/>
      <c r="K222" s="127"/>
    </row>
    <row r="223" spans="5:13">
      <c r="E223" s="10"/>
      <c r="F223" s="94"/>
      <c r="G223" s="139"/>
      <c r="H223" s="160"/>
      <c r="I223" s="160"/>
      <c r="J223" s="77"/>
      <c r="K223" s="127"/>
    </row>
    <row r="224" spans="5:13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E246" s="10"/>
      <c r="F246" s="94"/>
      <c r="G246" s="139"/>
      <c r="H246" s="160"/>
      <c r="I246" s="160"/>
      <c r="J246" s="77"/>
      <c r="K246" s="127"/>
    </row>
    <row r="247" spans="5:11">
      <c r="E247" s="10"/>
      <c r="F247" s="94"/>
      <c r="G247" s="139"/>
      <c r="H247" s="160"/>
      <c r="I247" s="160"/>
      <c r="J247" s="77"/>
      <c r="K247" s="127"/>
    </row>
    <row r="248" spans="5:11">
      <c r="E248" s="10"/>
      <c r="F248" s="94"/>
      <c r="G248" s="139"/>
      <c r="H248" s="160"/>
      <c r="I248" s="160"/>
      <c r="J248" s="77"/>
      <c r="K248" s="127"/>
    </row>
    <row r="249" spans="5:11">
      <c r="E249" s="10"/>
      <c r="F249" s="94"/>
      <c r="G249" s="139"/>
      <c r="H249" s="160"/>
      <c r="I249" s="160"/>
      <c r="J249" s="77"/>
      <c r="K249" s="127"/>
    </row>
    <row r="250" spans="5:11">
      <c r="E250" s="10"/>
      <c r="F250" s="94"/>
      <c r="G250" s="139"/>
      <c r="H250" s="160"/>
      <c r="I250" s="160"/>
      <c r="J250" s="77"/>
      <c r="K250" s="127"/>
    </row>
    <row r="251" spans="5:11">
      <c r="E251" s="10"/>
      <c r="F251" s="94"/>
      <c r="G251" s="139"/>
      <c r="H251" s="160"/>
      <c r="I251" s="160"/>
      <c r="J251" s="77"/>
      <c r="K251" s="144"/>
    </row>
    <row r="252" spans="5:11">
      <c r="E252" s="10"/>
      <c r="F252" s="94"/>
      <c r="G252" s="139"/>
      <c r="H252" s="160"/>
      <c r="I252" s="160"/>
      <c r="J252" s="77"/>
      <c r="K252" s="144"/>
    </row>
    <row r="253" spans="5:11">
      <c r="E253" s="10"/>
      <c r="J253" s="77"/>
    </row>
    <row r="254" spans="5:11">
      <c r="E254" s="10"/>
      <c r="J254" s="77"/>
    </row>
    <row r="255" spans="5:11">
      <c r="E255" s="10"/>
      <c r="J255" s="77"/>
    </row>
    <row r="256" spans="5:11">
      <c r="E256" s="10"/>
      <c r="J256" s="77"/>
    </row>
    <row r="257" spans="5:10">
      <c r="E257" s="10"/>
      <c r="J257" s="77"/>
    </row>
    <row r="258" spans="5:10">
      <c r="E258" s="10"/>
      <c r="J258" s="77"/>
    </row>
    <row r="259" spans="5:10">
      <c r="E259" s="10"/>
      <c r="J259" s="77"/>
    </row>
    <row r="260" spans="5:10">
      <c r="E260" s="10"/>
      <c r="J260" s="77"/>
    </row>
    <row r="261" spans="5:10">
      <c r="E261" s="10"/>
      <c r="J261" s="77"/>
    </row>
    <row r="262" spans="5:10">
      <c r="E262" s="10"/>
      <c r="J262" s="77"/>
    </row>
    <row r="263" spans="5:10">
      <c r="E263" s="10"/>
      <c r="J263" s="77"/>
    </row>
    <row r="264" spans="5:10">
      <c r="E264" s="10"/>
      <c r="J264" s="77"/>
    </row>
    <row r="265" spans="5:10">
      <c r="E265" s="10"/>
      <c r="J265" s="77"/>
    </row>
    <row r="266" spans="5:10">
      <c r="E266" s="10"/>
      <c r="J266" s="77"/>
    </row>
    <row r="267" spans="5:10">
      <c r="E267" s="10"/>
      <c r="J267" s="77"/>
    </row>
    <row r="268" spans="5:10">
      <c r="E268" s="10"/>
      <c r="J268" s="77"/>
    </row>
    <row r="269" spans="5:10">
      <c r="E269" s="10"/>
      <c r="J269" s="77"/>
    </row>
    <row r="270" spans="5:10">
      <c r="E270" s="10"/>
      <c r="J270" s="77"/>
    </row>
    <row r="271" spans="5:10">
      <c r="E271" s="10"/>
      <c r="J271" s="77"/>
    </row>
    <row r="272" spans="5:10">
      <c r="E272" s="10"/>
      <c r="J272" s="77"/>
    </row>
    <row r="273" spans="5:10">
      <c r="E273" s="10"/>
      <c r="J273" s="77"/>
    </row>
    <row r="274" spans="5:10">
      <c r="E274" s="10"/>
      <c r="J274" s="77"/>
    </row>
    <row r="275" spans="5:10">
      <c r="E275" s="10"/>
      <c r="J275" s="77"/>
    </row>
    <row r="276" spans="5:10">
      <c r="E276" s="10"/>
      <c r="J276" s="77"/>
    </row>
    <row r="277" spans="5:10">
      <c r="E277" s="10"/>
      <c r="J277" s="77"/>
    </row>
    <row r="278" spans="5:10">
      <c r="E278" s="10"/>
      <c r="J278" s="77"/>
    </row>
    <row r="279" spans="5:10">
      <c r="E279" s="10"/>
      <c r="J279" s="77"/>
    </row>
    <row r="280" spans="5:10">
      <c r="E280" s="10"/>
      <c r="J280" s="77"/>
    </row>
    <row r="281" spans="5:10">
      <c r="E281" s="10"/>
      <c r="J281" s="77"/>
    </row>
    <row r="282" spans="5:10">
      <c r="E282" s="10"/>
      <c r="J282" s="77"/>
    </row>
    <row r="283" spans="5:10">
      <c r="E283" s="10"/>
      <c r="J283" s="77"/>
    </row>
    <row r="284" spans="5:10">
      <c r="E284" s="10"/>
      <c r="J284" s="77"/>
    </row>
    <row r="285" spans="5:10">
      <c r="E285" s="10"/>
      <c r="J285" s="77"/>
    </row>
    <row r="286" spans="5:10">
      <c r="E286" s="10"/>
      <c r="J286" s="77"/>
    </row>
    <row r="287" spans="5:10">
      <c r="E287" s="10"/>
      <c r="J287" s="77"/>
    </row>
    <row r="288" spans="5:10">
      <c r="E288" s="10"/>
      <c r="J288" s="77"/>
    </row>
    <row r="289" spans="5:10">
      <c r="E289" s="10"/>
      <c r="J289" s="77"/>
    </row>
    <row r="290" spans="5:10">
      <c r="E290" s="10"/>
      <c r="J290" s="77"/>
    </row>
    <row r="291" spans="5:10">
      <c r="E291" s="10"/>
      <c r="J291" s="77"/>
    </row>
    <row r="292" spans="5:10">
      <c r="E292" s="10"/>
      <c r="J292" s="77"/>
    </row>
    <row r="293" spans="5:10">
      <c r="E293" s="10"/>
      <c r="J293" s="77"/>
    </row>
    <row r="294" spans="5:10">
      <c r="E294" s="10"/>
      <c r="J294" s="77"/>
    </row>
    <row r="295" spans="5:10">
      <c r="E295" s="10"/>
      <c r="J295" s="77"/>
    </row>
    <row r="296" spans="5:10">
      <c r="E296" s="10"/>
      <c r="J296" s="77"/>
    </row>
    <row r="297" spans="5:10">
      <c r="E297" s="10"/>
      <c r="J297" s="77"/>
    </row>
    <row r="298" spans="5:10">
      <c r="E298" s="10"/>
      <c r="J298" s="77"/>
    </row>
    <row r="299" spans="5:10">
      <c r="J299" s="77"/>
    </row>
    <row r="300" spans="5:10">
      <c r="J300" s="77"/>
    </row>
    <row r="301" spans="5:10">
      <c r="J301" s="77"/>
    </row>
    <row r="302" spans="5:10">
      <c r="J302" s="77"/>
    </row>
    <row r="303" spans="5:10">
      <c r="J303" s="77"/>
    </row>
    <row r="304" spans="5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31" activePane="bottomRight" state="frozen"/>
      <selection pane="topRight" activeCell="E1" sqref="E1"/>
      <selection pane="bottomLeft" activeCell="A7" sqref="A7"/>
      <selection pane="bottomRight" activeCell="L45" sqref="L45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113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1849.5999999999988</v>
      </c>
      <c r="E2" s="10">
        <v>45689</v>
      </c>
      <c r="F2" s="58">
        <v>25.8</v>
      </c>
      <c r="G2" s="139">
        <v>19.2</v>
      </c>
      <c r="H2" s="122"/>
      <c r="I2" s="122"/>
      <c r="J2" s="26"/>
      <c r="K2" s="127">
        <f>F2-G2-H2+I2-J2</f>
        <v>6.6000000000000014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5961.1400000000085</v>
      </c>
      <c r="C3" s="157" t="s">
        <v>57</v>
      </c>
      <c r="D3" s="159">
        <f>D2/B4</f>
        <v>0.46356935369469454</v>
      </c>
      <c r="E3" s="10">
        <v>45689</v>
      </c>
      <c r="F3" s="58">
        <v>41.4</v>
      </c>
      <c r="G3" s="139">
        <v>15</v>
      </c>
      <c r="H3" s="122"/>
      <c r="I3" s="122"/>
      <c r="J3" s="26">
        <v>4</v>
      </c>
      <c r="K3" s="127">
        <f t="shared" ref="K3:K66" si="0">F3-G3-H3+I3-J3</f>
        <v>22.4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3989.9100000000003</v>
      </c>
      <c r="C4" s="4" t="s">
        <v>11</v>
      </c>
      <c r="D4" s="156">
        <f>SUM(J:J)</f>
        <v>86</v>
      </c>
      <c r="E4" s="10">
        <v>45689</v>
      </c>
      <c r="F4" s="58">
        <v>28.7</v>
      </c>
      <c r="G4" s="139">
        <v>19</v>
      </c>
      <c r="H4" s="122"/>
      <c r="I4" s="122"/>
      <c r="J4" s="26"/>
      <c r="K4" s="127">
        <f t="shared" si="0"/>
        <v>9.6999999999999993</v>
      </c>
      <c r="L4" s="152"/>
      <c r="Q4" s="1"/>
      <c r="R4" s="1"/>
    </row>
    <row r="5" spans="1:18" ht="20.25" customHeight="1">
      <c r="A5" s="52" t="s">
        <v>91</v>
      </c>
      <c r="B5" s="156">
        <f>SUM(H:H)</f>
        <v>144.39999999999998</v>
      </c>
      <c r="C5" s="157" t="s">
        <v>98</v>
      </c>
      <c r="D5" s="158">
        <f>COUNT(G:G)</f>
        <v>123</v>
      </c>
      <c r="E5" s="10">
        <v>45690</v>
      </c>
      <c r="F5" s="58">
        <v>28.7</v>
      </c>
      <c r="G5" s="139">
        <v>19</v>
      </c>
      <c r="H5" s="123"/>
      <c r="I5" s="123"/>
      <c r="J5" s="26"/>
      <c r="K5" s="127">
        <f t="shared" si="0"/>
        <v>9.6999999999999993</v>
      </c>
      <c r="L5" s="152"/>
    </row>
    <row r="6" spans="1:18" ht="20.25" customHeight="1">
      <c r="A6" s="52" t="s">
        <v>92</v>
      </c>
      <c r="B6" s="156">
        <f>SUM(I:I)</f>
        <v>108.77</v>
      </c>
      <c r="C6" s="165" t="s">
        <v>108</v>
      </c>
      <c r="D6" s="158">
        <f>COUNT(I:I)</f>
        <v>3</v>
      </c>
      <c r="E6" s="10">
        <v>45690</v>
      </c>
      <c r="F6" s="58">
        <v>18.8</v>
      </c>
      <c r="G6" s="140">
        <v>16</v>
      </c>
      <c r="H6" s="123"/>
      <c r="I6" s="123"/>
      <c r="J6" s="26"/>
      <c r="K6" s="127">
        <f>F6-G6-H6+I6-J6</f>
        <v>2.8000000000000007</v>
      </c>
      <c r="L6" s="152"/>
    </row>
    <row r="7" spans="1:18" ht="20.25" customHeight="1">
      <c r="C7" s="1"/>
      <c r="D7" s="1"/>
      <c r="E7" s="10">
        <v>45690</v>
      </c>
      <c r="F7" s="138">
        <v>40.799999999999997</v>
      </c>
      <c r="G7" s="139">
        <v>36</v>
      </c>
      <c r="H7" s="123">
        <v>40.799999999999997</v>
      </c>
      <c r="I7" s="123">
        <v>36</v>
      </c>
      <c r="J7" s="26">
        <v>4</v>
      </c>
      <c r="K7" s="127">
        <f>F7-G7-H7+I7-J7</f>
        <v>-4</v>
      </c>
      <c r="L7" s="152"/>
    </row>
    <row r="8" spans="1:18" ht="20.25" customHeight="1">
      <c r="A8" s="1"/>
      <c r="B8" s="1"/>
      <c r="C8" s="1"/>
      <c r="D8" s="1"/>
      <c r="E8" s="10">
        <v>45691</v>
      </c>
      <c r="F8" s="58">
        <v>32.5</v>
      </c>
      <c r="G8" s="139">
        <v>22.39</v>
      </c>
      <c r="H8" s="123"/>
      <c r="I8" s="123"/>
      <c r="J8" s="26"/>
      <c r="K8" s="127">
        <f>F8-G8-H8+I8-J8</f>
        <v>10.11</v>
      </c>
      <c r="L8" s="152"/>
    </row>
    <row r="9" spans="1:18" ht="20.25" customHeight="1">
      <c r="A9" s="1"/>
      <c r="B9" s="1"/>
      <c r="E9" s="10">
        <v>45692</v>
      </c>
      <c r="F9" s="58">
        <v>14.8</v>
      </c>
      <c r="G9" s="140">
        <v>11.8</v>
      </c>
      <c r="H9" s="123"/>
      <c r="I9" s="123"/>
      <c r="J9" s="26"/>
      <c r="K9" s="127">
        <f>F9-G9-H9+I9-J9</f>
        <v>3</v>
      </c>
      <c r="L9" s="152"/>
    </row>
    <row r="10" spans="1:18" ht="20.25" customHeight="1">
      <c r="A10" s="1"/>
      <c r="B10" s="162"/>
      <c r="E10" s="10">
        <v>45692</v>
      </c>
      <c r="F10" s="138">
        <v>31.3</v>
      </c>
      <c r="G10" s="139">
        <v>21</v>
      </c>
      <c r="H10" s="123"/>
      <c r="I10" s="123"/>
      <c r="J10" s="26"/>
      <c r="K10" s="127">
        <f t="shared" si="0"/>
        <v>10.3</v>
      </c>
      <c r="L10" s="14"/>
    </row>
    <row r="11" spans="1:18" ht="22.35" customHeight="1">
      <c r="A11" s="1"/>
      <c r="B11" s="1"/>
      <c r="E11" s="10">
        <v>45692</v>
      </c>
      <c r="F11" s="58">
        <v>31.3</v>
      </c>
      <c r="G11" s="139">
        <v>21</v>
      </c>
      <c r="H11" s="123"/>
      <c r="I11" s="123"/>
      <c r="J11" s="26"/>
      <c r="K11" s="127">
        <f>F11-G11-H11+I11-J11</f>
        <v>10.3</v>
      </c>
      <c r="L11" s="14"/>
    </row>
    <row r="12" spans="1:18">
      <c r="A12" s="1"/>
      <c r="B12" s="1"/>
      <c r="E12" s="10">
        <v>45692</v>
      </c>
      <c r="F12" s="58">
        <v>36.5</v>
      </c>
      <c r="G12" s="140">
        <v>25</v>
      </c>
      <c r="H12" s="123"/>
      <c r="I12" s="123"/>
      <c r="J12" s="26"/>
      <c r="K12" s="127">
        <f t="shared" si="0"/>
        <v>11.5</v>
      </c>
      <c r="L12" s="14"/>
    </row>
    <row r="13" spans="1:18">
      <c r="A13" s="1"/>
      <c r="B13" s="1"/>
      <c r="E13" s="10">
        <v>45692</v>
      </c>
      <c r="F13" s="58">
        <v>23.5</v>
      </c>
      <c r="G13" s="140">
        <v>15</v>
      </c>
      <c r="H13" s="123"/>
      <c r="I13" s="123"/>
      <c r="J13" s="26"/>
      <c r="K13" s="127">
        <f t="shared" si="0"/>
        <v>8.5</v>
      </c>
      <c r="L13" s="14"/>
    </row>
    <row r="14" spans="1:18">
      <c r="B14" s="154"/>
      <c r="E14" s="10">
        <v>45692</v>
      </c>
      <c r="F14" s="58">
        <v>14.8</v>
      </c>
      <c r="G14" s="140">
        <v>11.8</v>
      </c>
      <c r="H14" s="123"/>
      <c r="I14" s="123"/>
      <c r="J14" s="26"/>
      <c r="K14" s="127">
        <f t="shared" si="0"/>
        <v>3</v>
      </c>
      <c r="L14" s="14"/>
      <c r="M14" t="s">
        <v>65</v>
      </c>
    </row>
    <row r="15" spans="1:18">
      <c r="E15" s="10">
        <v>45693</v>
      </c>
      <c r="F15" s="58">
        <v>34.799999999999997</v>
      </c>
      <c r="G15" s="139">
        <v>25</v>
      </c>
      <c r="H15" s="123"/>
      <c r="I15" s="123"/>
      <c r="J15" s="26"/>
      <c r="K15" s="127">
        <f t="shared" si="0"/>
        <v>9.7999999999999972</v>
      </c>
      <c r="L15" s="14"/>
    </row>
    <row r="16" spans="1:18">
      <c r="E16" s="10">
        <v>45693</v>
      </c>
      <c r="F16" s="58">
        <v>89.6</v>
      </c>
      <c r="G16" s="140">
        <v>54</v>
      </c>
      <c r="H16" s="123"/>
      <c r="I16" s="123"/>
      <c r="J16" s="26">
        <v>10</v>
      </c>
      <c r="K16" s="127">
        <f t="shared" si="0"/>
        <v>25.599999999999994</v>
      </c>
      <c r="L16" s="14"/>
    </row>
    <row r="17" spans="5:12">
      <c r="E17" s="10">
        <v>45693</v>
      </c>
      <c r="F17" s="58">
        <v>17.8</v>
      </c>
      <c r="G17" s="139">
        <v>14.45</v>
      </c>
      <c r="H17" s="122"/>
      <c r="I17" s="122"/>
      <c r="J17" s="26"/>
      <c r="K17" s="127">
        <f t="shared" si="0"/>
        <v>3.3500000000000014</v>
      </c>
      <c r="L17" s="14"/>
    </row>
    <row r="18" spans="5:12">
      <c r="E18" s="10">
        <v>45693</v>
      </c>
      <c r="F18" s="60">
        <v>17.8</v>
      </c>
      <c r="G18" s="139">
        <v>14.45</v>
      </c>
      <c r="H18" s="122"/>
      <c r="I18" s="122"/>
      <c r="J18" s="26"/>
      <c r="K18" s="127">
        <f t="shared" si="0"/>
        <v>3.3500000000000014</v>
      </c>
      <c r="L18" s="14"/>
    </row>
    <row r="19" spans="5:12">
      <c r="E19" s="10">
        <v>45693</v>
      </c>
      <c r="F19" s="58">
        <v>17.8</v>
      </c>
      <c r="G19" s="139">
        <v>14.45</v>
      </c>
      <c r="H19" s="122"/>
      <c r="I19" s="122"/>
      <c r="J19" s="26"/>
      <c r="K19" s="127">
        <f t="shared" si="0"/>
        <v>3.3500000000000014</v>
      </c>
      <c r="L19" s="14"/>
    </row>
    <row r="20" spans="5:12">
      <c r="E20" s="10">
        <v>45693</v>
      </c>
      <c r="F20" s="138">
        <v>34.799999999999997</v>
      </c>
      <c r="G20" s="139">
        <v>25</v>
      </c>
      <c r="H20" s="123"/>
      <c r="I20" s="123"/>
      <c r="J20" s="26"/>
      <c r="K20" s="127">
        <f t="shared" si="0"/>
        <v>9.7999999999999972</v>
      </c>
      <c r="L20" s="14"/>
    </row>
    <row r="21" spans="5:12">
      <c r="E21" s="10">
        <v>45694</v>
      </c>
      <c r="F21" s="138">
        <v>494</v>
      </c>
      <c r="G21" s="139">
        <v>313.5</v>
      </c>
      <c r="H21" s="123"/>
      <c r="I21" s="123"/>
      <c r="J21" s="26"/>
      <c r="K21" s="127">
        <f t="shared" si="0"/>
        <v>180.5</v>
      </c>
      <c r="L21" s="14"/>
    </row>
    <row r="22" spans="5:12">
      <c r="E22" s="10">
        <v>45694</v>
      </c>
      <c r="F22" s="135">
        <v>60</v>
      </c>
      <c r="G22" s="139">
        <v>38</v>
      </c>
      <c r="H22" s="122"/>
      <c r="I22" s="122"/>
      <c r="J22" s="26"/>
      <c r="K22" s="127">
        <f t="shared" si="0"/>
        <v>22</v>
      </c>
      <c r="L22" s="14"/>
    </row>
    <row r="23" spans="5:12">
      <c r="E23" s="10">
        <v>45695</v>
      </c>
      <c r="F23" s="135">
        <v>27.6</v>
      </c>
      <c r="G23" s="139">
        <v>10</v>
      </c>
      <c r="H23" s="123"/>
      <c r="I23" s="123"/>
      <c r="J23" s="26">
        <v>4</v>
      </c>
      <c r="K23" s="127">
        <f t="shared" si="0"/>
        <v>13.600000000000001</v>
      </c>
      <c r="L23" s="14"/>
    </row>
    <row r="24" spans="5:12">
      <c r="E24" s="10">
        <v>45695</v>
      </c>
      <c r="F24" s="60">
        <v>28.7</v>
      </c>
      <c r="G24" s="139">
        <v>19</v>
      </c>
      <c r="H24" s="123"/>
      <c r="I24" s="123"/>
      <c r="J24" s="26"/>
      <c r="K24" s="127">
        <f t="shared" si="0"/>
        <v>9.6999999999999993</v>
      </c>
      <c r="L24" s="14"/>
    </row>
    <row r="25" spans="5:12">
      <c r="E25" s="10">
        <v>45695</v>
      </c>
      <c r="F25" s="60">
        <v>11.8</v>
      </c>
      <c r="G25" s="139">
        <v>10.65</v>
      </c>
      <c r="H25" s="123"/>
      <c r="I25" s="123"/>
      <c r="J25" s="141"/>
      <c r="K25" s="127">
        <f t="shared" si="0"/>
        <v>1.1500000000000004</v>
      </c>
      <c r="L25" s="14"/>
    </row>
    <row r="26" spans="5:12">
      <c r="E26" s="10">
        <v>45695</v>
      </c>
      <c r="F26" s="94">
        <v>36.5</v>
      </c>
      <c r="G26" s="139">
        <v>25</v>
      </c>
      <c r="H26" s="123"/>
      <c r="I26" s="123"/>
      <c r="J26" s="141"/>
      <c r="K26" s="127">
        <f t="shared" si="0"/>
        <v>11.5</v>
      </c>
      <c r="L26" s="14"/>
    </row>
    <row r="27" spans="5:12">
      <c r="E27" s="10">
        <v>45696</v>
      </c>
      <c r="F27" s="94">
        <v>44.4</v>
      </c>
      <c r="G27" s="139">
        <v>20.399999999999999</v>
      </c>
      <c r="H27" s="123"/>
      <c r="I27" s="123"/>
      <c r="J27" s="130"/>
      <c r="K27" s="127">
        <f t="shared" si="0"/>
        <v>24</v>
      </c>
      <c r="L27" s="14"/>
    </row>
    <row r="28" spans="5:12">
      <c r="E28" s="10">
        <v>45696</v>
      </c>
      <c r="F28" s="94">
        <v>97.8</v>
      </c>
      <c r="G28" s="139">
        <v>68</v>
      </c>
      <c r="H28" s="123"/>
      <c r="I28" s="123"/>
      <c r="J28" s="77"/>
      <c r="K28" s="127">
        <f t="shared" si="0"/>
        <v>29.799999999999997</v>
      </c>
      <c r="L28" s="14"/>
    </row>
    <row r="29" spans="5:12">
      <c r="E29" s="10">
        <v>45697</v>
      </c>
      <c r="F29" s="94">
        <v>36.5</v>
      </c>
      <c r="G29" s="139">
        <v>25</v>
      </c>
      <c r="H29" s="123"/>
      <c r="I29" s="123"/>
      <c r="J29" s="77"/>
      <c r="K29" s="127">
        <f t="shared" si="0"/>
        <v>11.5</v>
      </c>
      <c r="L29" s="14"/>
    </row>
    <row r="30" spans="5:12">
      <c r="E30" s="10">
        <v>45697</v>
      </c>
      <c r="F30" s="94">
        <v>33.9</v>
      </c>
      <c r="G30" s="139">
        <v>18.600000000000001</v>
      </c>
      <c r="H30" s="123"/>
      <c r="I30" s="123"/>
      <c r="J30" s="77"/>
      <c r="K30" s="127">
        <f t="shared" si="0"/>
        <v>15.299999999999997</v>
      </c>
      <c r="L30" s="14"/>
    </row>
    <row r="31" spans="5:12">
      <c r="E31" s="10">
        <v>45697</v>
      </c>
      <c r="F31" s="153">
        <v>17.8</v>
      </c>
      <c r="G31" s="139">
        <v>9.51</v>
      </c>
      <c r="H31" s="123"/>
      <c r="I31" s="123"/>
      <c r="J31" s="77"/>
      <c r="K31" s="127">
        <f t="shared" si="0"/>
        <v>8.2900000000000009</v>
      </c>
      <c r="L31" s="14"/>
    </row>
    <row r="32" spans="5:12">
      <c r="E32" s="10">
        <v>45698</v>
      </c>
      <c r="F32" s="94">
        <v>32.799999999999997</v>
      </c>
      <c r="G32" s="139">
        <v>27.31</v>
      </c>
      <c r="H32" s="160"/>
      <c r="I32" s="160"/>
      <c r="J32" s="77"/>
      <c r="K32" s="127">
        <f t="shared" si="0"/>
        <v>5.4899999999999984</v>
      </c>
    </row>
    <row r="33" spans="3:11">
      <c r="E33" s="10">
        <v>45698</v>
      </c>
      <c r="F33" s="94">
        <v>14.8</v>
      </c>
      <c r="G33" s="139">
        <v>9.09</v>
      </c>
      <c r="H33" s="160"/>
      <c r="I33" s="160"/>
      <c r="J33" s="77"/>
      <c r="K33" s="127">
        <f t="shared" si="0"/>
        <v>5.7100000000000009</v>
      </c>
    </row>
    <row r="34" spans="3:11">
      <c r="E34" s="10">
        <v>45698</v>
      </c>
      <c r="F34" s="94">
        <v>14.8</v>
      </c>
      <c r="G34" s="139">
        <v>11.8</v>
      </c>
      <c r="H34" s="160"/>
      <c r="I34" s="160"/>
      <c r="J34" s="77"/>
      <c r="K34" s="127">
        <f t="shared" si="0"/>
        <v>3</v>
      </c>
    </row>
    <row r="35" spans="3:11">
      <c r="E35" s="10">
        <v>45698</v>
      </c>
      <c r="F35" s="94">
        <v>17.8</v>
      </c>
      <c r="G35" s="139">
        <v>14.45</v>
      </c>
      <c r="H35" s="160"/>
      <c r="I35" s="160"/>
      <c r="J35" s="77"/>
      <c r="K35" s="127">
        <f t="shared" si="0"/>
        <v>3.3500000000000014</v>
      </c>
    </row>
    <row r="36" spans="3:11">
      <c r="E36" s="10">
        <v>45699</v>
      </c>
      <c r="F36" s="94">
        <v>31.3</v>
      </c>
      <c r="G36" s="139">
        <v>21</v>
      </c>
      <c r="H36" s="160"/>
      <c r="I36" s="160"/>
      <c r="J36" s="77"/>
      <c r="K36" s="127">
        <f t="shared" si="0"/>
        <v>10.3</v>
      </c>
    </row>
    <row r="37" spans="3:11">
      <c r="E37" s="10">
        <v>45699</v>
      </c>
      <c r="F37" s="94">
        <v>28.7</v>
      </c>
      <c r="G37" s="139">
        <v>19</v>
      </c>
      <c r="H37" s="160"/>
      <c r="I37" s="160"/>
      <c r="J37" s="77"/>
      <c r="K37" s="127">
        <f t="shared" si="0"/>
        <v>9.6999999999999993</v>
      </c>
    </row>
    <row r="38" spans="3:11">
      <c r="E38" s="10">
        <v>45700</v>
      </c>
      <c r="F38" s="94">
        <v>78.3</v>
      </c>
      <c r="G38" s="139">
        <v>45</v>
      </c>
      <c r="H38" s="160"/>
      <c r="I38" s="160"/>
      <c r="J38" s="77"/>
      <c r="K38" s="127">
        <f t="shared" si="0"/>
        <v>33.299999999999997</v>
      </c>
    </row>
    <row r="39" spans="3:11">
      <c r="E39" s="10">
        <v>45700</v>
      </c>
      <c r="F39" s="94">
        <v>16.5</v>
      </c>
      <c r="G39" s="139">
        <v>10</v>
      </c>
      <c r="H39" s="160"/>
      <c r="I39" s="160"/>
      <c r="J39" s="77">
        <v>4</v>
      </c>
      <c r="K39" s="127">
        <f t="shared" si="0"/>
        <v>2.5</v>
      </c>
    </row>
    <row r="40" spans="3:11">
      <c r="E40" s="10">
        <v>45700</v>
      </c>
      <c r="F40" s="94">
        <v>86.2</v>
      </c>
      <c r="G40" s="139">
        <v>41.14</v>
      </c>
      <c r="H40" s="160"/>
      <c r="I40" s="160"/>
      <c r="J40" s="77"/>
      <c r="K40" s="127">
        <f t="shared" si="0"/>
        <v>45.06</v>
      </c>
    </row>
    <row r="41" spans="3:11">
      <c r="E41" s="10">
        <v>45701</v>
      </c>
      <c r="F41" s="94">
        <v>25.8</v>
      </c>
      <c r="G41" s="139">
        <v>19.2</v>
      </c>
      <c r="H41" s="160"/>
      <c r="I41" s="160"/>
      <c r="J41" s="77"/>
      <c r="K41" s="127">
        <f t="shared" si="0"/>
        <v>6.6000000000000014</v>
      </c>
    </row>
    <row r="42" spans="3:11">
      <c r="E42" s="10">
        <v>45701</v>
      </c>
      <c r="F42" s="94">
        <v>29.6</v>
      </c>
      <c r="G42" s="139">
        <v>10</v>
      </c>
      <c r="H42" s="160"/>
      <c r="I42" s="160"/>
      <c r="J42" s="77">
        <v>4</v>
      </c>
      <c r="K42" s="127">
        <f t="shared" si="0"/>
        <v>15.600000000000001</v>
      </c>
    </row>
    <row r="43" spans="3:11">
      <c r="E43" s="10">
        <v>45701</v>
      </c>
      <c r="F43" s="94">
        <v>25.8</v>
      </c>
      <c r="G43" s="139">
        <v>19.2</v>
      </c>
      <c r="H43" s="160"/>
      <c r="I43" s="160"/>
      <c r="J43" s="77"/>
      <c r="K43" s="127">
        <f t="shared" si="0"/>
        <v>6.6000000000000014</v>
      </c>
    </row>
    <row r="44" spans="3:11">
      <c r="E44" s="10">
        <v>45702</v>
      </c>
      <c r="F44" s="94">
        <v>41.4</v>
      </c>
      <c r="G44" s="139">
        <v>27.75</v>
      </c>
      <c r="H44" s="160"/>
      <c r="I44" s="160"/>
      <c r="J44" s="77"/>
      <c r="K44" s="127">
        <f t="shared" si="0"/>
        <v>13.649999999999999</v>
      </c>
    </row>
    <row r="45" spans="3:11">
      <c r="E45" s="10">
        <v>45702</v>
      </c>
      <c r="F45" s="94">
        <v>38.799999999999997</v>
      </c>
      <c r="G45" s="139">
        <v>30.77</v>
      </c>
      <c r="H45" s="160">
        <v>38.799999999999997</v>
      </c>
      <c r="I45" s="160">
        <v>30.77</v>
      </c>
      <c r="J45" s="77"/>
      <c r="K45" s="127">
        <f t="shared" si="0"/>
        <v>0</v>
      </c>
    </row>
    <row r="46" spans="3:11">
      <c r="C46" s="79"/>
      <c r="D46" s="79"/>
      <c r="E46" s="10">
        <v>45702</v>
      </c>
      <c r="F46" s="94">
        <v>14.8</v>
      </c>
      <c r="G46" s="139">
        <v>9.94</v>
      </c>
      <c r="H46" s="160"/>
      <c r="I46" s="160"/>
      <c r="J46" s="77"/>
      <c r="K46" s="127">
        <f t="shared" si="0"/>
        <v>4.8600000000000012</v>
      </c>
    </row>
    <row r="47" spans="3:11">
      <c r="E47" s="10">
        <v>45702</v>
      </c>
      <c r="F47" s="94">
        <v>25.8</v>
      </c>
      <c r="G47" s="139">
        <v>19.2</v>
      </c>
      <c r="H47" s="160"/>
      <c r="I47" s="160"/>
      <c r="J47" s="77"/>
      <c r="K47" s="127">
        <f t="shared" si="0"/>
        <v>6.6000000000000014</v>
      </c>
    </row>
    <row r="48" spans="3:11">
      <c r="E48" s="10">
        <v>45702</v>
      </c>
      <c r="F48" s="94">
        <v>126</v>
      </c>
      <c r="G48" s="139">
        <v>83.5</v>
      </c>
      <c r="H48" s="160"/>
      <c r="I48" s="160"/>
      <c r="J48" s="77"/>
      <c r="K48" s="127">
        <f t="shared" si="0"/>
        <v>42.5</v>
      </c>
    </row>
    <row r="49" spans="1:13">
      <c r="C49" s="79"/>
      <c r="D49" s="79"/>
      <c r="E49" s="10">
        <v>45702</v>
      </c>
      <c r="F49" s="94">
        <v>49.8</v>
      </c>
      <c r="G49" s="139">
        <v>36.22</v>
      </c>
      <c r="H49" s="160"/>
      <c r="I49" s="160"/>
      <c r="J49" s="77"/>
      <c r="K49" s="127">
        <f t="shared" si="0"/>
        <v>13.579999999999998</v>
      </c>
    </row>
    <row r="50" spans="1:13">
      <c r="A50" s="79"/>
      <c r="B50" s="79"/>
      <c r="E50" s="10">
        <v>45703</v>
      </c>
      <c r="F50" s="94">
        <v>34.799999999999997</v>
      </c>
      <c r="G50" s="139">
        <v>25</v>
      </c>
      <c r="H50" s="160"/>
      <c r="I50" s="160"/>
      <c r="J50" s="77"/>
      <c r="K50" s="127">
        <f t="shared" si="0"/>
        <v>9.7999999999999972</v>
      </c>
      <c r="M50" t="s">
        <v>65</v>
      </c>
    </row>
    <row r="51" spans="1:13">
      <c r="E51" s="10">
        <v>45704</v>
      </c>
      <c r="F51" s="94">
        <v>44.8</v>
      </c>
      <c r="G51" s="139">
        <v>34.729999999999997</v>
      </c>
      <c r="H51" s="160"/>
      <c r="I51" s="160"/>
      <c r="J51" s="77"/>
      <c r="K51" s="127">
        <f t="shared" si="0"/>
        <v>10.07</v>
      </c>
    </row>
    <row r="52" spans="1:13">
      <c r="E52" s="10">
        <v>45704</v>
      </c>
      <c r="F52" s="94">
        <v>25.8</v>
      </c>
      <c r="G52" s="139">
        <v>19.2</v>
      </c>
      <c r="H52" s="160"/>
      <c r="I52" s="160"/>
      <c r="J52" s="77"/>
      <c r="K52" s="127">
        <f t="shared" si="0"/>
        <v>6.6000000000000014</v>
      </c>
    </row>
    <row r="53" spans="1:13">
      <c r="A53" s="79"/>
      <c r="B53" s="79"/>
      <c r="E53" s="10">
        <v>45704</v>
      </c>
      <c r="F53" s="94">
        <v>29.6</v>
      </c>
      <c r="G53" s="139">
        <v>14.88</v>
      </c>
      <c r="H53" s="160"/>
      <c r="I53" s="160"/>
      <c r="J53" s="77"/>
      <c r="K53" s="127">
        <f t="shared" si="0"/>
        <v>14.72</v>
      </c>
    </row>
    <row r="54" spans="1:13" s="79" customFormat="1">
      <c r="A54"/>
      <c r="B54"/>
      <c r="C54"/>
      <c r="D54"/>
      <c r="E54" s="10">
        <v>45704</v>
      </c>
      <c r="F54" s="94">
        <v>32.799999999999997</v>
      </c>
      <c r="G54" s="139">
        <v>27.31</v>
      </c>
      <c r="H54" s="160"/>
      <c r="I54" s="160"/>
      <c r="J54" s="77"/>
      <c r="K54" s="127">
        <f t="shared" si="0"/>
        <v>5.4899999999999984</v>
      </c>
    </row>
    <row r="55" spans="1:13">
      <c r="E55" s="10">
        <v>45704</v>
      </c>
      <c r="F55" s="94">
        <v>25.8</v>
      </c>
      <c r="G55" s="139">
        <v>19.2</v>
      </c>
      <c r="H55" s="160"/>
      <c r="I55" s="160"/>
      <c r="J55" s="77"/>
      <c r="K55" s="127">
        <f t="shared" si="0"/>
        <v>6.6000000000000014</v>
      </c>
      <c r="M55" t="s">
        <v>65</v>
      </c>
    </row>
    <row r="56" spans="1:13">
      <c r="E56" s="10">
        <v>45704</v>
      </c>
      <c r="F56" s="94">
        <v>14.8</v>
      </c>
      <c r="G56" s="139">
        <v>9.94</v>
      </c>
      <c r="H56" s="160"/>
      <c r="I56" s="160"/>
      <c r="J56" s="77"/>
      <c r="K56" s="127">
        <f t="shared" si="0"/>
        <v>4.8600000000000012</v>
      </c>
    </row>
    <row r="57" spans="1:13" s="79" customFormat="1">
      <c r="A57"/>
      <c r="B57"/>
      <c r="C57"/>
      <c r="D57"/>
      <c r="E57" s="10">
        <v>45705</v>
      </c>
      <c r="F57" s="94">
        <v>132.6</v>
      </c>
      <c r="G57" s="139">
        <v>89.5</v>
      </c>
      <c r="H57" s="160"/>
      <c r="I57" s="160"/>
      <c r="J57" s="77"/>
      <c r="K57" s="127">
        <f t="shared" si="0"/>
        <v>43.099999999999994</v>
      </c>
    </row>
    <row r="58" spans="1:13">
      <c r="E58" s="10">
        <v>45705</v>
      </c>
      <c r="F58" s="155">
        <v>11.8</v>
      </c>
      <c r="G58" s="123">
        <v>10.65</v>
      </c>
      <c r="H58" s="160"/>
      <c r="I58" s="160"/>
      <c r="J58" s="130"/>
      <c r="K58" s="127">
        <f t="shared" si="0"/>
        <v>1.1500000000000004</v>
      </c>
    </row>
    <row r="59" spans="1:13">
      <c r="E59" s="10">
        <v>45705</v>
      </c>
      <c r="F59" s="94">
        <v>25.8</v>
      </c>
      <c r="G59" s="139">
        <v>19.2</v>
      </c>
      <c r="H59" s="160"/>
      <c r="I59" s="160"/>
      <c r="J59" s="77"/>
      <c r="K59" s="127">
        <f t="shared" si="0"/>
        <v>6.6000000000000014</v>
      </c>
    </row>
    <row r="60" spans="1:13">
      <c r="E60" s="10">
        <v>45705</v>
      </c>
      <c r="F60" s="94">
        <v>32.799999999999997</v>
      </c>
      <c r="G60" s="139">
        <v>27.31</v>
      </c>
      <c r="H60" s="160"/>
      <c r="I60" s="160"/>
      <c r="J60" s="77"/>
      <c r="K60" s="127">
        <f t="shared" si="0"/>
        <v>5.4899999999999984</v>
      </c>
      <c r="M60" t="s">
        <v>65</v>
      </c>
    </row>
    <row r="61" spans="1:13">
      <c r="E61" s="10">
        <v>45705</v>
      </c>
      <c r="F61" s="94">
        <v>25.8</v>
      </c>
      <c r="G61" s="139">
        <v>19.2</v>
      </c>
      <c r="H61" s="160"/>
      <c r="I61" s="160"/>
      <c r="J61" s="77"/>
      <c r="K61" s="127">
        <f t="shared" si="0"/>
        <v>6.6000000000000014</v>
      </c>
    </row>
    <row r="62" spans="1:13">
      <c r="E62" s="10">
        <v>45705</v>
      </c>
      <c r="F62" s="94">
        <v>64.8</v>
      </c>
      <c r="G62" s="139">
        <v>47</v>
      </c>
      <c r="H62" s="160"/>
      <c r="I62" s="160"/>
      <c r="J62" s="77"/>
      <c r="K62" s="127">
        <f t="shared" si="0"/>
        <v>17.799999999999997</v>
      </c>
      <c r="L62" t="s">
        <v>99</v>
      </c>
    </row>
    <row r="63" spans="1:13">
      <c r="E63" s="10">
        <v>45705</v>
      </c>
      <c r="F63" s="94">
        <v>32.799999999999997</v>
      </c>
      <c r="G63" s="139">
        <v>27.31</v>
      </c>
      <c r="H63" s="160"/>
      <c r="I63" s="160"/>
      <c r="J63" s="77"/>
      <c r="K63" s="127">
        <f t="shared" si="0"/>
        <v>5.4899999999999984</v>
      </c>
    </row>
    <row r="64" spans="1:13">
      <c r="E64" s="10">
        <v>45705</v>
      </c>
      <c r="F64" s="94">
        <v>37.6</v>
      </c>
      <c r="G64" s="139">
        <v>19.73</v>
      </c>
      <c r="H64" s="160"/>
      <c r="I64" s="160"/>
      <c r="J64" s="77"/>
      <c r="K64" s="127">
        <f t="shared" si="0"/>
        <v>17.87</v>
      </c>
    </row>
    <row r="65" spans="5:13">
      <c r="E65" s="10">
        <v>45706</v>
      </c>
      <c r="F65" s="94">
        <v>36.5</v>
      </c>
      <c r="G65" s="139">
        <v>25</v>
      </c>
      <c r="H65" s="160"/>
      <c r="I65" s="160"/>
      <c r="J65" s="77"/>
      <c r="K65" s="127">
        <f t="shared" si="0"/>
        <v>11.5</v>
      </c>
    </row>
    <row r="66" spans="5:13">
      <c r="E66" s="10">
        <v>45706</v>
      </c>
      <c r="F66" s="94">
        <v>95.8</v>
      </c>
      <c r="G66" s="139">
        <v>68</v>
      </c>
      <c r="H66" s="160"/>
      <c r="I66" s="160"/>
      <c r="J66" s="77"/>
      <c r="K66" s="127">
        <f t="shared" si="0"/>
        <v>27.799999999999997</v>
      </c>
    </row>
    <row r="67" spans="5:13">
      <c r="E67" s="10">
        <v>45706</v>
      </c>
      <c r="F67" s="94">
        <v>32.5</v>
      </c>
      <c r="G67" s="139">
        <v>23.44</v>
      </c>
      <c r="H67" s="160"/>
      <c r="I67" s="160"/>
      <c r="J67" s="77"/>
      <c r="K67" s="127">
        <f t="shared" ref="K67:K124" si="1">F67-G67-H67+I67-J67</f>
        <v>9.0599999999999987</v>
      </c>
    </row>
    <row r="68" spans="5:13">
      <c r="E68" s="10">
        <v>45706</v>
      </c>
      <c r="F68" s="94">
        <v>18.8</v>
      </c>
      <c r="G68" s="139">
        <v>16</v>
      </c>
      <c r="H68" s="160"/>
      <c r="I68" s="160"/>
      <c r="J68" s="77"/>
      <c r="K68" s="127">
        <f t="shared" si="1"/>
        <v>2.8000000000000007</v>
      </c>
    </row>
    <row r="69" spans="5:13">
      <c r="E69" s="10">
        <v>45706</v>
      </c>
      <c r="F69" s="94">
        <v>31.05</v>
      </c>
      <c r="G69" s="139">
        <v>23</v>
      </c>
      <c r="H69" s="160"/>
      <c r="I69" s="160"/>
      <c r="J69" s="77"/>
      <c r="K69" s="127">
        <f t="shared" si="1"/>
        <v>8.0500000000000007</v>
      </c>
      <c r="M69" t="s">
        <v>65</v>
      </c>
    </row>
    <row r="70" spans="5:13">
      <c r="E70" s="10">
        <v>45706</v>
      </c>
      <c r="F70" s="94">
        <v>34.799999999999997</v>
      </c>
      <c r="G70" s="139">
        <v>25</v>
      </c>
      <c r="H70" s="160"/>
      <c r="I70" s="160"/>
      <c r="J70" s="77"/>
      <c r="K70" s="127">
        <f t="shared" si="1"/>
        <v>9.7999999999999972</v>
      </c>
    </row>
    <row r="71" spans="5:13">
      <c r="E71" s="10">
        <v>45706</v>
      </c>
      <c r="F71" s="94">
        <v>97.8</v>
      </c>
      <c r="G71" s="139">
        <v>135.5</v>
      </c>
      <c r="H71" s="160"/>
      <c r="I71" s="160"/>
      <c r="J71" s="77"/>
      <c r="K71" s="127">
        <f t="shared" si="1"/>
        <v>-37.700000000000003</v>
      </c>
    </row>
    <row r="72" spans="5:13">
      <c r="E72" s="10">
        <v>45706</v>
      </c>
      <c r="F72" s="94">
        <v>99.8</v>
      </c>
      <c r="G72" s="139">
        <v>0</v>
      </c>
      <c r="H72" s="160"/>
      <c r="I72" s="160"/>
      <c r="J72" s="77"/>
      <c r="K72" s="127">
        <f t="shared" si="1"/>
        <v>99.8</v>
      </c>
    </row>
    <row r="73" spans="5:13">
      <c r="E73" s="10">
        <v>45706</v>
      </c>
      <c r="F73" s="94">
        <v>175.6</v>
      </c>
      <c r="G73" s="139">
        <v>135.5</v>
      </c>
      <c r="H73" s="160"/>
      <c r="I73" s="160"/>
      <c r="J73" s="77"/>
      <c r="K73" s="127">
        <f t="shared" si="1"/>
        <v>40.099999999999994</v>
      </c>
    </row>
    <row r="74" spans="5:13">
      <c r="E74" s="10">
        <v>45706</v>
      </c>
      <c r="F74" s="94">
        <v>71.2</v>
      </c>
      <c r="G74" s="139">
        <v>47</v>
      </c>
      <c r="H74" s="160"/>
      <c r="I74" s="160"/>
      <c r="J74" s="77"/>
      <c r="K74" s="127">
        <f t="shared" si="1"/>
        <v>24.200000000000003</v>
      </c>
    </row>
    <row r="75" spans="5:13">
      <c r="E75" s="10">
        <v>45706</v>
      </c>
      <c r="F75" s="94">
        <v>16.079999999999998</v>
      </c>
      <c r="G75" s="139">
        <v>14.45</v>
      </c>
      <c r="H75" s="160"/>
      <c r="I75" s="160"/>
      <c r="J75" s="77"/>
      <c r="K75" s="127">
        <f t="shared" si="1"/>
        <v>1.629999999999999</v>
      </c>
    </row>
    <row r="76" spans="5:13">
      <c r="E76" s="10">
        <v>45706</v>
      </c>
      <c r="F76" s="94">
        <v>25.8</v>
      </c>
      <c r="G76" s="139">
        <v>19.2</v>
      </c>
      <c r="H76" s="160"/>
      <c r="I76" s="160"/>
      <c r="J76" s="77"/>
      <c r="K76" s="127">
        <f t="shared" si="1"/>
        <v>6.6000000000000014</v>
      </c>
    </row>
    <row r="77" spans="5:13">
      <c r="E77" s="10">
        <v>45707</v>
      </c>
      <c r="F77" s="94">
        <v>16.03</v>
      </c>
      <c r="G77" s="139">
        <v>14.45</v>
      </c>
      <c r="H77" s="160"/>
      <c r="I77" s="160"/>
      <c r="J77" s="77"/>
      <c r="K77" s="127">
        <f t="shared" si="1"/>
        <v>1.5800000000000018</v>
      </c>
    </row>
    <row r="78" spans="5:13">
      <c r="E78" s="10">
        <v>45707</v>
      </c>
      <c r="F78" s="94">
        <v>64.8</v>
      </c>
      <c r="G78" s="139">
        <v>47</v>
      </c>
      <c r="H78" s="160"/>
      <c r="I78" s="160"/>
      <c r="J78" s="77"/>
      <c r="K78" s="127">
        <f t="shared" si="1"/>
        <v>17.799999999999997</v>
      </c>
    </row>
    <row r="79" spans="5:13">
      <c r="E79" s="10">
        <v>45707</v>
      </c>
      <c r="F79" s="94">
        <v>17.8</v>
      </c>
      <c r="G79" s="139">
        <v>14.45</v>
      </c>
      <c r="H79" s="160"/>
      <c r="I79" s="160"/>
      <c r="J79" s="77"/>
      <c r="K79" s="127">
        <f t="shared" si="1"/>
        <v>3.3500000000000014</v>
      </c>
    </row>
    <row r="80" spans="5:13">
      <c r="E80" s="10">
        <v>45707</v>
      </c>
      <c r="F80" s="94">
        <v>91.6</v>
      </c>
      <c r="G80" s="139">
        <v>62.5</v>
      </c>
      <c r="H80" s="160"/>
      <c r="I80" s="160"/>
      <c r="J80" s="77"/>
      <c r="K80" s="127">
        <f t="shared" si="1"/>
        <v>29.099999999999994</v>
      </c>
    </row>
    <row r="81" spans="5:13">
      <c r="E81" s="10">
        <v>45707</v>
      </c>
      <c r="F81" s="94">
        <v>66.680000000000007</v>
      </c>
      <c r="G81" s="139">
        <v>50</v>
      </c>
      <c r="H81" s="160"/>
      <c r="I81" s="160"/>
      <c r="J81" s="77">
        <v>4</v>
      </c>
      <c r="K81" s="127">
        <f t="shared" si="1"/>
        <v>12.680000000000007</v>
      </c>
    </row>
    <row r="82" spans="5:13">
      <c r="E82" s="10">
        <v>45707</v>
      </c>
      <c r="F82" s="94">
        <v>198.6</v>
      </c>
      <c r="G82" s="139">
        <v>135.5</v>
      </c>
      <c r="H82" s="160"/>
      <c r="I82" s="160"/>
      <c r="J82" s="77"/>
      <c r="K82" s="127">
        <f t="shared" si="1"/>
        <v>63.099999999999994</v>
      </c>
    </row>
    <row r="83" spans="5:13">
      <c r="E83" s="10">
        <v>45707</v>
      </c>
      <c r="F83" s="94">
        <v>14.8</v>
      </c>
      <c r="G83" s="139">
        <v>5</v>
      </c>
      <c r="H83" s="160"/>
      <c r="I83" s="160"/>
      <c r="J83" s="77">
        <v>4</v>
      </c>
      <c r="K83" s="127">
        <f t="shared" si="1"/>
        <v>5.8000000000000007</v>
      </c>
    </row>
    <row r="84" spans="5:13">
      <c r="E84" s="10">
        <v>45708</v>
      </c>
      <c r="F84" s="94">
        <v>13.8</v>
      </c>
      <c r="G84" s="139">
        <v>5</v>
      </c>
      <c r="H84" s="160"/>
      <c r="I84" s="160"/>
      <c r="J84" s="77">
        <v>4</v>
      </c>
      <c r="K84" s="127">
        <f t="shared" si="1"/>
        <v>4.8000000000000007</v>
      </c>
    </row>
    <row r="85" spans="5:13">
      <c r="E85" s="10">
        <v>45708</v>
      </c>
      <c r="F85" s="94">
        <v>196.6</v>
      </c>
      <c r="G85" s="139">
        <v>135.5</v>
      </c>
      <c r="H85" s="160"/>
      <c r="I85" s="160"/>
      <c r="J85" s="77"/>
      <c r="K85" s="127">
        <f t="shared" si="1"/>
        <v>61.099999999999994</v>
      </c>
    </row>
    <row r="86" spans="5:13">
      <c r="E86" s="10">
        <v>45708</v>
      </c>
      <c r="F86" s="94">
        <v>43.6</v>
      </c>
      <c r="G86" s="139">
        <v>29.65</v>
      </c>
      <c r="H86" s="160"/>
      <c r="I86" s="160"/>
      <c r="J86" s="77"/>
      <c r="K86" s="127">
        <f t="shared" si="1"/>
        <v>13.950000000000003</v>
      </c>
    </row>
    <row r="87" spans="5:13">
      <c r="E87" s="10">
        <v>45708</v>
      </c>
      <c r="F87" s="94">
        <v>34.799999999999997</v>
      </c>
      <c r="G87" s="139">
        <v>25</v>
      </c>
      <c r="H87" s="160"/>
      <c r="I87" s="160"/>
      <c r="J87" s="77"/>
      <c r="K87" s="127">
        <f t="shared" si="1"/>
        <v>9.7999999999999972</v>
      </c>
    </row>
    <row r="88" spans="5:13">
      <c r="E88" s="10">
        <v>45708</v>
      </c>
      <c r="F88" s="166">
        <v>173</v>
      </c>
      <c r="G88" s="139">
        <v>108.25</v>
      </c>
      <c r="H88" s="167"/>
      <c r="I88" s="160"/>
      <c r="J88" s="77"/>
      <c r="K88" s="127">
        <f t="shared" si="1"/>
        <v>64.75</v>
      </c>
    </row>
    <row r="89" spans="5:13">
      <c r="E89" s="10">
        <v>45708</v>
      </c>
      <c r="F89" s="94">
        <v>127.8</v>
      </c>
      <c r="G89" s="139">
        <v>90.5</v>
      </c>
      <c r="H89" s="160"/>
      <c r="I89" s="160"/>
      <c r="J89" s="77"/>
      <c r="K89" s="127">
        <f t="shared" si="1"/>
        <v>37.299999999999997</v>
      </c>
    </row>
    <row r="90" spans="5:13">
      <c r="E90" s="10">
        <v>45709</v>
      </c>
      <c r="F90" s="94">
        <v>28.7</v>
      </c>
      <c r="G90" s="139">
        <v>19</v>
      </c>
      <c r="H90" s="160"/>
      <c r="I90" s="160"/>
      <c r="J90" s="77"/>
      <c r="K90" s="127">
        <f t="shared" si="1"/>
        <v>9.6999999999999993</v>
      </c>
    </row>
    <row r="91" spans="5:13">
      <c r="E91" s="10">
        <v>45709</v>
      </c>
      <c r="F91" s="94">
        <v>49.8</v>
      </c>
      <c r="G91" s="139">
        <v>33.5</v>
      </c>
      <c r="H91" s="160"/>
      <c r="I91" s="160"/>
      <c r="J91" s="77"/>
      <c r="K91" s="127">
        <f t="shared" si="1"/>
        <v>16.299999999999997</v>
      </c>
    </row>
    <row r="92" spans="5:13">
      <c r="E92" s="10">
        <v>45710</v>
      </c>
      <c r="F92" s="94">
        <v>40.6</v>
      </c>
      <c r="G92" s="139">
        <v>30</v>
      </c>
      <c r="H92" s="160"/>
      <c r="I92" s="160"/>
      <c r="J92" s="77"/>
      <c r="K92" s="127">
        <f t="shared" si="1"/>
        <v>10.600000000000001</v>
      </c>
      <c r="M92" t="s">
        <v>102</v>
      </c>
    </row>
    <row r="93" spans="5:13">
      <c r="E93" s="10">
        <v>45710</v>
      </c>
      <c r="F93" s="94">
        <v>23.6</v>
      </c>
      <c r="G93" s="139">
        <v>17.3</v>
      </c>
      <c r="H93" s="160"/>
      <c r="I93" s="160"/>
      <c r="J93" s="77"/>
      <c r="K93" s="127">
        <f t="shared" si="1"/>
        <v>6.3000000000000007</v>
      </c>
    </row>
    <row r="94" spans="5:13">
      <c r="E94" s="10">
        <v>45710</v>
      </c>
      <c r="F94" s="94">
        <v>34.799999999999997</v>
      </c>
      <c r="G94" s="139">
        <v>25</v>
      </c>
      <c r="H94" s="160"/>
      <c r="I94" s="160"/>
      <c r="J94" s="77"/>
      <c r="K94" s="127">
        <f t="shared" si="1"/>
        <v>9.7999999999999972</v>
      </c>
    </row>
    <row r="95" spans="5:13">
      <c r="E95" s="10">
        <v>45710</v>
      </c>
      <c r="F95" s="94">
        <v>51.6</v>
      </c>
      <c r="G95" s="139">
        <v>34.4</v>
      </c>
      <c r="H95" s="160"/>
      <c r="I95" s="160"/>
      <c r="J95" s="77"/>
      <c r="K95" s="127">
        <f t="shared" si="1"/>
        <v>17.200000000000003</v>
      </c>
    </row>
    <row r="96" spans="5:13">
      <c r="E96" s="10">
        <v>45710</v>
      </c>
      <c r="F96" s="94">
        <v>17.8</v>
      </c>
      <c r="G96" s="139">
        <v>14.45</v>
      </c>
      <c r="H96" s="160"/>
      <c r="I96" s="160"/>
      <c r="J96" s="77"/>
      <c r="K96" s="127">
        <f t="shared" si="1"/>
        <v>3.3500000000000014</v>
      </c>
    </row>
    <row r="97" spans="5:13">
      <c r="E97" s="10">
        <v>45711</v>
      </c>
      <c r="F97" s="94">
        <v>14.8</v>
      </c>
      <c r="G97" s="139">
        <v>5</v>
      </c>
      <c r="H97" s="160"/>
      <c r="I97" s="160"/>
      <c r="J97" s="77">
        <v>4</v>
      </c>
      <c r="K97" s="127">
        <f t="shared" si="1"/>
        <v>5.8000000000000007</v>
      </c>
    </row>
    <row r="98" spans="5:13">
      <c r="E98" s="10">
        <v>45711</v>
      </c>
      <c r="F98" s="94">
        <v>119.4</v>
      </c>
      <c r="G98" s="139">
        <v>90</v>
      </c>
      <c r="H98" s="160"/>
      <c r="I98" s="160"/>
      <c r="J98" s="77">
        <v>4</v>
      </c>
      <c r="K98" s="127">
        <f t="shared" si="1"/>
        <v>25.400000000000006</v>
      </c>
    </row>
    <row r="99" spans="5:13">
      <c r="E99" s="10">
        <v>45711</v>
      </c>
      <c r="F99" s="94">
        <v>23.5</v>
      </c>
      <c r="G99" s="139">
        <v>15</v>
      </c>
      <c r="H99" s="160"/>
      <c r="I99" s="160"/>
      <c r="J99" s="77"/>
      <c r="K99" s="127">
        <f t="shared" si="1"/>
        <v>8.5</v>
      </c>
    </row>
    <row r="100" spans="5:13">
      <c r="E100" s="10">
        <v>45711</v>
      </c>
      <c r="F100" s="94">
        <v>25.8</v>
      </c>
      <c r="G100" s="139">
        <v>19.2</v>
      </c>
      <c r="H100" s="160"/>
      <c r="I100" s="160"/>
      <c r="J100" s="77"/>
      <c r="K100" s="127">
        <f t="shared" si="1"/>
        <v>6.6000000000000014</v>
      </c>
    </row>
    <row r="101" spans="5:13">
      <c r="E101" s="10">
        <v>45711</v>
      </c>
      <c r="F101" s="94">
        <v>29.8</v>
      </c>
      <c r="G101" s="139">
        <v>23.8</v>
      </c>
      <c r="H101" s="160"/>
      <c r="I101" s="160"/>
      <c r="J101" s="77"/>
      <c r="K101" s="127">
        <f t="shared" si="1"/>
        <v>6</v>
      </c>
    </row>
    <row r="102" spans="5:13">
      <c r="E102" s="10">
        <v>45711</v>
      </c>
      <c r="F102" s="94">
        <v>14.8</v>
      </c>
      <c r="G102" s="139">
        <v>5</v>
      </c>
      <c r="H102" s="160"/>
      <c r="I102" s="160"/>
      <c r="J102" s="77">
        <v>4</v>
      </c>
      <c r="K102" s="127">
        <f t="shared" si="1"/>
        <v>5.8000000000000007</v>
      </c>
    </row>
    <row r="103" spans="5:13">
      <c r="E103" s="10">
        <v>45712</v>
      </c>
      <c r="F103" s="94">
        <v>14.8</v>
      </c>
      <c r="G103" s="139">
        <v>9.09</v>
      </c>
      <c r="H103" s="160"/>
      <c r="I103" s="160"/>
      <c r="J103" s="77"/>
      <c r="K103" s="127">
        <f t="shared" si="1"/>
        <v>5.7100000000000009</v>
      </c>
    </row>
    <row r="104" spans="5:13">
      <c r="E104" s="10">
        <v>45712</v>
      </c>
      <c r="F104" s="94">
        <v>14.8</v>
      </c>
      <c r="G104" s="139">
        <v>5</v>
      </c>
      <c r="H104" s="160"/>
      <c r="I104" s="160"/>
      <c r="J104" s="77">
        <v>4</v>
      </c>
      <c r="K104" s="127">
        <f t="shared" si="1"/>
        <v>5.8000000000000007</v>
      </c>
    </row>
    <row r="105" spans="5:13">
      <c r="E105" s="10">
        <v>45712</v>
      </c>
      <c r="F105" s="94">
        <v>44.4</v>
      </c>
      <c r="G105" s="139">
        <v>15</v>
      </c>
      <c r="H105" s="160"/>
      <c r="I105" s="160"/>
      <c r="J105" s="77">
        <v>4</v>
      </c>
      <c r="K105" s="127">
        <f t="shared" si="1"/>
        <v>25.4</v>
      </c>
    </row>
    <row r="106" spans="5:13">
      <c r="E106" s="10">
        <v>45712</v>
      </c>
      <c r="F106" s="94">
        <v>14.8</v>
      </c>
      <c r="G106" s="139">
        <v>5</v>
      </c>
      <c r="H106" s="160"/>
      <c r="I106" s="160"/>
      <c r="J106" s="77">
        <v>4</v>
      </c>
      <c r="K106" s="127">
        <f t="shared" si="1"/>
        <v>5.8000000000000007</v>
      </c>
    </row>
    <row r="107" spans="5:13">
      <c r="E107" s="10">
        <v>45712</v>
      </c>
      <c r="F107" s="94">
        <v>14.8</v>
      </c>
      <c r="G107" s="139">
        <v>5</v>
      </c>
      <c r="H107" s="160"/>
      <c r="I107" s="160"/>
      <c r="J107" s="77">
        <v>4</v>
      </c>
      <c r="K107" s="127">
        <f t="shared" si="1"/>
        <v>5.8000000000000007</v>
      </c>
    </row>
    <row r="108" spans="5:13">
      <c r="E108" s="10">
        <v>45712</v>
      </c>
      <c r="F108" s="94">
        <v>31.3</v>
      </c>
      <c r="G108" s="139">
        <v>21</v>
      </c>
      <c r="H108" s="160"/>
      <c r="I108" s="160"/>
      <c r="J108" s="77"/>
      <c r="K108" s="127">
        <f t="shared" si="1"/>
        <v>10.3</v>
      </c>
    </row>
    <row r="109" spans="5:13">
      <c r="E109" s="10">
        <v>45712</v>
      </c>
      <c r="F109" s="94">
        <v>11.8</v>
      </c>
      <c r="G109" s="139">
        <v>10.65</v>
      </c>
      <c r="H109" s="160"/>
      <c r="I109" s="160"/>
      <c r="J109" s="77"/>
      <c r="K109" s="127">
        <f t="shared" si="1"/>
        <v>1.1500000000000004</v>
      </c>
    </row>
    <row r="110" spans="5:13">
      <c r="E110" s="10">
        <v>45713</v>
      </c>
      <c r="F110" s="94">
        <v>20.8</v>
      </c>
      <c r="G110" s="139">
        <v>13</v>
      </c>
      <c r="H110" s="160"/>
      <c r="I110" s="160"/>
      <c r="J110" s="77"/>
      <c r="K110" s="127">
        <f t="shared" si="1"/>
        <v>7.8000000000000007</v>
      </c>
      <c r="M110" t="s">
        <v>102</v>
      </c>
    </row>
    <row r="111" spans="5:13">
      <c r="E111" s="10">
        <v>45713</v>
      </c>
      <c r="F111" s="94">
        <v>34.799999999999997</v>
      </c>
      <c r="G111" s="139">
        <v>25</v>
      </c>
      <c r="H111" s="160"/>
      <c r="I111" s="160"/>
      <c r="J111" s="77"/>
      <c r="K111" s="127">
        <f t="shared" si="1"/>
        <v>9.7999999999999972</v>
      </c>
    </row>
    <row r="112" spans="5:13">
      <c r="E112" s="10">
        <v>45713</v>
      </c>
      <c r="F112" s="94">
        <v>33.9</v>
      </c>
      <c r="G112" s="139">
        <v>23</v>
      </c>
      <c r="H112" s="160"/>
      <c r="I112" s="160"/>
      <c r="J112" s="77"/>
      <c r="K112" s="127">
        <f t="shared" si="1"/>
        <v>10.899999999999999</v>
      </c>
    </row>
    <row r="113" spans="5:13">
      <c r="E113" s="10">
        <v>45713</v>
      </c>
      <c r="F113" s="94">
        <v>64.8</v>
      </c>
      <c r="G113" s="139">
        <v>47</v>
      </c>
      <c r="H113" s="160">
        <v>64.8</v>
      </c>
      <c r="I113" s="160">
        <v>42</v>
      </c>
      <c r="J113" s="77"/>
      <c r="K113" s="127">
        <f t="shared" si="1"/>
        <v>-5</v>
      </c>
    </row>
    <row r="114" spans="5:13">
      <c r="E114" s="10">
        <v>45713</v>
      </c>
      <c r="F114" s="94">
        <v>74.400000000000006</v>
      </c>
      <c r="G114" s="139">
        <v>49.6</v>
      </c>
      <c r="H114" s="160"/>
      <c r="I114" s="160"/>
      <c r="J114" s="77"/>
      <c r="K114" s="127">
        <f t="shared" si="1"/>
        <v>24.800000000000004</v>
      </c>
      <c r="M114" t="s">
        <v>102</v>
      </c>
    </row>
    <row r="115" spans="5:13">
      <c r="E115" s="10">
        <v>45714</v>
      </c>
      <c r="F115" s="94">
        <v>14.8</v>
      </c>
      <c r="G115" s="139">
        <v>5</v>
      </c>
      <c r="H115" s="160"/>
      <c r="I115" s="160"/>
      <c r="J115" s="77">
        <v>4</v>
      </c>
      <c r="K115" s="127">
        <f t="shared" si="1"/>
        <v>5.8000000000000007</v>
      </c>
    </row>
    <row r="116" spans="5:13">
      <c r="E116" s="10">
        <v>45714</v>
      </c>
      <c r="F116" s="94">
        <v>44.4</v>
      </c>
      <c r="G116" s="139">
        <v>15</v>
      </c>
      <c r="H116" s="160"/>
      <c r="I116" s="160"/>
      <c r="J116" s="77">
        <v>4</v>
      </c>
      <c r="K116" s="127">
        <f t="shared" si="1"/>
        <v>25.4</v>
      </c>
    </row>
    <row r="117" spans="5:13">
      <c r="E117" s="10">
        <v>45714</v>
      </c>
      <c r="F117" s="94">
        <v>97.8</v>
      </c>
      <c r="G117" s="139">
        <v>68</v>
      </c>
      <c r="H117" s="160"/>
      <c r="I117" s="160"/>
      <c r="J117" s="77"/>
      <c r="K117" s="127">
        <f t="shared" si="1"/>
        <v>29.799999999999997</v>
      </c>
    </row>
    <row r="118" spans="5:13">
      <c r="E118" s="10">
        <v>45714</v>
      </c>
      <c r="F118" s="94">
        <v>45.6</v>
      </c>
      <c r="G118" s="139">
        <v>25</v>
      </c>
      <c r="H118" s="160"/>
      <c r="I118" s="160"/>
      <c r="J118" s="77">
        <v>4</v>
      </c>
      <c r="K118" s="127">
        <f t="shared" si="1"/>
        <v>16.600000000000001</v>
      </c>
    </row>
    <row r="119" spans="5:13">
      <c r="E119" s="10">
        <v>45714</v>
      </c>
      <c r="F119" s="94">
        <v>64.8</v>
      </c>
      <c r="G119" s="139">
        <v>47</v>
      </c>
      <c r="H119" s="160"/>
      <c r="I119" s="160"/>
      <c r="J119" s="77"/>
      <c r="K119" s="127">
        <f t="shared" si="1"/>
        <v>17.799999999999997</v>
      </c>
      <c r="M119" t="s">
        <v>102</v>
      </c>
    </row>
    <row r="120" spans="5:13">
      <c r="E120" s="10">
        <v>45715</v>
      </c>
      <c r="F120" s="94">
        <v>14.8</v>
      </c>
      <c r="G120" s="139">
        <v>5</v>
      </c>
      <c r="H120" s="160"/>
      <c r="I120" s="160"/>
      <c r="J120" s="77">
        <v>4</v>
      </c>
      <c r="K120" s="127">
        <f t="shared" si="1"/>
        <v>5.8000000000000007</v>
      </c>
    </row>
    <row r="121" spans="5:13">
      <c r="E121" s="10">
        <v>45715</v>
      </c>
      <c r="F121" s="94">
        <v>155</v>
      </c>
      <c r="G121" s="139">
        <v>97.2</v>
      </c>
      <c r="H121" s="160"/>
      <c r="I121" s="160"/>
      <c r="J121" s="77"/>
      <c r="K121" s="127">
        <f t="shared" si="1"/>
        <v>57.8</v>
      </c>
    </row>
    <row r="122" spans="5:13">
      <c r="E122" s="10">
        <v>45715</v>
      </c>
      <c r="F122" s="94">
        <v>34.799999999999997</v>
      </c>
      <c r="G122" s="139">
        <v>25</v>
      </c>
      <c r="H122" s="160"/>
      <c r="I122" s="160"/>
      <c r="J122" s="77"/>
      <c r="K122" s="127">
        <f t="shared" si="1"/>
        <v>9.7999999999999972</v>
      </c>
    </row>
    <row r="123" spans="5:13">
      <c r="E123" s="10">
        <v>45715</v>
      </c>
      <c r="F123" s="94">
        <v>49.6</v>
      </c>
      <c r="G123" s="139">
        <v>31.5</v>
      </c>
      <c r="H123" s="160"/>
      <c r="I123" s="160"/>
      <c r="J123" s="77"/>
      <c r="K123" s="127">
        <f t="shared" si="1"/>
        <v>18.100000000000001</v>
      </c>
    </row>
    <row r="124" spans="5:13">
      <c r="E124" s="10">
        <v>45716</v>
      </c>
      <c r="F124" s="94">
        <v>51.6</v>
      </c>
      <c r="G124" s="139">
        <v>34.4</v>
      </c>
      <c r="H124" s="160"/>
      <c r="I124" s="160"/>
      <c r="J124" s="77"/>
      <c r="K124" s="127">
        <f t="shared" si="1"/>
        <v>17.200000000000003</v>
      </c>
    </row>
    <row r="125" spans="5:13">
      <c r="E125" s="10"/>
      <c r="F125" s="94"/>
      <c r="G125" s="139"/>
      <c r="H125" s="160"/>
      <c r="I125" s="160"/>
      <c r="J125" s="77"/>
      <c r="K125" s="127"/>
    </row>
    <row r="126" spans="5:13">
      <c r="E126" s="10"/>
      <c r="F126" s="94"/>
      <c r="G126" s="139"/>
      <c r="H126" s="160"/>
      <c r="I126" s="160"/>
      <c r="J126" s="77"/>
      <c r="K126" s="127"/>
    </row>
    <row r="127" spans="5:13">
      <c r="E127" s="10"/>
      <c r="F127" s="94"/>
      <c r="G127" s="139"/>
      <c r="H127" s="160"/>
      <c r="I127" s="160"/>
      <c r="J127" s="77"/>
      <c r="K127" s="127"/>
    </row>
    <row r="128" spans="5:13">
      <c r="E128" s="10"/>
      <c r="F128" s="155"/>
      <c r="G128" s="123"/>
      <c r="H128" s="160"/>
      <c r="I128" s="160"/>
      <c r="J128" s="130"/>
      <c r="K128" s="122"/>
    </row>
    <row r="129" spans="5:11">
      <c r="E129" s="10"/>
      <c r="F129" s="94"/>
      <c r="G129" s="139"/>
      <c r="H129" s="160"/>
      <c r="I129" s="160"/>
      <c r="J129" s="77"/>
      <c r="K129" s="127"/>
    </row>
    <row r="130" spans="5:11">
      <c r="E130" s="10"/>
      <c r="F130" s="94"/>
      <c r="G130" s="139"/>
      <c r="H130" s="160"/>
      <c r="I130" s="160"/>
      <c r="J130" s="77"/>
      <c r="K130" s="127"/>
    </row>
    <row r="131" spans="5:11">
      <c r="E131" s="10"/>
      <c r="F131" s="94"/>
      <c r="G131" s="139"/>
      <c r="H131" s="160"/>
      <c r="I131" s="160"/>
      <c r="J131" s="77"/>
      <c r="K131" s="127"/>
    </row>
    <row r="132" spans="5:11">
      <c r="E132" s="10"/>
      <c r="F132" s="94"/>
      <c r="G132" s="139"/>
      <c r="H132" s="160"/>
      <c r="I132" s="160"/>
      <c r="J132" s="77"/>
      <c r="K132" s="127"/>
    </row>
    <row r="133" spans="5:11">
      <c r="E133" s="10"/>
      <c r="F133" s="94"/>
      <c r="G133" s="139"/>
      <c r="H133" s="160"/>
      <c r="I133" s="160"/>
      <c r="J133" s="77"/>
      <c r="K133" s="127"/>
    </row>
    <row r="134" spans="5:11">
      <c r="E134" s="10"/>
      <c r="F134" s="94"/>
      <c r="G134" s="139"/>
      <c r="H134" s="160"/>
      <c r="I134" s="160"/>
      <c r="J134" s="77"/>
      <c r="K134" s="127"/>
    </row>
    <row r="135" spans="5:11">
      <c r="E135" s="10"/>
      <c r="F135" s="94"/>
      <c r="G135" s="139"/>
      <c r="H135" s="160"/>
      <c r="I135" s="160"/>
      <c r="J135" s="77"/>
      <c r="K135" s="127"/>
    </row>
    <row r="136" spans="5:11">
      <c r="E136" s="10"/>
      <c r="F136" s="94"/>
      <c r="G136" s="139"/>
      <c r="H136" s="160"/>
      <c r="I136" s="160"/>
      <c r="J136" s="77"/>
      <c r="K136" s="127"/>
    </row>
    <row r="137" spans="5:11">
      <c r="E137" s="10"/>
      <c r="F137" s="94"/>
      <c r="G137" s="139"/>
      <c r="H137" s="160"/>
      <c r="I137" s="160"/>
      <c r="J137" s="77"/>
      <c r="K137" s="127"/>
    </row>
    <row r="138" spans="5:11">
      <c r="E138" s="10"/>
      <c r="F138" s="94"/>
      <c r="G138" s="139"/>
      <c r="H138" s="160"/>
      <c r="I138" s="160"/>
      <c r="J138" s="77"/>
      <c r="K138" s="127"/>
    </row>
    <row r="139" spans="5:11">
      <c r="E139" s="10"/>
      <c r="F139" s="94"/>
      <c r="G139" s="139"/>
      <c r="H139" s="160"/>
      <c r="I139" s="160"/>
      <c r="J139" s="77"/>
      <c r="K139" s="127"/>
    </row>
    <row r="140" spans="5:11">
      <c r="E140" s="10"/>
      <c r="F140" s="94"/>
      <c r="G140" s="139"/>
      <c r="H140" s="160"/>
      <c r="I140" s="160"/>
      <c r="J140" s="77"/>
      <c r="K140" s="127"/>
    </row>
    <row r="141" spans="5:11">
      <c r="E141" s="10"/>
      <c r="F141" s="94"/>
      <c r="G141" s="139"/>
      <c r="H141" s="160"/>
      <c r="I141" s="160"/>
      <c r="J141" s="77"/>
      <c r="K141" s="127"/>
    </row>
    <row r="142" spans="5:11">
      <c r="E142" s="10"/>
      <c r="F142" s="94"/>
      <c r="G142" s="139"/>
      <c r="H142" s="160"/>
      <c r="I142" s="160"/>
      <c r="J142" s="77"/>
      <c r="K142" s="127"/>
    </row>
    <row r="143" spans="5:11">
      <c r="E143" s="10"/>
      <c r="F143" s="94"/>
      <c r="G143" s="139"/>
      <c r="H143" s="160"/>
      <c r="I143" s="160"/>
      <c r="J143" s="77"/>
      <c r="K143" s="127"/>
    </row>
    <row r="144" spans="5:11">
      <c r="E144" s="10"/>
      <c r="F144" s="94"/>
      <c r="G144" s="139"/>
      <c r="H144" s="160"/>
      <c r="I144" s="160"/>
      <c r="J144" s="77"/>
      <c r="K144" s="127"/>
    </row>
    <row r="145" spans="1:11">
      <c r="E145" s="10"/>
      <c r="F145" s="94"/>
      <c r="G145" s="139"/>
      <c r="H145" s="160"/>
      <c r="I145" s="160"/>
      <c r="J145" s="77"/>
      <c r="K145" s="127"/>
    </row>
    <row r="146" spans="1:11">
      <c r="E146" s="10"/>
      <c r="F146" s="94"/>
      <c r="G146" s="139"/>
      <c r="H146" s="160"/>
      <c r="I146" s="160"/>
      <c r="J146" s="77"/>
      <c r="K146" s="127"/>
    </row>
    <row r="147" spans="1:11">
      <c r="E147" s="10"/>
      <c r="F147" s="94"/>
      <c r="G147" s="139"/>
      <c r="H147" s="160"/>
      <c r="I147" s="160"/>
      <c r="J147" s="77"/>
      <c r="K147" s="127"/>
    </row>
    <row r="148" spans="1:11">
      <c r="E148" s="10"/>
      <c r="F148" s="94"/>
      <c r="G148" s="139"/>
      <c r="H148" s="160"/>
      <c r="I148" s="160"/>
      <c r="J148" s="77"/>
      <c r="K148" s="127"/>
    </row>
    <row r="149" spans="1:11">
      <c r="E149" s="10"/>
      <c r="F149" s="94"/>
      <c r="G149" s="139"/>
      <c r="H149" s="160"/>
      <c r="I149" s="160"/>
      <c r="J149" s="77"/>
      <c r="K149" s="127"/>
    </row>
    <row r="150" spans="1:11">
      <c r="E150" s="10"/>
      <c r="F150" s="94"/>
      <c r="G150" s="139"/>
      <c r="H150" s="160"/>
      <c r="I150" s="160"/>
      <c r="J150" s="77"/>
      <c r="K150" s="127"/>
    </row>
    <row r="151" spans="1:11">
      <c r="E151" s="10"/>
      <c r="F151" s="94"/>
      <c r="G151" s="139"/>
      <c r="H151" s="160"/>
      <c r="I151" s="160"/>
      <c r="J151" s="77"/>
      <c r="K151" s="127"/>
    </row>
    <row r="152" spans="1:11">
      <c r="E152" s="10"/>
      <c r="F152" s="94"/>
      <c r="G152" s="139"/>
      <c r="H152" s="160"/>
      <c r="I152" s="160"/>
      <c r="J152" s="77"/>
      <c r="K152" s="127"/>
    </row>
    <row r="153" spans="1:11">
      <c r="E153" s="10"/>
      <c r="F153" s="94"/>
      <c r="G153" s="139"/>
      <c r="H153" s="160"/>
      <c r="I153" s="160"/>
      <c r="J153" s="77"/>
      <c r="K153" s="127"/>
    </row>
    <row r="154" spans="1:11">
      <c r="E154" s="10"/>
      <c r="F154" s="94"/>
      <c r="G154" s="139"/>
      <c r="H154" s="160"/>
      <c r="I154" s="160"/>
      <c r="J154" s="77"/>
      <c r="K154" s="127"/>
    </row>
    <row r="155" spans="1:11">
      <c r="A155" s="163"/>
      <c r="E155" s="10"/>
      <c r="F155" s="94"/>
      <c r="G155" s="139"/>
      <c r="H155" s="160"/>
      <c r="I155" s="160"/>
      <c r="J155" s="77"/>
      <c r="K155" s="127"/>
    </row>
    <row r="156" spans="1:11">
      <c r="A156" s="163"/>
      <c r="E156" s="10"/>
      <c r="F156" s="94"/>
      <c r="G156" s="139"/>
      <c r="H156" s="160"/>
      <c r="I156" s="160"/>
      <c r="J156" s="77"/>
      <c r="K156" s="127"/>
    </row>
    <row r="157" spans="1:11">
      <c r="E157" s="10"/>
      <c r="F157" s="94"/>
      <c r="G157" s="139"/>
      <c r="H157" s="160"/>
      <c r="I157" s="160"/>
      <c r="J157" s="77"/>
      <c r="K157" s="127"/>
    </row>
    <row r="158" spans="1:11">
      <c r="E158" s="10"/>
      <c r="F158" s="94"/>
      <c r="G158" s="139"/>
      <c r="H158" s="160"/>
      <c r="I158" s="160"/>
      <c r="J158" s="77"/>
      <c r="K158" s="127"/>
    </row>
    <row r="159" spans="1:11">
      <c r="E159" s="10"/>
      <c r="F159" s="94"/>
      <c r="G159" s="139"/>
      <c r="H159" s="160"/>
      <c r="I159" s="160"/>
      <c r="J159" s="77"/>
      <c r="K159" s="127"/>
    </row>
    <row r="160" spans="1:11">
      <c r="E160" s="10"/>
      <c r="F160" s="94"/>
      <c r="G160" s="139"/>
      <c r="H160" s="160"/>
      <c r="I160" s="160"/>
      <c r="J160" s="77"/>
      <c r="K160" s="127"/>
    </row>
    <row r="161" spans="5:11">
      <c r="E161" s="10"/>
      <c r="F161" s="94"/>
      <c r="G161" s="139"/>
      <c r="H161" s="160"/>
      <c r="I161" s="160"/>
      <c r="J161" s="77"/>
      <c r="K161" s="127"/>
    </row>
    <row r="162" spans="5:11">
      <c r="E162" s="10"/>
      <c r="F162" s="94"/>
      <c r="G162" s="139"/>
      <c r="H162" s="160"/>
      <c r="I162" s="160"/>
      <c r="J162" s="77"/>
      <c r="K162" s="127"/>
    </row>
    <row r="163" spans="5:11">
      <c r="E163" s="10"/>
      <c r="F163" s="94"/>
      <c r="G163" s="139"/>
      <c r="H163" s="160"/>
      <c r="I163" s="160"/>
      <c r="J163" s="77"/>
      <c r="K163" s="127"/>
    </row>
    <row r="164" spans="5:11">
      <c r="E164" s="10"/>
      <c r="F164" s="94"/>
      <c r="G164" s="139"/>
      <c r="H164" s="160"/>
      <c r="I164" s="160"/>
      <c r="J164" s="77"/>
      <c r="K164" s="127"/>
    </row>
    <row r="165" spans="5:11">
      <c r="E165" s="10"/>
      <c r="F165" s="94"/>
      <c r="G165" s="139"/>
      <c r="H165" s="160"/>
      <c r="I165" s="160"/>
      <c r="J165" s="77"/>
      <c r="K165" s="127"/>
    </row>
    <row r="166" spans="5:11">
      <c r="E166" s="10"/>
      <c r="F166" s="94"/>
      <c r="G166" s="139"/>
      <c r="H166" s="160"/>
      <c r="I166" s="160"/>
      <c r="J166" s="77"/>
      <c r="K166" s="127"/>
    </row>
    <row r="167" spans="5:11">
      <c r="E167" s="10"/>
      <c r="F167" s="94"/>
      <c r="G167" s="139"/>
      <c r="H167" s="160"/>
      <c r="I167" s="160"/>
      <c r="J167" s="77"/>
      <c r="K167" s="127"/>
    </row>
    <row r="168" spans="5:11">
      <c r="E168" s="10"/>
      <c r="F168" s="94"/>
      <c r="G168" s="139"/>
      <c r="H168" s="160"/>
      <c r="I168" s="160"/>
      <c r="J168" s="77"/>
      <c r="K168" s="127"/>
    </row>
    <row r="169" spans="5:11">
      <c r="E169" s="10"/>
      <c r="F169" s="94"/>
      <c r="G169" s="139"/>
      <c r="H169" s="160"/>
      <c r="I169" s="160"/>
      <c r="J169" s="77"/>
      <c r="K169" s="127"/>
    </row>
    <row r="170" spans="5:11">
      <c r="E170" s="10"/>
      <c r="F170" s="94"/>
      <c r="G170" s="139"/>
      <c r="H170" s="160"/>
      <c r="I170" s="160"/>
      <c r="J170" s="77"/>
      <c r="K170" s="127"/>
    </row>
    <row r="171" spans="5:11">
      <c r="E171" s="10"/>
      <c r="F171" s="94"/>
      <c r="G171" s="139"/>
      <c r="H171" s="160"/>
      <c r="I171" s="160"/>
      <c r="J171" s="77"/>
      <c r="K171" s="127"/>
    </row>
    <row r="172" spans="5:11">
      <c r="E172" s="10"/>
      <c r="F172" s="94"/>
      <c r="G172" s="139"/>
      <c r="H172" s="160"/>
      <c r="I172" s="160"/>
      <c r="J172" s="77"/>
      <c r="K172" s="127"/>
    </row>
    <row r="173" spans="5:11">
      <c r="E173" s="10"/>
      <c r="F173" s="94"/>
      <c r="G173" s="139"/>
      <c r="H173" s="160"/>
      <c r="I173" s="160"/>
      <c r="J173" s="77"/>
      <c r="K173" s="127"/>
    </row>
    <row r="174" spans="5:11">
      <c r="E174" s="10"/>
      <c r="F174" s="94"/>
      <c r="G174" s="139"/>
      <c r="H174" s="160"/>
      <c r="I174" s="160"/>
      <c r="J174" s="77"/>
      <c r="K174" s="127"/>
    </row>
    <row r="175" spans="5:11">
      <c r="E175" s="10"/>
      <c r="F175" s="94"/>
      <c r="G175" s="139"/>
      <c r="H175" s="160"/>
      <c r="I175" s="160"/>
      <c r="J175" s="77"/>
      <c r="K175" s="127"/>
    </row>
    <row r="176" spans="5:11">
      <c r="E176" s="10"/>
      <c r="F176" s="94"/>
      <c r="G176" s="139"/>
      <c r="H176" s="160"/>
      <c r="I176" s="160"/>
      <c r="J176" s="77"/>
      <c r="K176" s="127"/>
    </row>
    <row r="177" spans="5:11">
      <c r="E177" s="10"/>
      <c r="F177" s="94"/>
      <c r="G177" s="139"/>
      <c r="H177" s="160"/>
      <c r="I177" s="160"/>
      <c r="J177" s="77"/>
      <c r="K177" s="127"/>
    </row>
    <row r="178" spans="5:11">
      <c r="E178" s="10"/>
      <c r="F178" s="94"/>
      <c r="G178" s="139"/>
      <c r="H178" s="160"/>
      <c r="I178" s="160"/>
      <c r="J178" s="77"/>
      <c r="K178" s="127"/>
    </row>
    <row r="179" spans="5:11">
      <c r="E179" s="10"/>
      <c r="F179" s="94"/>
      <c r="G179" s="139"/>
      <c r="H179" s="160"/>
      <c r="I179" s="160"/>
      <c r="J179" s="77"/>
      <c r="K179" s="127"/>
    </row>
    <row r="180" spans="5:11">
      <c r="E180" s="10"/>
      <c r="F180" s="94"/>
      <c r="G180" s="139"/>
      <c r="H180" s="160"/>
      <c r="I180" s="160"/>
      <c r="J180" s="77"/>
      <c r="K180" s="127"/>
    </row>
    <row r="181" spans="5:11">
      <c r="E181" s="10"/>
      <c r="F181" s="94"/>
      <c r="G181" s="139"/>
      <c r="H181" s="160"/>
      <c r="I181" s="160"/>
      <c r="J181" s="77"/>
      <c r="K181" s="127"/>
    </row>
    <row r="182" spans="5:11">
      <c r="E182" s="10"/>
      <c r="F182" s="94"/>
      <c r="G182" s="139"/>
      <c r="H182" s="160"/>
      <c r="I182" s="160"/>
      <c r="J182" s="77"/>
      <c r="K182" s="127"/>
    </row>
    <row r="183" spans="5:11">
      <c r="E183" s="10"/>
      <c r="F183" s="94"/>
      <c r="G183" s="139"/>
      <c r="H183" s="160"/>
      <c r="I183" s="160"/>
      <c r="J183" s="77"/>
      <c r="K183" s="127"/>
    </row>
    <row r="184" spans="5:11">
      <c r="E184" s="10"/>
      <c r="F184" s="94"/>
      <c r="G184" s="139"/>
      <c r="H184" s="160"/>
      <c r="I184" s="160"/>
      <c r="J184" s="77"/>
      <c r="K184" s="127"/>
    </row>
    <row r="185" spans="5:11">
      <c r="E185" s="10"/>
      <c r="F185" s="94"/>
      <c r="G185" s="139"/>
      <c r="H185" s="160"/>
      <c r="I185" s="160"/>
      <c r="J185" s="77"/>
      <c r="K185" s="127"/>
    </row>
    <row r="186" spans="5:11">
      <c r="E186" s="10"/>
      <c r="F186" s="94"/>
      <c r="G186" s="139"/>
      <c r="H186" s="160"/>
      <c r="I186" s="160"/>
      <c r="J186" s="77"/>
      <c r="K186" s="127"/>
    </row>
    <row r="187" spans="5:11">
      <c r="E187" s="10"/>
      <c r="F187" s="94"/>
      <c r="G187" s="139"/>
      <c r="H187" s="160"/>
      <c r="I187" s="160"/>
      <c r="J187" s="77"/>
      <c r="K187" s="127"/>
    </row>
    <row r="188" spans="5:11">
      <c r="E188" s="10"/>
      <c r="F188" s="94"/>
      <c r="G188" s="139"/>
      <c r="H188" s="160"/>
      <c r="I188" s="160"/>
      <c r="J188" s="77"/>
      <c r="K188" s="127"/>
    </row>
    <row r="189" spans="5:11">
      <c r="E189" s="10"/>
      <c r="F189" s="94"/>
      <c r="G189" s="139"/>
      <c r="H189" s="160"/>
      <c r="I189" s="160"/>
      <c r="J189" s="77"/>
      <c r="K189" s="127"/>
    </row>
    <row r="190" spans="5:11">
      <c r="E190" s="10"/>
      <c r="F190" s="94"/>
      <c r="G190" s="139"/>
      <c r="H190" s="160"/>
      <c r="I190" s="160"/>
      <c r="J190" s="77"/>
      <c r="K190" s="127"/>
    </row>
    <row r="191" spans="5:11">
      <c r="E191" s="10"/>
      <c r="F191" s="155"/>
      <c r="G191" s="139"/>
      <c r="H191" s="160"/>
      <c r="I191" s="160"/>
      <c r="J191" s="77"/>
      <c r="K191" s="127"/>
    </row>
    <row r="192" spans="5:11">
      <c r="E192" s="10"/>
      <c r="F192" s="94"/>
      <c r="G192" s="139"/>
      <c r="H192" s="160"/>
      <c r="I192" s="160"/>
      <c r="J192" s="77"/>
      <c r="K192" s="127"/>
    </row>
    <row r="193" spans="5:11">
      <c r="E193" s="10"/>
      <c r="F193" s="94"/>
      <c r="G193" s="139"/>
      <c r="H193" s="160"/>
      <c r="I193" s="160"/>
      <c r="J193" s="77"/>
      <c r="K193" s="127"/>
    </row>
    <row r="194" spans="5:11">
      <c r="E194" s="10"/>
      <c r="F194" s="94"/>
      <c r="G194" s="139"/>
      <c r="H194" s="160"/>
      <c r="I194" s="160"/>
      <c r="J194" s="77"/>
      <c r="K194" s="127"/>
    </row>
    <row r="195" spans="5:11">
      <c r="E195" s="10"/>
      <c r="F195" s="94"/>
      <c r="G195" s="139"/>
      <c r="H195" s="160"/>
      <c r="I195" s="160"/>
      <c r="J195" s="77"/>
      <c r="K195" s="127"/>
    </row>
    <row r="196" spans="5:11">
      <c r="E196" s="10"/>
      <c r="F196" s="94"/>
      <c r="G196" s="139"/>
      <c r="H196" s="160"/>
      <c r="I196" s="160"/>
      <c r="J196" s="77"/>
      <c r="K196" s="127"/>
    </row>
    <row r="197" spans="5:11">
      <c r="E197" s="10"/>
      <c r="F197" s="94"/>
      <c r="G197" s="139"/>
      <c r="H197" s="160"/>
      <c r="I197" s="160"/>
      <c r="J197" s="77"/>
      <c r="K197" s="127"/>
    </row>
    <row r="198" spans="5:11">
      <c r="E198" s="10"/>
      <c r="F198" s="94"/>
      <c r="G198" s="139"/>
      <c r="H198" s="160"/>
      <c r="I198" s="160"/>
      <c r="J198" s="77"/>
      <c r="K198" s="127"/>
    </row>
    <row r="199" spans="5:11">
      <c r="E199" s="10"/>
      <c r="F199" s="94"/>
      <c r="G199" s="139"/>
      <c r="H199" s="160"/>
      <c r="I199" s="160"/>
      <c r="J199" s="77"/>
      <c r="K199" s="127"/>
    </row>
    <row r="200" spans="5:11">
      <c r="E200" s="10"/>
      <c r="F200" s="94"/>
      <c r="G200" s="139"/>
      <c r="H200" s="160"/>
      <c r="I200" s="160"/>
      <c r="J200" s="77"/>
      <c r="K200" s="127"/>
    </row>
    <row r="201" spans="5:11">
      <c r="E201" s="10"/>
      <c r="F201" s="94"/>
      <c r="G201" s="139"/>
      <c r="H201" s="160"/>
      <c r="I201" s="160"/>
      <c r="J201" s="77"/>
      <c r="K201" s="127"/>
    </row>
    <row r="202" spans="5:11">
      <c r="E202" s="10"/>
      <c r="F202" s="94"/>
      <c r="G202" s="139"/>
      <c r="H202" s="160"/>
      <c r="I202" s="160"/>
      <c r="J202" s="77"/>
      <c r="K202" s="127"/>
    </row>
    <row r="203" spans="5:11">
      <c r="E203" s="10"/>
      <c r="F203" s="94"/>
      <c r="G203" s="139"/>
      <c r="H203" s="160"/>
      <c r="I203" s="160"/>
      <c r="J203" s="77"/>
      <c r="K203" s="127"/>
    </row>
    <row r="204" spans="5:11">
      <c r="E204" s="10"/>
      <c r="F204" s="94"/>
      <c r="G204" s="139"/>
      <c r="H204" s="160"/>
      <c r="I204" s="160"/>
      <c r="J204" s="77"/>
      <c r="K204" s="127"/>
    </row>
    <row r="205" spans="5:11">
      <c r="E205" s="10"/>
      <c r="F205" s="94"/>
      <c r="G205" s="139"/>
      <c r="H205" s="160"/>
      <c r="I205" s="160"/>
      <c r="J205" s="77"/>
      <c r="K205" s="127"/>
    </row>
    <row r="206" spans="5:11">
      <c r="E206" s="10"/>
      <c r="F206" s="94"/>
      <c r="G206" s="139"/>
      <c r="H206" s="160"/>
      <c r="I206" s="160"/>
      <c r="J206" s="77"/>
      <c r="K206" s="127"/>
    </row>
    <row r="207" spans="5:11">
      <c r="E207" s="10"/>
      <c r="F207" s="94"/>
      <c r="G207" s="139"/>
      <c r="H207" s="160"/>
      <c r="I207" s="160"/>
      <c r="J207" s="77"/>
      <c r="K207" s="127"/>
    </row>
    <row r="208" spans="5:11">
      <c r="E208" s="10"/>
      <c r="F208" s="94"/>
      <c r="G208" s="139"/>
      <c r="H208" s="160"/>
      <c r="I208" s="160"/>
      <c r="J208" s="77"/>
      <c r="K208" s="127"/>
    </row>
    <row r="209" spans="5:13">
      <c r="E209" s="10"/>
      <c r="F209" s="94"/>
      <c r="G209" s="139"/>
      <c r="H209" s="160"/>
      <c r="I209" s="160"/>
      <c r="J209" s="77"/>
      <c r="K209" s="127"/>
    </row>
    <row r="210" spans="5:13" s="163" customFormat="1">
      <c r="E210" s="45"/>
      <c r="F210" s="54"/>
      <c r="G210" s="168"/>
      <c r="H210" s="169"/>
      <c r="I210" s="169"/>
      <c r="J210" s="170"/>
      <c r="K210" s="157"/>
      <c r="M210" s="171"/>
    </row>
    <row r="211" spans="5:13">
      <c r="E211" s="10"/>
      <c r="F211" s="94"/>
      <c r="G211" s="139"/>
      <c r="H211" s="160"/>
      <c r="I211" s="160"/>
      <c r="J211" s="77"/>
      <c r="K211" s="127"/>
    </row>
    <row r="212" spans="5:13">
      <c r="E212" s="10"/>
      <c r="F212" s="94"/>
      <c r="G212" s="139"/>
      <c r="H212" s="160"/>
      <c r="I212" s="160"/>
      <c r="J212" s="77"/>
      <c r="K212" s="127"/>
    </row>
    <row r="213" spans="5:13">
      <c r="E213" s="10"/>
      <c r="F213" s="94"/>
      <c r="G213" s="139"/>
      <c r="H213" s="160"/>
      <c r="I213" s="160"/>
      <c r="J213" s="77"/>
      <c r="K213" s="127"/>
    </row>
    <row r="214" spans="5:13">
      <c r="E214" s="10"/>
      <c r="F214" s="94"/>
      <c r="G214" s="139"/>
      <c r="H214" s="160"/>
      <c r="I214" s="160"/>
      <c r="J214" s="77"/>
      <c r="K214" s="127"/>
    </row>
    <row r="215" spans="5:13">
      <c r="E215" s="10"/>
      <c r="F215" s="94"/>
      <c r="G215" s="139"/>
      <c r="H215" s="160"/>
      <c r="I215" s="160"/>
      <c r="J215" s="77"/>
      <c r="K215" s="127"/>
    </row>
    <row r="216" spans="5:13">
      <c r="E216" s="10"/>
      <c r="F216" s="94"/>
      <c r="G216" s="139"/>
      <c r="H216" s="160"/>
      <c r="I216" s="160"/>
      <c r="J216" s="77"/>
      <c r="K216" s="127"/>
    </row>
    <row r="217" spans="5:13">
      <c r="E217" s="10"/>
      <c r="F217" s="94"/>
      <c r="G217" s="139"/>
      <c r="H217" s="160"/>
      <c r="I217" s="160"/>
      <c r="J217" s="77"/>
      <c r="K217" s="127"/>
    </row>
    <row r="218" spans="5:13">
      <c r="E218" s="10"/>
      <c r="F218" s="94"/>
      <c r="G218" s="139"/>
      <c r="H218" s="160"/>
      <c r="I218" s="160"/>
      <c r="J218" s="77"/>
      <c r="K218" s="127"/>
    </row>
    <row r="219" spans="5:13">
      <c r="E219" s="10"/>
      <c r="F219" s="94"/>
      <c r="G219" s="139"/>
      <c r="H219" s="160"/>
      <c r="I219" s="160"/>
      <c r="J219" s="77"/>
      <c r="K219" s="127"/>
    </row>
    <row r="220" spans="5:13">
      <c r="E220" s="10"/>
      <c r="F220" s="94"/>
      <c r="G220" s="139"/>
      <c r="H220" s="160"/>
      <c r="I220" s="160"/>
      <c r="J220" s="77"/>
      <c r="K220" s="127"/>
    </row>
    <row r="221" spans="5:13">
      <c r="E221" s="10"/>
      <c r="F221" s="94"/>
      <c r="G221" s="139"/>
      <c r="H221" s="160"/>
      <c r="I221" s="160"/>
      <c r="J221" s="77"/>
      <c r="K221" s="127"/>
    </row>
    <row r="222" spans="5:13">
      <c r="E222" s="10"/>
      <c r="F222" s="94"/>
      <c r="G222" s="139"/>
      <c r="H222" s="160"/>
      <c r="I222" s="160"/>
      <c r="J222" s="77"/>
      <c r="K222" s="127"/>
    </row>
    <row r="223" spans="5:13">
      <c r="E223" s="10"/>
      <c r="F223" s="94"/>
      <c r="G223" s="139"/>
      <c r="H223" s="160"/>
      <c r="I223" s="160"/>
      <c r="J223" s="77"/>
      <c r="K223" s="127"/>
    </row>
    <row r="224" spans="5:13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34" activePane="bottomRight" state="frozen"/>
      <selection pane="topRight" activeCell="E1" sqref="E1"/>
      <selection pane="bottomLeft" activeCell="A7" sqref="A7"/>
      <selection pane="bottomRight" activeCell="K2" sqref="K2:K61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6" t="s">
        <v>114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1881.4899999999982</v>
      </c>
      <c r="E2" s="10">
        <v>45658</v>
      </c>
      <c r="F2" s="58">
        <v>20</v>
      </c>
      <c r="G2" s="139">
        <v>25</v>
      </c>
      <c r="H2" s="122"/>
      <c r="I2" s="122"/>
      <c r="J2" s="26"/>
      <c r="K2" s="127">
        <f>F2-G2-H2+I2-J2</f>
        <v>-5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5805.3000000000065</v>
      </c>
      <c r="C3" s="157" t="s">
        <v>57</v>
      </c>
      <c r="D3" s="159">
        <f>D2/B4</f>
        <v>0.49224284981738614</v>
      </c>
      <c r="E3" s="10">
        <v>45658</v>
      </c>
      <c r="F3" s="58">
        <v>24.8</v>
      </c>
      <c r="G3" s="139">
        <v>11.8</v>
      </c>
      <c r="H3" s="122"/>
      <c r="I3" s="122"/>
      <c r="J3" s="26"/>
      <c r="K3" s="127">
        <f t="shared" ref="K3:K66" si="0">F3-G3-H3+I3-J3</f>
        <v>13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3822.2799999999988</v>
      </c>
      <c r="C4" s="4" t="s">
        <v>11</v>
      </c>
      <c r="D4" s="156">
        <f>SUM(J:J)</f>
        <v>0</v>
      </c>
      <c r="E4" s="10">
        <v>45658</v>
      </c>
      <c r="F4" s="58">
        <v>14.8</v>
      </c>
      <c r="G4" s="139">
        <v>11.8</v>
      </c>
      <c r="H4" s="122"/>
      <c r="I4" s="122"/>
      <c r="J4" s="26"/>
      <c r="K4" s="127">
        <f t="shared" si="0"/>
        <v>3</v>
      </c>
      <c r="L4" s="152"/>
      <c r="Q4" s="1"/>
      <c r="R4" s="1"/>
    </row>
    <row r="5" spans="1:18" ht="20.25" customHeight="1">
      <c r="A5" s="52" t="s">
        <v>91</v>
      </c>
      <c r="B5" s="156">
        <f>SUM(H:H)</f>
        <v>319.10000000000002</v>
      </c>
      <c r="C5" s="157" t="s">
        <v>98</v>
      </c>
      <c r="D5" s="158">
        <f>COUNT(G:G)</f>
        <v>105</v>
      </c>
      <c r="E5" s="10">
        <v>45659</v>
      </c>
      <c r="F5" s="58">
        <v>25.8</v>
      </c>
      <c r="G5" s="139">
        <v>19.2</v>
      </c>
      <c r="H5" s="123">
        <v>25.8</v>
      </c>
      <c r="I5" s="123">
        <v>15.2</v>
      </c>
      <c r="J5" s="26"/>
      <c r="K5" s="127">
        <f t="shared" si="0"/>
        <v>-4</v>
      </c>
      <c r="L5" s="152"/>
    </row>
    <row r="6" spans="1:18" ht="20.25" customHeight="1">
      <c r="A6" s="52" t="s">
        <v>92</v>
      </c>
      <c r="B6" s="156">
        <f>SUM(I:I)</f>
        <v>217.57</v>
      </c>
      <c r="C6" s="165" t="s">
        <v>108</v>
      </c>
      <c r="D6" s="158">
        <f>COUNT(I:I)</f>
        <v>7</v>
      </c>
      <c r="E6" s="10">
        <v>45659</v>
      </c>
      <c r="F6" s="58">
        <v>25.8</v>
      </c>
      <c r="G6" s="140">
        <v>19.2</v>
      </c>
      <c r="H6" s="123"/>
      <c r="I6" s="123"/>
      <c r="J6" s="26"/>
      <c r="K6" s="127">
        <f>F6-G6-H6+I6-J6</f>
        <v>6.6000000000000014</v>
      </c>
      <c r="L6" s="152"/>
    </row>
    <row r="7" spans="1:18" ht="20.25" customHeight="1">
      <c r="C7" s="1"/>
      <c r="D7" s="1"/>
      <c r="E7" s="10">
        <v>45659</v>
      </c>
      <c r="F7" s="138">
        <v>14.8</v>
      </c>
      <c r="G7" s="139">
        <v>9.09</v>
      </c>
      <c r="H7" s="123"/>
      <c r="I7" s="123"/>
      <c r="J7" s="26"/>
      <c r="K7" s="127">
        <f>F7-G7-H7+I7-J7</f>
        <v>5.7100000000000009</v>
      </c>
      <c r="L7" s="152"/>
    </row>
    <row r="8" spans="1:18" ht="20.25" customHeight="1">
      <c r="A8" s="1"/>
      <c r="B8" s="1"/>
      <c r="C8" s="1"/>
      <c r="D8" s="1"/>
      <c r="E8" s="10">
        <v>45659</v>
      </c>
      <c r="F8" s="58">
        <v>38.799999999999997</v>
      </c>
      <c r="G8" s="139">
        <v>30.77</v>
      </c>
      <c r="H8" s="123"/>
      <c r="I8" s="123"/>
      <c r="J8" s="26"/>
      <c r="K8" s="127">
        <f>F8-G8-H8+I8-J8</f>
        <v>8.0299999999999976</v>
      </c>
      <c r="L8" s="152"/>
    </row>
    <row r="9" spans="1:18" ht="20.25" customHeight="1">
      <c r="A9" s="1"/>
      <c r="B9" s="1"/>
      <c r="E9" s="10">
        <v>45659</v>
      </c>
      <c r="F9" s="58">
        <v>102.4</v>
      </c>
      <c r="G9" s="140">
        <v>65</v>
      </c>
      <c r="H9" s="123"/>
      <c r="I9" s="123"/>
      <c r="J9" s="26"/>
      <c r="K9" s="127">
        <f>F9-G9-H9+I9-J9</f>
        <v>37.400000000000006</v>
      </c>
      <c r="L9" s="152"/>
    </row>
    <row r="10" spans="1:18" ht="20.25" customHeight="1">
      <c r="A10" s="1"/>
      <c r="B10" s="162"/>
      <c r="E10" s="10">
        <v>45659</v>
      </c>
      <c r="F10" s="138">
        <v>115.4</v>
      </c>
      <c r="G10" s="139">
        <v>42.52</v>
      </c>
      <c r="H10" s="123"/>
      <c r="I10" s="123"/>
      <c r="J10" s="26"/>
      <c r="K10" s="127">
        <f t="shared" si="0"/>
        <v>72.88</v>
      </c>
      <c r="L10" s="14"/>
    </row>
    <row r="11" spans="1:18" ht="22.35" customHeight="1">
      <c r="A11" s="1"/>
      <c r="B11" s="1"/>
      <c r="E11" s="10">
        <v>45660</v>
      </c>
      <c r="F11" s="58">
        <v>40.6</v>
      </c>
      <c r="G11" s="139">
        <v>30</v>
      </c>
      <c r="H11" s="123"/>
      <c r="I11" s="123"/>
      <c r="J11" s="26"/>
      <c r="K11" s="127">
        <f>F11-G11-H11+I11-J11</f>
        <v>10.600000000000001</v>
      </c>
      <c r="L11" s="14"/>
    </row>
    <row r="12" spans="1:18">
      <c r="A12" s="1"/>
      <c r="B12" s="1"/>
      <c r="E12" s="10">
        <v>45661</v>
      </c>
      <c r="F12" s="58">
        <v>17.8</v>
      </c>
      <c r="G12" s="140">
        <v>14.45</v>
      </c>
      <c r="H12" s="123"/>
      <c r="I12" s="123"/>
      <c r="J12" s="26"/>
      <c r="K12" s="127">
        <f t="shared" si="0"/>
        <v>3.3500000000000014</v>
      </c>
      <c r="L12" s="14"/>
    </row>
    <row r="13" spans="1:18">
      <c r="A13" s="1"/>
      <c r="B13" s="1"/>
      <c r="E13" s="10">
        <v>45661</v>
      </c>
      <c r="F13" s="58">
        <v>44.8</v>
      </c>
      <c r="G13" s="140">
        <v>34.729999999999997</v>
      </c>
      <c r="H13" s="123"/>
      <c r="I13" s="123"/>
      <c r="J13" s="26"/>
      <c r="K13" s="127">
        <f t="shared" si="0"/>
        <v>10.07</v>
      </c>
      <c r="L13" s="14"/>
    </row>
    <row r="14" spans="1:18">
      <c r="B14" s="154"/>
      <c r="E14" s="10">
        <v>45662</v>
      </c>
      <c r="F14" s="58">
        <v>23.5</v>
      </c>
      <c r="G14" s="140">
        <v>15</v>
      </c>
      <c r="H14" s="123"/>
      <c r="I14" s="123"/>
      <c r="J14" s="26"/>
      <c r="K14" s="127">
        <f t="shared" si="0"/>
        <v>8.5</v>
      </c>
      <c r="L14" s="14"/>
      <c r="M14" t="s">
        <v>65</v>
      </c>
    </row>
    <row r="15" spans="1:18">
      <c r="E15" s="10">
        <v>45662</v>
      </c>
      <c r="F15" s="58">
        <v>17.8</v>
      </c>
      <c r="G15" s="139">
        <v>14.45</v>
      </c>
      <c r="H15" s="123"/>
      <c r="I15" s="123"/>
      <c r="J15" s="26"/>
      <c r="K15" s="127">
        <f t="shared" si="0"/>
        <v>3.3500000000000014</v>
      </c>
      <c r="L15" s="14"/>
    </row>
    <row r="16" spans="1:18">
      <c r="E16" s="10">
        <v>45662</v>
      </c>
      <c r="F16" s="58">
        <v>14.8</v>
      </c>
      <c r="G16" s="140">
        <v>9.94</v>
      </c>
      <c r="H16" s="123"/>
      <c r="I16" s="123"/>
      <c r="J16" s="26"/>
      <c r="K16" s="127">
        <f t="shared" si="0"/>
        <v>4.8600000000000012</v>
      </c>
      <c r="L16" s="14"/>
    </row>
    <row r="17" spans="5:12">
      <c r="E17" s="10">
        <v>45662</v>
      </c>
      <c r="F17" s="58">
        <v>25.8</v>
      </c>
      <c r="G17" s="139">
        <v>19.2</v>
      </c>
      <c r="H17" s="122"/>
      <c r="I17" s="122"/>
      <c r="J17" s="26"/>
      <c r="K17" s="127">
        <f t="shared" si="0"/>
        <v>6.6000000000000014</v>
      </c>
      <c r="L17" s="14"/>
    </row>
    <row r="18" spans="5:12">
      <c r="E18" s="10">
        <v>45662</v>
      </c>
      <c r="F18" s="60">
        <v>34.799999999999997</v>
      </c>
      <c r="G18" s="139">
        <v>25</v>
      </c>
      <c r="H18" s="122"/>
      <c r="I18" s="122"/>
      <c r="J18" s="26"/>
      <c r="K18" s="127">
        <f t="shared" si="0"/>
        <v>9.7999999999999972</v>
      </c>
      <c r="L18" s="14"/>
    </row>
    <row r="19" spans="5:12">
      <c r="E19" s="10">
        <v>45662</v>
      </c>
      <c r="F19" s="58">
        <v>66.599999999999994</v>
      </c>
      <c r="G19" s="139">
        <v>41.21</v>
      </c>
      <c r="H19" s="122"/>
      <c r="I19" s="122"/>
      <c r="J19" s="26"/>
      <c r="K19" s="127">
        <f t="shared" si="0"/>
        <v>25.389999999999993</v>
      </c>
      <c r="L19" s="14"/>
    </row>
    <row r="20" spans="5:12">
      <c r="E20" s="10">
        <v>45662</v>
      </c>
      <c r="F20" s="138">
        <v>125.8</v>
      </c>
      <c r="G20" s="139">
        <v>90.5</v>
      </c>
      <c r="H20" s="123"/>
      <c r="I20" s="123"/>
      <c r="J20" s="26"/>
      <c r="K20" s="127">
        <f t="shared" si="0"/>
        <v>35.299999999999997</v>
      </c>
      <c r="L20" s="14"/>
    </row>
    <row r="21" spans="5:12">
      <c r="E21" s="10">
        <v>45663</v>
      </c>
      <c r="F21" s="138">
        <v>25.8</v>
      </c>
      <c r="G21" s="139">
        <v>19.2</v>
      </c>
      <c r="H21" s="123">
        <v>25.8</v>
      </c>
      <c r="I21" s="123">
        <v>19.2</v>
      </c>
      <c r="J21" s="26"/>
      <c r="K21" s="127">
        <f t="shared" si="0"/>
        <v>0</v>
      </c>
      <c r="L21" s="14"/>
    </row>
    <row r="22" spans="5:12">
      <c r="E22" s="10">
        <v>45663</v>
      </c>
      <c r="F22" s="135">
        <v>11.8</v>
      </c>
      <c r="G22" s="139">
        <v>10.65</v>
      </c>
      <c r="H22" s="122"/>
      <c r="I22" s="122"/>
      <c r="J22" s="26"/>
      <c r="K22" s="127">
        <f t="shared" si="0"/>
        <v>1.1500000000000004</v>
      </c>
      <c r="L22" s="14"/>
    </row>
    <row r="23" spans="5:12">
      <c r="E23" s="10">
        <v>45663</v>
      </c>
      <c r="F23" s="135">
        <v>34.799999999999997</v>
      </c>
      <c r="G23" s="139">
        <v>25</v>
      </c>
      <c r="H23" s="123"/>
      <c r="I23" s="123"/>
      <c r="J23" s="26"/>
      <c r="K23" s="127">
        <f t="shared" si="0"/>
        <v>9.7999999999999972</v>
      </c>
      <c r="L23" s="14"/>
    </row>
    <row r="24" spans="5:12">
      <c r="E24" s="10">
        <v>45663</v>
      </c>
      <c r="F24" s="60">
        <v>20.8</v>
      </c>
      <c r="G24" s="139">
        <v>13</v>
      </c>
      <c r="H24" s="123"/>
      <c r="I24" s="123"/>
      <c r="J24" s="26"/>
      <c r="K24" s="127">
        <f t="shared" si="0"/>
        <v>7.8000000000000007</v>
      </c>
      <c r="L24" s="14"/>
    </row>
    <row r="25" spans="5:12">
      <c r="E25" s="10">
        <v>45663</v>
      </c>
      <c r="F25" s="60">
        <v>64.8</v>
      </c>
      <c r="G25" s="139">
        <v>47</v>
      </c>
      <c r="H25" s="123"/>
      <c r="I25" s="123"/>
      <c r="J25" s="141"/>
      <c r="K25" s="127">
        <f t="shared" si="0"/>
        <v>17.799999999999997</v>
      </c>
      <c r="L25" s="14"/>
    </row>
    <row r="26" spans="5:12">
      <c r="E26" s="10">
        <v>45663</v>
      </c>
      <c r="F26" s="94">
        <v>72.2</v>
      </c>
      <c r="G26" s="139">
        <v>40.700000000000003</v>
      </c>
      <c r="H26" s="123"/>
      <c r="I26" s="123"/>
      <c r="J26" s="141"/>
      <c r="K26" s="127">
        <f t="shared" si="0"/>
        <v>31.5</v>
      </c>
      <c r="L26" s="14"/>
    </row>
    <row r="27" spans="5:12">
      <c r="E27" s="10">
        <v>45664</v>
      </c>
      <c r="F27" s="94">
        <v>66.599999999999994</v>
      </c>
      <c r="G27" s="139">
        <v>41.21</v>
      </c>
      <c r="H27" s="123"/>
      <c r="I27" s="123"/>
      <c r="J27" s="130"/>
      <c r="K27" s="127">
        <f t="shared" si="0"/>
        <v>25.389999999999993</v>
      </c>
      <c r="L27" s="14"/>
    </row>
    <row r="28" spans="5:12">
      <c r="E28" s="10">
        <v>45664</v>
      </c>
      <c r="F28" s="94">
        <v>18.8</v>
      </c>
      <c r="G28" s="139">
        <v>16</v>
      </c>
      <c r="H28" s="123"/>
      <c r="I28" s="123"/>
      <c r="J28" s="77"/>
      <c r="K28" s="127">
        <f t="shared" si="0"/>
        <v>2.8000000000000007</v>
      </c>
      <c r="L28" s="14"/>
    </row>
    <row r="29" spans="5:12">
      <c r="E29" s="10">
        <v>45664</v>
      </c>
      <c r="F29" s="94">
        <v>78.599999999999994</v>
      </c>
      <c r="G29" s="139">
        <v>49.95</v>
      </c>
      <c r="H29" s="123">
        <v>78.599999999999994</v>
      </c>
      <c r="I29" s="123">
        <v>49.95</v>
      </c>
      <c r="J29" s="77"/>
      <c r="K29" s="127">
        <f t="shared" si="0"/>
        <v>0</v>
      </c>
      <c r="L29" s="14"/>
    </row>
    <row r="30" spans="5:12">
      <c r="E30" s="10">
        <v>45664</v>
      </c>
      <c r="F30" s="94">
        <v>81.900000000000006</v>
      </c>
      <c r="G30" s="139">
        <v>57.4</v>
      </c>
      <c r="H30" s="123"/>
      <c r="I30" s="123"/>
      <c r="J30" s="77"/>
      <c r="K30" s="127">
        <f t="shared" si="0"/>
        <v>24.500000000000007</v>
      </c>
      <c r="L30" s="14"/>
    </row>
    <row r="31" spans="5:12">
      <c r="E31" s="10">
        <v>45664</v>
      </c>
      <c r="F31" s="153">
        <v>231</v>
      </c>
      <c r="G31" s="139">
        <v>142</v>
      </c>
      <c r="H31" s="123"/>
      <c r="I31" s="123"/>
      <c r="J31" s="77"/>
      <c r="K31" s="127">
        <f t="shared" si="0"/>
        <v>89</v>
      </c>
      <c r="L31" s="14"/>
    </row>
    <row r="32" spans="5:12">
      <c r="E32" s="10">
        <v>45664</v>
      </c>
      <c r="F32" s="94">
        <v>17.8</v>
      </c>
      <c r="G32" s="139">
        <v>14.45</v>
      </c>
      <c r="H32" s="160"/>
      <c r="I32" s="160"/>
      <c r="J32" s="77"/>
      <c r="K32" s="127">
        <f t="shared" si="0"/>
        <v>3.3500000000000014</v>
      </c>
    </row>
    <row r="33" spans="3:11">
      <c r="E33" s="10">
        <v>45664</v>
      </c>
      <c r="F33" s="94">
        <v>20.8</v>
      </c>
      <c r="G33" s="139">
        <v>13</v>
      </c>
      <c r="H33" s="160"/>
      <c r="I33" s="160"/>
      <c r="J33" s="77"/>
      <c r="K33" s="127">
        <f t="shared" si="0"/>
        <v>7.8000000000000007</v>
      </c>
    </row>
    <row r="34" spans="3:11">
      <c r="E34" s="10">
        <v>45664</v>
      </c>
      <c r="F34" s="94">
        <v>71</v>
      </c>
      <c r="G34" s="139">
        <v>30.7</v>
      </c>
      <c r="H34" s="160"/>
      <c r="I34" s="160"/>
      <c r="J34" s="77"/>
      <c r="K34" s="127">
        <f t="shared" si="0"/>
        <v>40.299999999999997</v>
      </c>
    </row>
    <row r="35" spans="3:11">
      <c r="E35" s="10">
        <v>45665</v>
      </c>
      <c r="F35" s="94">
        <v>56.4</v>
      </c>
      <c r="G35" s="139">
        <v>31.8</v>
      </c>
      <c r="H35" s="160"/>
      <c r="I35" s="160"/>
      <c r="J35" s="77"/>
      <c r="K35" s="127">
        <f t="shared" si="0"/>
        <v>24.599999999999998</v>
      </c>
    </row>
    <row r="36" spans="3:11">
      <c r="E36" s="10">
        <v>45665</v>
      </c>
      <c r="F36" s="94">
        <v>28.7</v>
      </c>
      <c r="G36" s="139">
        <v>37.5</v>
      </c>
      <c r="H36" s="160"/>
      <c r="I36" s="160"/>
      <c r="J36" s="77"/>
      <c r="K36" s="127">
        <f t="shared" si="0"/>
        <v>-8.8000000000000007</v>
      </c>
    </row>
    <row r="37" spans="3:11">
      <c r="E37" s="10">
        <v>45665</v>
      </c>
      <c r="F37" s="94">
        <v>28.7</v>
      </c>
      <c r="G37" s="139">
        <v>0</v>
      </c>
      <c r="H37" s="160"/>
      <c r="I37" s="160"/>
      <c r="J37" s="77"/>
      <c r="K37" s="127">
        <f t="shared" si="0"/>
        <v>28.7</v>
      </c>
    </row>
    <row r="38" spans="3:11">
      <c r="E38" s="10">
        <v>45665</v>
      </c>
      <c r="F38" s="94">
        <v>64.8</v>
      </c>
      <c r="G38" s="139">
        <v>47</v>
      </c>
      <c r="H38" s="160"/>
      <c r="I38" s="160"/>
      <c r="J38" s="77"/>
      <c r="K38" s="127">
        <f t="shared" si="0"/>
        <v>17.799999999999997</v>
      </c>
    </row>
    <row r="39" spans="3:11">
      <c r="E39" s="10">
        <v>45665</v>
      </c>
      <c r="F39" s="94">
        <v>14.8</v>
      </c>
      <c r="G39" s="139">
        <v>9.94</v>
      </c>
      <c r="H39" s="160"/>
      <c r="I39" s="160"/>
      <c r="J39" s="77"/>
      <c r="K39" s="127">
        <f t="shared" si="0"/>
        <v>4.8600000000000012</v>
      </c>
    </row>
    <row r="40" spans="3:11">
      <c r="E40" s="10">
        <v>45665</v>
      </c>
      <c r="F40" s="94">
        <v>160.19999999999999</v>
      </c>
      <c r="G40" s="139">
        <v>94.04</v>
      </c>
      <c r="H40" s="160"/>
      <c r="I40" s="160"/>
      <c r="J40" s="77"/>
      <c r="K40" s="127">
        <f t="shared" si="0"/>
        <v>66.159999999999982</v>
      </c>
    </row>
    <row r="41" spans="3:11">
      <c r="E41" s="10">
        <v>45665</v>
      </c>
      <c r="F41" s="94">
        <v>34.799999999999997</v>
      </c>
      <c r="G41" s="139">
        <v>25</v>
      </c>
      <c r="H41" s="160"/>
      <c r="I41" s="160"/>
      <c r="J41" s="77"/>
      <c r="K41" s="127">
        <f t="shared" si="0"/>
        <v>9.7999999999999972</v>
      </c>
    </row>
    <row r="42" spans="3:11">
      <c r="E42" s="10">
        <v>45665</v>
      </c>
      <c r="F42" s="94">
        <v>34.799999999999997</v>
      </c>
      <c r="G42" s="139">
        <v>25</v>
      </c>
      <c r="H42" s="160"/>
      <c r="I42" s="160"/>
      <c r="J42" s="77"/>
      <c r="K42" s="127">
        <f t="shared" si="0"/>
        <v>9.7999999999999972</v>
      </c>
    </row>
    <row r="43" spans="3:11">
      <c r="E43" s="10">
        <v>45666</v>
      </c>
      <c r="F43" s="94">
        <v>25.8</v>
      </c>
      <c r="G43" s="139">
        <v>19.2</v>
      </c>
      <c r="H43" s="160"/>
      <c r="I43" s="160"/>
      <c r="J43" s="77"/>
      <c r="K43" s="127">
        <f t="shared" si="0"/>
        <v>6.6000000000000014</v>
      </c>
    </row>
    <row r="44" spans="3:11">
      <c r="E44" s="10">
        <v>45666</v>
      </c>
      <c r="F44" s="94">
        <v>460</v>
      </c>
      <c r="G44" s="139">
        <v>287.22000000000003</v>
      </c>
      <c r="H44" s="160"/>
      <c r="I44" s="160"/>
      <c r="J44" s="77"/>
      <c r="K44" s="127">
        <f t="shared" si="0"/>
        <v>172.77999999999997</v>
      </c>
    </row>
    <row r="45" spans="3:11">
      <c r="E45" s="10">
        <v>45666</v>
      </c>
      <c r="F45" s="94">
        <v>64.8</v>
      </c>
      <c r="G45" s="139">
        <v>47</v>
      </c>
      <c r="H45" s="160"/>
      <c r="I45" s="160"/>
      <c r="J45" s="77"/>
      <c r="K45" s="127">
        <f t="shared" si="0"/>
        <v>17.799999999999997</v>
      </c>
    </row>
    <row r="46" spans="3:11">
      <c r="C46" s="79"/>
      <c r="D46" s="79"/>
      <c r="E46" s="10">
        <v>45666</v>
      </c>
      <c r="F46" s="94">
        <v>17.8</v>
      </c>
      <c r="G46" s="139">
        <v>14.45</v>
      </c>
      <c r="H46" s="160"/>
      <c r="I46" s="160"/>
      <c r="J46" s="77"/>
      <c r="K46" s="127">
        <f t="shared" si="0"/>
        <v>3.3500000000000014</v>
      </c>
    </row>
    <row r="47" spans="3:11">
      <c r="E47" s="10">
        <v>45666</v>
      </c>
      <c r="F47" s="94">
        <v>44.8</v>
      </c>
      <c r="G47" s="139">
        <v>34.729999999999997</v>
      </c>
      <c r="H47" s="160"/>
      <c r="I47" s="160"/>
      <c r="J47" s="77"/>
      <c r="K47" s="127">
        <f t="shared" si="0"/>
        <v>10.07</v>
      </c>
    </row>
    <row r="48" spans="3:11">
      <c r="E48" s="10">
        <v>45666</v>
      </c>
      <c r="F48" s="94">
        <v>14.8</v>
      </c>
      <c r="G48" s="139">
        <v>9.94</v>
      </c>
      <c r="H48" s="160"/>
      <c r="I48" s="160"/>
      <c r="J48" s="77"/>
      <c r="K48" s="127">
        <f t="shared" si="0"/>
        <v>4.8600000000000012</v>
      </c>
    </row>
    <row r="49" spans="1:13">
      <c r="C49" s="79"/>
      <c r="D49" s="79"/>
      <c r="E49" s="10">
        <v>45667</v>
      </c>
      <c r="F49" s="94">
        <v>59.2</v>
      </c>
      <c r="G49" s="139">
        <v>24.76</v>
      </c>
      <c r="H49" s="160"/>
      <c r="I49" s="160"/>
      <c r="J49" s="77"/>
      <c r="K49" s="127">
        <f t="shared" si="0"/>
        <v>34.44</v>
      </c>
    </row>
    <row r="50" spans="1:13">
      <c r="A50" s="79"/>
      <c r="B50" s="79"/>
      <c r="E50" s="10">
        <v>45667</v>
      </c>
      <c r="F50" s="94">
        <v>29.6</v>
      </c>
      <c r="G50" s="139">
        <v>13.17</v>
      </c>
      <c r="H50" s="160"/>
      <c r="I50" s="160"/>
      <c r="J50" s="77"/>
      <c r="K50" s="127">
        <f t="shared" si="0"/>
        <v>16.43</v>
      </c>
      <c r="M50" t="s">
        <v>65</v>
      </c>
    </row>
    <row r="51" spans="1:13">
      <c r="E51" s="10">
        <v>45667</v>
      </c>
      <c r="F51" s="94">
        <v>127.8</v>
      </c>
      <c r="G51" s="139">
        <v>90.5</v>
      </c>
      <c r="H51" s="160"/>
      <c r="I51" s="160"/>
      <c r="J51" s="77"/>
      <c r="K51" s="127">
        <f t="shared" si="0"/>
        <v>37.299999999999997</v>
      </c>
    </row>
    <row r="52" spans="1:13">
      <c r="E52" s="10">
        <v>45668</v>
      </c>
      <c r="F52" s="94">
        <v>32.5</v>
      </c>
      <c r="G52" s="139">
        <v>25</v>
      </c>
      <c r="H52" s="160"/>
      <c r="I52" s="160"/>
      <c r="J52" s="77"/>
      <c r="K52" s="127">
        <f t="shared" si="0"/>
        <v>7.5</v>
      </c>
    </row>
    <row r="53" spans="1:13">
      <c r="A53" s="79"/>
      <c r="B53" s="79"/>
      <c r="E53" s="10">
        <v>45668</v>
      </c>
      <c r="F53" s="94">
        <v>23.5</v>
      </c>
      <c r="G53" s="139">
        <v>15</v>
      </c>
      <c r="H53" s="160"/>
      <c r="I53" s="160"/>
      <c r="J53" s="77"/>
      <c r="K53" s="127">
        <f t="shared" si="0"/>
        <v>8.5</v>
      </c>
    </row>
    <row r="54" spans="1:13" s="79" customFormat="1">
      <c r="A54"/>
      <c r="B54"/>
      <c r="C54"/>
      <c r="D54"/>
      <c r="E54" s="10">
        <v>45668</v>
      </c>
      <c r="F54" s="94">
        <v>25.8</v>
      </c>
      <c r="G54" s="139">
        <v>19.2</v>
      </c>
      <c r="H54" s="160"/>
      <c r="I54" s="160"/>
      <c r="J54" s="77"/>
      <c r="K54" s="127">
        <f t="shared" si="0"/>
        <v>6.6000000000000014</v>
      </c>
    </row>
    <row r="55" spans="1:13">
      <c r="E55" s="10">
        <v>45668</v>
      </c>
      <c r="F55" s="94">
        <v>17.8</v>
      </c>
      <c r="G55" s="139">
        <v>14.45</v>
      </c>
      <c r="H55" s="160"/>
      <c r="I55" s="160"/>
      <c r="J55" s="77"/>
      <c r="K55" s="127">
        <f t="shared" si="0"/>
        <v>3.3500000000000014</v>
      </c>
      <c r="M55" t="s">
        <v>65</v>
      </c>
    </row>
    <row r="56" spans="1:13">
      <c r="E56" s="10">
        <v>45668</v>
      </c>
      <c r="F56" s="94">
        <v>32.799999999999997</v>
      </c>
      <c r="G56" s="139">
        <v>27.31</v>
      </c>
      <c r="H56" s="160"/>
      <c r="I56" s="160"/>
      <c r="J56" s="77"/>
      <c r="K56" s="127">
        <f t="shared" si="0"/>
        <v>5.4899999999999984</v>
      </c>
    </row>
    <row r="57" spans="1:13" s="79" customFormat="1">
      <c r="A57"/>
      <c r="B57"/>
      <c r="C57"/>
      <c r="D57"/>
      <c r="E57" s="10">
        <v>45668</v>
      </c>
      <c r="F57" s="94">
        <v>25.8</v>
      </c>
      <c r="G57" s="139">
        <v>19.2</v>
      </c>
      <c r="H57" s="160"/>
      <c r="I57" s="160"/>
      <c r="J57" s="77"/>
      <c r="K57" s="127">
        <f t="shared" si="0"/>
        <v>6.6000000000000014</v>
      </c>
    </row>
    <row r="58" spans="1:13">
      <c r="E58" s="10">
        <v>45668</v>
      </c>
      <c r="F58" s="155">
        <v>32.799999999999997</v>
      </c>
      <c r="G58" s="123">
        <v>27.31</v>
      </c>
      <c r="H58" s="160"/>
      <c r="I58" s="160"/>
      <c r="J58" s="130"/>
      <c r="K58" s="127">
        <f t="shared" si="0"/>
        <v>5.4899999999999984</v>
      </c>
    </row>
    <row r="59" spans="1:13">
      <c r="E59" s="10">
        <v>45669</v>
      </c>
      <c r="F59" s="94">
        <v>74</v>
      </c>
      <c r="G59" s="139">
        <v>53.15</v>
      </c>
      <c r="H59" s="160"/>
      <c r="I59" s="160"/>
      <c r="J59" s="77"/>
      <c r="K59" s="127">
        <f t="shared" si="0"/>
        <v>20.85</v>
      </c>
    </row>
    <row r="60" spans="1:13">
      <c r="E60" s="10">
        <v>45669</v>
      </c>
      <c r="F60" s="94">
        <v>147.4</v>
      </c>
      <c r="G60" s="139">
        <v>98.4</v>
      </c>
      <c r="H60" s="160"/>
      <c r="I60" s="160"/>
      <c r="J60" s="77"/>
      <c r="K60" s="127">
        <f t="shared" si="0"/>
        <v>49</v>
      </c>
      <c r="M60" t="s">
        <v>65</v>
      </c>
    </row>
    <row r="61" spans="1:13">
      <c r="E61" s="10">
        <v>45669</v>
      </c>
      <c r="F61" s="94">
        <v>97.8</v>
      </c>
      <c r="G61" s="139">
        <v>68</v>
      </c>
      <c r="H61" s="160">
        <v>97.5</v>
      </c>
      <c r="I61" s="160">
        <v>63</v>
      </c>
      <c r="J61" s="77"/>
      <c r="K61" s="127">
        <f t="shared" si="0"/>
        <v>-4.7000000000000028</v>
      </c>
    </row>
    <row r="62" spans="1:13">
      <c r="E62" s="10">
        <v>45670</v>
      </c>
      <c r="F62" s="94">
        <v>17.8</v>
      </c>
      <c r="G62" s="139">
        <v>14.45</v>
      </c>
      <c r="H62" s="160"/>
      <c r="I62" s="160"/>
      <c r="J62" s="77"/>
      <c r="K62" s="127">
        <f t="shared" si="0"/>
        <v>3.3500000000000014</v>
      </c>
      <c r="L62" t="s">
        <v>99</v>
      </c>
    </row>
    <row r="63" spans="1:13">
      <c r="E63" s="10">
        <v>45670</v>
      </c>
      <c r="F63" s="94">
        <v>57.4</v>
      </c>
      <c r="G63" s="139">
        <v>37.5</v>
      </c>
      <c r="H63" s="160"/>
      <c r="I63" s="160"/>
      <c r="J63" s="77"/>
      <c r="K63" s="127">
        <f t="shared" si="0"/>
        <v>19.899999999999999</v>
      </c>
    </row>
    <row r="64" spans="1:13">
      <c r="E64" s="10">
        <v>45670</v>
      </c>
      <c r="F64" s="94">
        <v>22.8</v>
      </c>
      <c r="G64" s="139">
        <v>14.79</v>
      </c>
      <c r="H64" s="160"/>
      <c r="I64" s="160"/>
      <c r="J64" s="77"/>
      <c r="K64" s="127">
        <f t="shared" si="0"/>
        <v>8.0100000000000016</v>
      </c>
    </row>
    <row r="65" spans="5:13">
      <c r="E65" s="10">
        <v>45670</v>
      </c>
      <c r="F65" s="94">
        <v>115</v>
      </c>
      <c r="G65" s="139">
        <v>71.5</v>
      </c>
      <c r="H65" s="160"/>
      <c r="I65" s="160"/>
      <c r="J65" s="77"/>
      <c r="K65" s="127">
        <f t="shared" si="0"/>
        <v>43.5</v>
      </c>
    </row>
    <row r="66" spans="5:13">
      <c r="E66" s="10">
        <v>45670</v>
      </c>
      <c r="F66" s="94">
        <v>86</v>
      </c>
      <c r="G66" s="139">
        <v>59.63</v>
      </c>
      <c r="H66" s="160"/>
      <c r="I66" s="160"/>
      <c r="J66" s="77"/>
      <c r="K66" s="127">
        <f t="shared" si="0"/>
        <v>26.369999999999997</v>
      </c>
    </row>
    <row r="67" spans="5:13">
      <c r="E67" s="10">
        <v>45670</v>
      </c>
      <c r="F67" s="94">
        <v>34.799999999999997</v>
      </c>
      <c r="G67" s="139">
        <v>25</v>
      </c>
      <c r="H67" s="160"/>
      <c r="I67" s="160"/>
      <c r="J67" s="77"/>
      <c r="K67" s="127">
        <f t="shared" ref="K67:K106" si="1">F67-G67-H67+I67-J67</f>
        <v>9.7999999999999972</v>
      </c>
    </row>
    <row r="68" spans="5:13">
      <c r="E68" s="10">
        <v>45670</v>
      </c>
      <c r="F68" s="94">
        <v>14.8</v>
      </c>
      <c r="G68" s="139">
        <v>9.94</v>
      </c>
      <c r="H68" s="160"/>
      <c r="I68" s="160"/>
      <c r="J68" s="77"/>
      <c r="K68" s="127">
        <f t="shared" si="1"/>
        <v>4.8600000000000012</v>
      </c>
    </row>
    <row r="69" spans="5:13">
      <c r="E69" s="10">
        <v>45671</v>
      </c>
      <c r="F69" s="94">
        <v>14.8</v>
      </c>
      <c r="G69" s="139">
        <v>9.94</v>
      </c>
      <c r="H69" s="160"/>
      <c r="I69" s="160"/>
      <c r="J69" s="77"/>
      <c r="K69" s="127">
        <f t="shared" si="1"/>
        <v>4.8600000000000012</v>
      </c>
      <c r="M69" t="s">
        <v>65</v>
      </c>
    </row>
    <row r="70" spans="5:13">
      <c r="E70" s="10">
        <v>45672</v>
      </c>
      <c r="F70" s="94">
        <v>17.8</v>
      </c>
      <c r="G70" s="139">
        <v>14.45</v>
      </c>
      <c r="H70" s="160"/>
      <c r="I70" s="160"/>
      <c r="J70" s="77"/>
      <c r="K70" s="127">
        <f t="shared" si="1"/>
        <v>3.3500000000000014</v>
      </c>
    </row>
    <row r="71" spans="5:13">
      <c r="E71" s="10">
        <v>45672</v>
      </c>
      <c r="F71" s="94">
        <v>25.8</v>
      </c>
      <c r="G71" s="139">
        <v>19.2</v>
      </c>
      <c r="H71" s="160"/>
      <c r="I71" s="160"/>
      <c r="J71" s="77"/>
      <c r="K71" s="127">
        <f t="shared" si="1"/>
        <v>6.6000000000000014</v>
      </c>
    </row>
    <row r="72" spans="5:13">
      <c r="E72" s="10">
        <v>45672</v>
      </c>
      <c r="F72" s="94">
        <v>38.799999999999997</v>
      </c>
      <c r="G72" s="139">
        <v>30.77</v>
      </c>
      <c r="H72" s="160">
        <v>38.799999999999997</v>
      </c>
      <c r="I72" s="160">
        <v>30.77</v>
      </c>
      <c r="J72" s="77"/>
      <c r="K72" s="127">
        <f t="shared" si="1"/>
        <v>0</v>
      </c>
    </row>
    <row r="73" spans="5:13">
      <c r="E73" s="10">
        <v>45672</v>
      </c>
      <c r="F73" s="94">
        <v>203.8</v>
      </c>
      <c r="G73" s="139">
        <v>128</v>
      </c>
      <c r="H73" s="160"/>
      <c r="I73" s="160"/>
      <c r="J73" s="77"/>
      <c r="K73" s="127">
        <f t="shared" si="1"/>
        <v>75.800000000000011</v>
      </c>
    </row>
    <row r="74" spans="5:13">
      <c r="E74" s="10">
        <v>45672</v>
      </c>
      <c r="F74" s="94">
        <v>506.2</v>
      </c>
      <c r="G74" s="139">
        <v>321.05</v>
      </c>
      <c r="H74" s="160"/>
      <c r="I74" s="160"/>
      <c r="J74" s="77"/>
      <c r="K74" s="127">
        <f t="shared" si="1"/>
        <v>185.14999999999998</v>
      </c>
    </row>
    <row r="75" spans="5:13">
      <c r="E75" s="10">
        <v>45672</v>
      </c>
      <c r="F75" s="94">
        <v>115</v>
      </c>
      <c r="G75" s="139">
        <v>71.5</v>
      </c>
      <c r="H75" s="160"/>
      <c r="I75" s="160"/>
      <c r="J75" s="77"/>
      <c r="K75" s="127">
        <f t="shared" si="1"/>
        <v>43.5</v>
      </c>
    </row>
    <row r="76" spans="5:13">
      <c r="E76" s="10">
        <v>45673</v>
      </c>
      <c r="F76" s="94">
        <v>255.8</v>
      </c>
      <c r="G76" s="139">
        <v>170.7</v>
      </c>
      <c r="H76" s="160"/>
      <c r="I76" s="160"/>
      <c r="J76" s="77"/>
      <c r="K76" s="127">
        <f t="shared" si="1"/>
        <v>85.100000000000023</v>
      </c>
    </row>
    <row r="77" spans="5:13">
      <c r="E77" s="10">
        <v>45673</v>
      </c>
      <c r="F77" s="94">
        <v>36.5</v>
      </c>
      <c r="G77" s="139">
        <v>25</v>
      </c>
      <c r="H77" s="160"/>
      <c r="I77" s="160"/>
      <c r="J77" s="77"/>
      <c r="K77" s="127">
        <f t="shared" si="1"/>
        <v>11.5</v>
      </c>
    </row>
    <row r="78" spans="5:13">
      <c r="E78" s="10">
        <v>45673</v>
      </c>
      <c r="F78" s="94">
        <v>34.799999999999997</v>
      </c>
      <c r="G78" s="139">
        <v>25</v>
      </c>
      <c r="H78" s="160"/>
      <c r="I78" s="160"/>
      <c r="J78" s="77"/>
      <c r="K78" s="127">
        <f t="shared" si="1"/>
        <v>9.7999999999999972</v>
      </c>
    </row>
    <row r="79" spans="5:13">
      <c r="E79" s="10">
        <v>45673</v>
      </c>
      <c r="F79" s="94">
        <v>25.8</v>
      </c>
      <c r="G79" s="139">
        <v>19.2</v>
      </c>
      <c r="H79" s="160"/>
      <c r="I79" s="160"/>
      <c r="J79" s="77"/>
      <c r="K79" s="127">
        <f t="shared" si="1"/>
        <v>6.6000000000000014</v>
      </c>
    </row>
    <row r="80" spans="5:13">
      <c r="E80" s="10">
        <v>45673</v>
      </c>
      <c r="F80" s="94">
        <v>25.8</v>
      </c>
      <c r="G80" s="139">
        <v>19.2</v>
      </c>
      <c r="H80" s="160"/>
      <c r="I80" s="160"/>
      <c r="J80" s="77"/>
      <c r="K80" s="127">
        <f t="shared" si="1"/>
        <v>6.6000000000000014</v>
      </c>
    </row>
    <row r="81" spans="5:13">
      <c r="E81" s="10">
        <v>45673</v>
      </c>
      <c r="F81" s="94">
        <v>17.8</v>
      </c>
      <c r="G81" s="139">
        <v>14.45</v>
      </c>
      <c r="H81" s="160"/>
      <c r="I81" s="160"/>
      <c r="J81" s="77"/>
      <c r="K81" s="127">
        <f t="shared" si="1"/>
        <v>3.3500000000000014</v>
      </c>
    </row>
    <row r="82" spans="5:13">
      <c r="E82" s="10">
        <v>45674</v>
      </c>
      <c r="F82" s="94">
        <v>20.8</v>
      </c>
      <c r="G82" s="139">
        <v>13</v>
      </c>
      <c r="H82" s="160"/>
      <c r="I82" s="160"/>
      <c r="J82" s="77"/>
      <c r="K82" s="127">
        <f t="shared" si="1"/>
        <v>7.8000000000000007</v>
      </c>
    </row>
    <row r="83" spans="5:13">
      <c r="E83" s="10">
        <v>45675</v>
      </c>
      <c r="F83" s="94">
        <v>14.8</v>
      </c>
      <c r="G83" s="139">
        <v>9.94</v>
      </c>
      <c r="H83" s="160"/>
      <c r="I83" s="160"/>
      <c r="J83" s="77"/>
      <c r="K83" s="127">
        <f t="shared" si="1"/>
        <v>4.8600000000000012</v>
      </c>
    </row>
    <row r="84" spans="5:13">
      <c r="E84" s="10">
        <v>45675</v>
      </c>
      <c r="F84" s="94">
        <v>34.799999999999997</v>
      </c>
      <c r="G84" s="139">
        <v>25</v>
      </c>
      <c r="H84" s="160">
        <v>34.799999999999997</v>
      </c>
      <c r="I84" s="160">
        <v>25</v>
      </c>
      <c r="J84" s="77"/>
      <c r="K84" s="127">
        <f t="shared" si="1"/>
        <v>0</v>
      </c>
    </row>
    <row r="85" spans="5:13">
      <c r="E85" s="10">
        <v>45675</v>
      </c>
      <c r="F85" s="94">
        <v>11.8</v>
      </c>
      <c r="G85" s="139">
        <v>10.65</v>
      </c>
      <c r="H85" s="160"/>
      <c r="I85" s="160"/>
      <c r="J85" s="77"/>
      <c r="K85" s="127">
        <f t="shared" si="1"/>
        <v>1.1500000000000004</v>
      </c>
    </row>
    <row r="86" spans="5:13">
      <c r="E86" s="10">
        <v>45675</v>
      </c>
      <c r="F86" s="94">
        <v>28.7</v>
      </c>
      <c r="G86" s="139">
        <v>19.2</v>
      </c>
      <c r="H86" s="160"/>
      <c r="I86" s="160"/>
      <c r="J86" s="77"/>
      <c r="K86" s="127">
        <f t="shared" si="1"/>
        <v>9.5</v>
      </c>
    </row>
    <row r="87" spans="5:13">
      <c r="E87" s="10">
        <v>45675</v>
      </c>
      <c r="F87" s="94">
        <v>44.4</v>
      </c>
      <c r="G87" s="139">
        <v>19.82</v>
      </c>
      <c r="H87" s="160"/>
      <c r="I87" s="160"/>
      <c r="J87" s="77"/>
      <c r="K87" s="127">
        <f t="shared" si="1"/>
        <v>24.58</v>
      </c>
    </row>
    <row r="88" spans="5:13">
      <c r="E88" s="10">
        <v>45676</v>
      </c>
      <c r="F88" s="166">
        <v>23.5</v>
      </c>
      <c r="G88" s="139">
        <v>15</v>
      </c>
      <c r="H88" s="167"/>
      <c r="I88" s="160"/>
      <c r="J88" s="77"/>
      <c r="K88" s="127">
        <f t="shared" si="1"/>
        <v>8.5</v>
      </c>
    </row>
    <row r="89" spans="5:13">
      <c r="E89" s="10">
        <v>45676</v>
      </c>
      <c r="F89" s="94">
        <v>14.8</v>
      </c>
      <c r="G89" s="139">
        <v>9.94</v>
      </c>
      <c r="H89" s="160"/>
      <c r="I89" s="160"/>
      <c r="J89" s="77"/>
      <c r="K89" s="127">
        <f t="shared" si="1"/>
        <v>4.8600000000000012</v>
      </c>
    </row>
    <row r="90" spans="5:13">
      <c r="E90" s="10">
        <v>45677</v>
      </c>
      <c r="F90" s="94">
        <v>17.8</v>
      </c>
      <c r="G90" s="139">
        <v>14.45</v>
      </c>
      <c r="H90" s="160"/>
      <c r="I90" s="160"/>
      <c r="J90" s="77"/>
      <c r="K90" s="127">
        <f t="shared" si="1"/>
        <v>3.3500000000000014</v>
      </c>
    </row>
    <row r="91" spans="5:13">
      <c r="E91" s="10">
        <v>45677</v>
      </c>
      <c r="F91" s="94">
        <v>49.8</v>
      </c>
      <c r="G91" s="139">
        <v>36.22</v>
      </c>
      <c r="H91" s="160"/>
      <c r="I91" s="160"/>
      <c r="J91" s="77"/>
      <c r="K91" s="127">
        <f t="shared" si="1"/>
        <v>13.579999999999998</v>
      </c>
    </row>
    <row r="92" spans="5:13">
      <c r="E92" s="10">
        <v>45677</v>
      </c>
      <c r="F92" s="94">
        <v>43.6</v>
      </c>
      <c r="G92" s="139">
        <v>29.65</v>
      </c>
      <c r="H92" s="160"/>
      <c r="I92" s="160"/>
      <c r="J92" s="77"/>
      <c r="K92" s="127">
        <f t="shared" si="1"/>
        <v>13.950000000000003</v>
      </c>
      <c r="M92" t="s">
        <v>102</v>
      </c>
    </row>
    <row r="93" spans="5:13">
      <c r="E93" s="10">
        <v>45677</v>
      </c>
      <c r="F93" s="94">
        <v>31.3</v>
      </c>
      <c r="G93" s="139">
        <v>21</v>
      </c>
      <c r="H93" s="160"/>
      <c r="I93" s="160"/>
      <c r="J93" s="77"/>
      <c r="K93" s="127">
        <f t="shared" si="1"/>
        <v>10.3</v>
      </c>
    </row>
    <row r="94" spans="5:13">
      <c r="E94" s="10">
        <v>45677</v>
      </c>
      <c r="F94" s="94">
        <v>99.8</v>
      </c>
      <c r="G94" s="139">
        <v>68</v>
      </c>
      <c r="H94" s="160"/>
      <c r="I94" s="160"/>
      <c r="J94" s="77"/>
      <c r="K94" s="127">
        <f t="shared" si="1"/>
        <v>31.799999999999997</v>
      </c>
    </row>
    <row r="95" spans="5:13">
      <c r="E95" s="10">
        <v>45678</v>
      </c>
      <c r="F95" s="94">
        <v>28.7</v>
      </c>
      <c r="G95" s="139">
        <v>19</v>
      </c>
      <c r="H95" s="160"/>
      <c r="I95" s="160"/>
      <c r="J95" s="77"/>
      <c r="K95" s="127">
        <f t="shared" si="1"/>
        <v>9.6999999999999993</v>
      </c>
    </row>
    <row r="96" spans="5:13">
      <c r="E96" s="10">
        <v>45679</v>
      </c>
      <c r="F96" s="94">
        <v>44.4</v>
      </c>
      <c r="G96" s="139">
        <v>21.4</v>
      </c>
      <c r="H96" s="160"/>
      <c r="I96" s="160"/>
      <c r="J96" s="77"/>
      <c r="K96" s="127">
        <f t="shared" si="1"/>
        <v>23</v>
      </c>
    </row>
    <row r="97" spans="5:13">
      <c r="E97" s="10">
        <v>45679</v>
      </c>
      <c r="F97" s="94">
        <v>17.8</v>
      </c>
      <c r="G97" s="139">
        <v>14.45</v>
      </c>
      <c r="H97" s="160"/>
      <c r="I97" s="160"/>
      <c r="J97" s="77"/>
      <c r="K97" s="127">
        <f t="shared" si="1"/>
        <v>3.3500000000000014</v>
      </c>
    </row>
    <row r="98" spans="5:13">
      <c r="E98" s="10">
        <v>45679</v>
      </c>
      <c r="F98" s="94">
        <v>20.8</v>
      </c>
      <c r="G98" s="139">
        <v>13</v>
      </c>
      <c r="H98" s="160"/>
      <c r="I98" s="160"/>
      <c r="J98" s="77"/>
      <c r="K98" s="127">
        <f t="shared" si="1"/>
        <v>7.8000000000000007</v>
      </c>
    </row>
    <row r="99" spans="5:13">
      <c r="E99" s="10">
        <v>45679</v>
      </c>
      <c r="F99" s="94">
        <v>36.5</v>
      </c>
      <c r="G99" s="139">
        <v>25</v>
      </c>
      <c r="H99" s="160"/>
      <c r="I99" s="160"/>
      <c r="J99" s="77"/>
      <c r="K99" s="127">
        <f t="shared" si="1"/>
        <v>11.5</v>
      </c>
    </row>
    <row r="100" spans="5:13">
      <c r="E100" s="10">
        <v>45679</v>
      </c>
      <c r="F100" s="94">
        <v>17.8</v>
      </c>
      <c r="G100" s="139">
        <v>14.45</v>
      </c>
      <c r="H100" s="160"/>
      <c r="I100" s="160"/>
      <c r="J100" s="77"/>
      <c r="K100" s="127">
        <f t="shared" si="1"/>
        <v>3.3500000000000014</v>
      </c>
    </row>
    <row r="101" spans="5:13">
      <c r="E101" s="10">
        <v>45681</v>
      </c>
      <c r="F101" s="94">
        <v>28.7</v>
      </c>
      <c r="G101" s="139">
        <v>19</v>
      </c>
      <c r="H101" s="160"/>
      <c r="I101" s="160"/>
      <c r="J101" s="77"/>
      <c r="K101" s="127">
        <f t="shared" si="1"/>
        <v>9.6999999999999993</v>
      </c>
    </row>
    <row r="102" spans="5:13">
      <c r="E102" s="10">
        <v>45681</v>
      </c>
      <c r="F102" s="94">
        <v>20.8</v>
      </c>
      <c r="G102" s="139">
        <v>13</v>
      </c>
      <c r="H102" s="160"/>
      <c r="I102" s="160"/>
      <c r="J102" s="77"/>
      <c r="K102" s="127">
        <f t="shared" si="1"/>
        <v>7.8000000000000007</v>
      </c>
    </row>
    <row r="103" spans="5:13">
      <c r="E103" s="10">
        <v>45682</v>
      </c>
      <c r="F103" s="94">
        <v>17.8</v>
      </c>
      <c r="G103" s="139">
        <v>14.45</v>
      </c>
      <c r="H103" s="160">
        <v>17.8</v>
      </c>
      <c r="I103" s="160">
        <v>14.45</v>
      </c>
      <c r="J103" s="77"/>
      <c r="K103" s="127">
        <f t="shared" si="1"/>
        <v>0</v>
      </c>
    </row>
    <row r="104" spans="5:13">
      <c r="E104" s="10">
        <v>45682</v>
      </c>
      <c r="F104" s="94">
        <v>29.6</v>
      </c>
      <c r="G104" s="139">
        <v>14</v>
      </c>
      <c r="H104" s="160"/>
      <c r="I104" s="160"/>
      <c r="J104" s="77"/>
      <c r="K104" s="127">
        <f t="shared" si="1"/>
        <v>15.600000000000001</v>
      </c>
    </row>
    <row r="105" spans="5:13">
      <c r="E105" s="10">
        <v>45683</v>
      </c>
      <c r="F105" s="94">
        <v>14.8</v>
      </c>
      <c r="G105" s="139">
        <v>9</v>
      </c>
      <c r="H105" s="160"/>
      <c r="I105" s="160"/>
      <c r="J105" s="77"/>
      <c r="K105" s="127">
        <f t="shared" si="1"/>
        <v>5.8000000000000007</v>
      </c>
    </row>
    <row r="106" spans="5:13">
      <c r="E106" s="10">
        <v>45686</v>
      </c>
      <c r="F106" s="94">
        <v>34.799999999999997</v>
      </c>
      <c r="G106" s="139">
        <v>25</v>
      </c>
      <c r="H106" s="160"/>
      <c r="I106" s="160"/>
      <c r="J106" s="77"/>
      <c r="K106" s="127">
        <f t="shared" si="1"/>
        <v>9.7999999999999972</v>
      </c>
    </row>
    <row r="107" spans="5:13">
      <c r="E107" s="10"/>
      <c r="F107" s="94"/>
      <c r="G107" s="139"/>
      <c r="H107" s="160"/>
      <c r="I107" s="160"/>
      <c r="J107" s="77"/>
      <c r="K107" s="127"/>
    </row>
    <row r="108" spans="5:13">
      <c r="E108" s="10"/>
      <c r="F108" s="94"/>
      <c r="G108" s="139"/>
      <c r="H108" s="160"/>
      <c r="I108" s="160"/>
      <c r="J108" s="77"/>
      <c r="K108" s="127"/>
    </row>
    <row r="109" spans="5:13">
      <c r="E109" s="10"/>
      <c r="F109" s="94"/>
      <c r="G109" s="139"/>
      <c r="H109" s="160"/>
      <c r="I109" s="160"/>
      <c r="J109" s="77"/>
      <c r="K109" s="127"/>
    </row>
    <row r="110" spans="5:13">
      <c r="E110" s="10"/>
      <c r="F110" s="94"/>
      <c r="G110" s="139"/>
      <c r="H110" s="160"/>
      <c r="I110" s="160"/>
      <c r="J110" s="77"/>
      <c r="K110" s="127"/>
      <c r="M110" t="s">
        <v>102</v>
      </c>
    </row>
    <row r="111" spans="5:13">
      <c r="E111" s="10"/>
      <c r="F111" s="94"/>
      <c r="G111" s="139"/>
      <c r="H111" s="160"/>
      <c r="I111" s="160"/>
      <c r="J111" s="77"/>
      <c r="K111" s="127"/>
    </row>
    <row r="112" spans="5:13">
      <c r="E112" s="10"/>
      <c r="F112" s="94"/>
      <c r="G112" s="139"/>
      <c r="H112" s="160"/>
      <c r="I112" s="160"/>
      <c r="J112" s="77"/>
      <c r="K112" s="127"/>
    </row>
    <row r="113" spans="5:13">
      <c r="E113" s="10"/>
      <c r="F113" s="94"/>
      <c r="G113" s="139"/>
      <c r="H113" s="160"/>
      <c r="I113" s="160"/>
      <c r="J113" s="77"/>
      <c r="K113" s="127"/>
    </row>
    <row r="114" spans="5:13">
      <c r="E114" s="10"/>
      <c r="F114" s="94"/>
      <c r="G114" s="139"/>
      <c r="H114" s="160"/>
      <c r="I114" s="160"/>
      <c r="J114" s="77"/>
      <c r="K114" s="127"/>
      <c r="M114" t="s">
        <v>102</v>
      </c>
    </row>
    <row r="115" spans="5:13">
      <c r="E115" s="10"/>
      <c r="F115" s="94"/>
      <c r="G115" s="139"/>
      <c r="H115" s="160"/>
      <c r="I115" s="160"/>
      <c r="J115" s="77"/>
      <c r="K115" s="127"/>
    </row>
    <row r="116" spans="5:13">
      <c r="E116" s="10"/>
      <c r="F116" s="94"/>
      <c r="G116" s="139"/>
      <c r="H116" s="160"/>
      <c r="I116" s="160"/>
      <c r="J116" s="77"/>
      <c r="K116" s="127"/>
    </row>
    <row r="117" spans="5:13">
      <c r="E117" s="10"/>
      <c r="F117" s="94"/>
      <c r="G117" s="139"/>
      <c r="H117" s="160"/>
      <c r="I117" s="160"/>
      <c r="J117" s="77"/>
      <c r="K117" s="127"/>
    </row>
    <row r="118" spans="5:13">
      <c r="E118" s="10"/>
      <c r="F118" s="94"/>
      <c r="G118" s="139"/>
      <c r="H118" s="160"/>
      <c r="I118" s="160"/>
      <c r="J118" s="77"/>
      <c r="K118" s="127"/>
    </row>
    <row r="119" spans="5:13">
      <c r="E119" s="10"/>
      <c r="F119" s="94"/>
      <c r="G119" s="139"/>
      <c r="H119" s="160"/>
      <c r="I119" s="160"/>
      <c r="J119" s="77"/>
      <c r="K119" s="127"/>
      <c r="M119" t="s">
        <v>102</v>
      </c>
    </row>
    <row r="120" spans="5:13">
      <c r="E120" s="10"/>
      <c r="F120" s="94"/>
      <c r="G120" s="139"/>
      <c r="H120" s="160"/>
      <c r="I120" s="160"/>
      <c r="J120" s="77"/>
      <c r="K120" s="127"/>
    </row>
    <row r="121" spans="5:13">
      <c r="E121" s="10"/>
      <c r="F121" s="94"/>
      <c r="G121" s="139"/>
      <c r="H121" s="160"/>
      <c r="I121" s="160"/>
      <c r="J121" s="77"/>
      <c r="K121" s="127"/>
    </row>
    <row r="122" spans="5:13">
      <c r="E122" s="10"/>
      <c r="F122" s="94"/>
      <c r="G122" s="139"/>
      <c r="H122" s="160"/>
      <c r="I122" s="160"/>
      <c r="J122" s="77"/>
      <c r="K122" s="127"/>
    </row>
    <row r="123" spans="5:13">
      <c r="E123" s="10"/>
      <c r="F123" s="94"/>
      <c r="G123" s="139"/>
      <c r="H123" s="160"/>
      <c r="I123" s="160"/>
      <c r="J123" s="77"/>
      <c r="K123" s="127"/>
    </row>
    <row r="124" spans="5:13">
      <c r="E124" s="10"/>
      <c r="F124" s="94"/>
      <c r="G124" s="139"/>
      <c r="H124" s="160"/>
      <c r="I124" s="160"/>
      <c r="J124" s="77"/>
      <c r="K124" s="127"/>
    </row>
    <row r="125" spans="5:13">
      <c r="E125" s="10"/>
      <c r="F125" s="94"/>
      <c r="G125" s="139"/>
      <c r="H125" s="160"/>
      <c r="I125" s="160"/>
      <c r="J125" s="77"/>
      <c r="K125" s="127"/>
    </row>
    <row r="126" spans="5:13">
      <c r="E126" s="10"/>
      <c r="F126" s="94"/>
      <c r="G126" s="139"/>
      <c r="H126" s="160"/>
      <c r="I126" s="160"/>
      <c r="J126" s="77"/>
      <c r="K126" s="127"/>
    </row>
    <row r="127" spans="5:13">
      <c r="E127" s="10"/>
      <c r="F127" s="94"/>
      <c r="G127" s="139"/>
      <c r="H127" s="160"/>
      <c r="I127" s="160"/>
      <c r="J127" s="77"/>
      <c r="K127" s="127"/>
    </row>
    <row r="128" spans="5:13">
      <c r="E128" s="10"/>
      <c r="F128" s="155"/>
      <c r="G128" s="123"/>
      <c r="H128" s="160"/>
      <c r="I128" s="160"/>
      <c r="J128" s="130"/>
      <c r="K128" s="122"/>
    </row>
    <row r="129" spans="5:13">
      <c r="E129" s="10"/>
      <c r="F129" s="94"/>
      <c r="G129" s="139"/>
      <c r="H129" s="160"/>
      <c r="I129" s="160"/>
      <c r="J129" s="77"/>
      <c r="K129" s="127"/>
    </row>
    <row r="130" spans="5:13">
      <c r="E130" s="10"/>
      <c r="F130" s="94"/>
      <c r="G130" s="139"/>
      <c r="H130" s="160"/>
      <c r="I130" s="160"/>
      <c r="J130" s="77"/>
      <c r="K130" s="127"/>
    </row>
    <row r="131" spans="5:13">
      <c r="E131" s="10"/>
      <c r="F131" s="94"/>
      <c r="G131" s="139"/>
      <c r="H131" s="160"/>
      <c r="I131" s="160"/>
      <c r="J131" s="77"/>
      <c r="K131" s="127"/>
      <c r="M131" t="s">
        <v>102</v>
      </c>
    </row>
    <row r="132" spans="5:13">
      <c r="E132" s="10"/>
      <c r="F132" s="94"/>
      <c r="G132" s="139"/>
      <c r="H132" s="160"/>
      <c r="I132" s="160"/>
      <c r="J132" s="77"/>
      <c r="K132" s="127"/>
    </row>
    <row r="133" spans="5:13">
      <c r="E133" s="10"/>
      <c r="F133" s="94"/>
      <c r="G133" s="139"/>
      <c r="H133" s="160"/>
      <c r="I133" s="160"/>
      <c r="J133" s="77"/>
      <c r="K133" s="127"/>
    </row>
    <row r="134" spans="5:13">
      <c r="E134" s="10"/>
      <c r="F134" s="94"/>
      <c r="G134" s="139"/>
      <c r="H134" s="160"/>
      <c r="I134" s="160"/>
      <c r="J134" s="77"/>
      <c r="K134" s="127"/>
    </row>
    <row r="135" spans="5:13">
      <c r="E135" s="10"/>
      <c r="F135" s="94"/>
      <c r="G135" s="139"/>
      <c r="H135" s="160"/>
      <c r="I135" s="160"/>
      <c r="J135" s="77"/>
      <c r="K135" s="127"/>
    </row>
    <row r="136" spans="5:13">
      <c r="E136" s="10"/>
      <c r="F136" s="94"/>
      <c r="G136" s="139"/>
      <c r="H136" s="160"/>
      <c r="I136" s="160"/>
      <c r="J136" s="77"/>
      <c r="K136" s="127"/>
    </row>
    <row r="137" spans="5:13">
      <c r="E137" s="10"/>
      <c r="F137" s="94"/>
      <c r="G137" s="139"/>
      <c r="H137" s="160"/>
      <c r="I137" s="160"/>
      <c r="J137" s="77"/>
      <c r="K137" s="127"/>
    </row>
    <row r="138" spans="5:13">
      <c r="E138" s="10"/>
      <c r="F138" s="94"/>
      <c r="G138" s="139"/>
      <c r="H138" s="160"/>
      <c r="I138" s="160"/>
      <c r="J138" s="77"/>
      <c r="K138" s="127"/>
    </row>
    <row r="139" spans="5:13">
      <c r="E139" s="10"/>
      <c r="F139" s="94"/>
      <c r="G139" s="139"/>
      <c r="H139" s="160"/>
      <c r="I139" s="160"/>
      <c r="J139" s="77"/>
      <c r="K139" s="127"/>
    </row>
    <row r="140" spans="5:13">
      <c r="E140" s="10"/>
      <c r="F140" s="94"/>
      <c r="G140" s="139"/>
      <c r="H140" s="160"/>
      <c r="I140" s="160"/>
      <c r="J140" s="77"/>
      <c r="K140" s="127"/>
    </row>
    <row r="141" spans="5:13">
      <c r="E141" s="10"/>
      <c r="F141" s="94"/>
      <c r="G141" s="139"/>
      <c r="H141" s="160"/>
      <c r="I141" s="160"/>
      <c r="J141" s="77"/>
      <c r="K141" s="127"/>
    </row>
    <row r="142" spans="5:13">
      <c r="E142" s="10"/>
      <c r="F142" s="94"/>
      <c r="G142" s="139"/>
      <c r="H142" s="160"/>
      <c r="I142" s="160"/>
      <c r="J142" s="77"/>
      <c r="K142" s="127"/>
    </row>
    <row r="143" spans="5:13">
      <c r="E143" s="10"/>
      <c r="F143" s="94"/>
      <c r="G143" s="139"/>
      <c r="H143" s="160"/>
      <c r="I143" s="160"/>
      <c r="J143" s="77"/>
      <c r="K143" s="127"/>
      <c r="M143" t="s">
        <v>65</v>
      </c>
    </row>
    <row r="144" spans="5:13">
      <c r="E144" s="10"/>
      <c r="F144" s="94"/>
      <c r="G144" s="139"/>
      <c r="H144" s="160"/>
      <c r="I144" s="160"/>
      <c r="J144" s="77"/>
      <c r="K144" s="127"/>
    </row>
    <row r="145" spans="1:11">
      <c r="E145" s="10"/>
      <c r="F145" s="94"/>
      <c r="G145" s="139"/>
      <c r="H145" s="160"/>
      <c r="I145" s="160"/>
      <c r="J145" s="77"/>
      <c r="K145" s="127"/>
    </row>
    <row r="146" spans="1:11">
      <c r="E146" s="10"/>
      <c r="F146" s="94"/>
      <c r="G146" s="139"/>
      <c r="H146" s="160"/>
      <c r="I146" s="160"/>
      <c r="J146" s="77"/>
      <c r="K146" s="127"/>
    </row>
    <row r="147" spans="1:11">
      <c r="E147" s="10"/>
      <c r="F147" s="94"/>
      <c r="G147" s="139"/>
      <c r="H147" s="160"/>
      <c r="I147" s="160"/>
      <c r="J147" s="77"/>
      <c r="K147" s="127"/>
    </row>
    <row r="148" spans="1:11">
      <c r="E148" s="10"/>
      <c r="F148" s="94"/>
      <c r="G148" s="139"/>
      <c r="H148" s="160"/>
      <c r="I148" s="160"/>
      <c r="J148" s="77"/>
      <c r="K148" s="127"/>
    </row>
    <row r="149" spans="1:11">
      <c r="E149" s="10"/>
      <c r="F149" s="94"/>
      <c r="G149" s="139"/>
      <c r="H149" s="160"/>
      <c r="I149" s="160"/>
      <c r="J149" s="77"/>
      <c r="K149" s="127"/>
    </row>
    <row r="150" spans="1:11">
      <c r="E150" s="10"/>
      <c r="F150" s="94"/>
      <c r="G150" s="139"/>
      <c r="H150" s="160"/>
      <c r="I150" s="160"/>
      <c r="J150" s="77"/>
      <c r="K150" s="127"/>
    </row>
    <row r="151" spans="1:11">
      <c r="E151" s="10"/>
      <c r="F151" s="94"/>
      <c r="G151" s="139"/>
      <c r="H151" s="160"/>
      <c r="I151" s="160"/>
      <c r="J151" s="77"/>
      <c r="K151" s="127"/>
    </row>
    <row r="152" spans="1:11">
      <c r="E152" s="10"/>
      <c r="F152" s="94"/>
      <c r="G152" s="139"/>
      <c r="H152" s="160"/>
      <c r="I152" s="160"/>
      <c r="J152" s="77"/>
      <c r="K152" s="127"/>
    </row>
    <row r="153" spans="1:11">
      <c r="E153" s="10"/>
      <c r="F153" s="94"/>
      <c r="G153" s="139"/>
      <c r="H153" s="160"/>
      <c r="I153" s="160"/>
      <c r="J153" s="77"/>
      <c r="K153" s="127"/>
    </row>
    <row r="154" spans="1:11">
      <c r="E154" s="10"/>
      <c r="F154" s="94"/>
      <c r="G154" s="139"/>
      <c r="H154" s="160"/>
      <c r="I154" s="160"/>
      <c r="J154" s="77"/>
      <c r="K154" s="127"/>
    </row>
    <row r="155" spans="1:11">
      <c r="A155" s="163"/>
      <c r="E155" s="10"/>
      <c r="F155" s="94"/>
      <c r="G155" s="139"/>
      <c r="H155" s="160"/>
      <c r="I155" s="160"/>
      <c r="J155" s="77"/>
      <c r="K155" s="127"/>
    </row>
    <row r="156" spans="1:11">
      <c r="A156" s="163"/>
      <c r="E156" s="10"/>
      <c r="F156" s="94"/>
      <c r="G156" s="139"/>
      <c r="H156" s="160"/>
      <c r="I156" s="160"/>
      <c r="J156" s="77"/>
      <c r="K156" s="127"/>
    </row>
    <row r="157" spans="1:11">
      <c r="E157" s="10"/>
      <c r="F157" s="94"/>
      <c r="G157" s="139"/>
      <c r="H157" s="160"/>
      <c r="I157" s="160"/>
      <c r="J157" s="77"/>
      <c r="K157" s="127"/>
    </row>
    <row r="158" spans="1:11">
      <c r="E158" s="10"/>
      <c r="F158" s="94"/>
      <c r="G158" s="139"/>
      <c r="H158" s="160"/>
      <c r="I158" s="160"/>
      <c r="J158" s="77"/>
      <c r="K158" s="127"/>
    </row>
    <row r="159" spans="1:11">
      <c r="E159" s="10"/>
      <c r="F159" s="94"/>
      <c r="G159" s="139"/>
      <c r="H159" s="160"/>
      <c r="I159" s="160"/>
      <c r="J159" s="77"/>
      <c r="K159" s="127"/>
    </row>
    <row r="160" spans="1:11">
      <c r="E160" s="10"/>
      <c r="F160" s="94"/>
      <c r="G160" s="139"/>
      <c r="H160" s="160"/>
      <c r="I160" s="160"/>
      <c r="J160" s="77"/>
      <c r="K160" s="127"/>
    </row>
    <row r="161" spans="5:11">
      <c r="E161" s="10"/>
      <c r="F161" s="94"/>
      <c r="G161" s="139"/>
      <c r="H161" s="160"/>
      <c r="I161" s="160"/>
      <c r="J161" s="77"/>
      <c r="K161" s="127"/>
    </row>
    <row r="162" spans="5:11">
      <c r="E162" s="10"/>
      <c r="F162" s="94"/>
      <c r="G162" s="139"/>
      <c r="H162" s="160"/>
      <c r="I162" s="160"/>
      <c r="J162" s="77"/>
      <c r="K162" s="127"/>
    </row>
    <row r="163" spans="5:11">
      <c r="E163" s="10"/>
      <c r="F163" s="94"/>
      <c r="G163" s="139"/>
      <c r="H163" s="160"/>
      <c r="I163" s="160"/>
      <c r="J163" s="77"/>
      <c r="K163" s="127"/>
    </row>
    <row r="164" spans="5:11">
      <c r="E164" s="10"/>
      <c r="F164" s="94"/>
      <c r="G164" s="139"/>
      <c r="H164" s="160"/>
      <c r="I164" s="160"/>
      <c r="J164" s="77"/>
      <c r="K164" s="127"/>
    </row>
    <row r="165" spans="5:11">
      <c r="E165" s="10"/>
      <c r="F165" s="94"/>
      <c r="G165" s="139"/>
      <c r="H165" s="160"/>
      <c r="I165" s="160"/>
      <c r="J165" s="77"/>
      <c r="K165" s="127"/>
    </row>
    <row r="166" spans="5:11">
      <c r="E166" s="10"/>
      <c r="F166" s="94"/>
      <c r="G166" s="139"/>
      <c r="H166" s="160"/>
      <c r="I166" s="160"/>
      <c r="J166" s="77"/>
      <c r="K166" s="127"/>
    </row>
    <row r="167" spans="5:11">
      <c r="E167" s="10"/>
      <c r="F167" s="94"/>
      <c r="G167" s="139"/>
      <c r="H167" s="160"/>
      <c r="I167" s="160"/>
      <c r="J167" s="77"/>
      <c r="K167" s="127"/>
    </row>
    <row r="168" spans="5:11">
      <c r="E168" s="10"/>
      <c r="F168" s="94"/>
      <c r="G168" s="139"/>
      <c r="H168" s="160"/>
      <c r="I168" s="160"/>
      <c r="J168" s="77"/>
      <c r="K168" s="127"/>
    </row>
    <row r="169" spans="5:11">
      <c r="E169" s="10"/>
      <c r="F169" s="94"/>
      <c r="G169" s="139"/>
      <c r="H169" s="160"/>
      <c r="I169" s="160"/>
      <c r="J169" s="77"/>
      <c r="K169" s="127"/>
    </row>
    <row r="170" spans="5:11">
      <c r="E170" s="10"/>
      <c r="F170" s="94"/>
      <c r="G170" s="139"/>
      <c r="H170" s="160"/>
      <c r="I170" s="160"/>
      <c r="J170" s="77"/>
      <c r="K170" s="127"/>
    </row>
    <row r="171" spans="5:11">
      <c r="E171" s="10"/>
      <c r="F171" s="94"/>
      <c r="G171" s="139"/>
      <c r="H171" s="160"/>
      <c r="I171" s="160"/>
      <c r="J171" s="77"/>
      <c r="K171" s="127"/>
    </row>
    <row r="172" spans="5:11">
      <c r="E172" s="10"/>
      <c r="F172" s="94"/>
      <c r="G172" s="139"/>
      <c r="H172" s="160"/>
      <c r="I172" s="160"/>
      <c r="J172" s="77"/>
      <c r="K172" s="127"/>
    </row>
    <row r="173" spans="5:11">
      <c r="E173" s="10"/>
      <c r="F173" s="94"/>
      <c r="G173" s="139"/>
      <c r="H173" s="160"/>
      <c r="I173" s="160"/>
      <c r="J173" s="77"/>
      <c r="K173" s="127"/>
    </row>
    <row r="174" spans="5:11">
      <c r="E174" s="10"/>
      <c r="F174" s="94"/>
      <c r="G174" s="139"/>
      <c r="H174" s="160"/>
      <c r="I174" s="160"/>
      <c r="J174" s="77"/>
      <c r="K174" s="127"/>
    </row>
    <row r="175" spans="5:11">
      <c r="E175" s="10"/>
      <c r="F175" s="94"/>
      <c r="G175" s="139"/>
      <c r="H175" s="160"/>
      <c r="I175" s="160"/>
      <c r="J175" s="77"/>
      <c r="K175" s="127"/>
    </row>
    <row r="176" spans="5:11">
      <c r="E176" s="10"/>
      <c r="F176" s="94"/>
      <c r="G176" s="139"/>
      <c r="H176" s="160"/>
      <c r="I176" s="160"/>
      <c r="J176" s="77"/>
      <c r="K176" s="127"/>
    </row>
    <row r="177" spans="5:13">
      <c r="E177" s="10"/>
      <c r="F177" s="94"/>
      <c r="G177" s="139"/>
      <c r="H177" s="160"/>
      <c r="I177" s="160"/>
      <c r="J177" s="77"/>
      <c r="K177" s="127"/>
    </row>
    <row r="178" spans="5:13">
      <c r="E178" s="10"/>
      <c r="F178" s="94"/>
      <c r="G178" s="139"/>
      <c r="H178" s="160"/>
      <c r="I178" s="160"/>
      <c r="J178" s="77"/>
      <c r="K178" s="127"/>
      <c r="M178" t="s">
        <v>65</v>
      </c>
    </row>
    <row r="179" spans="5:13">
      <c r="E179" s="10"/>
      <c r="F179" s="94"/>
      <c r="G179" s="139"/>
      <c r="H179" s="160"/>
      <c r="I179" s="160"/>
      <c r="J179" s="77"/>
      <c r="K179" s="127"/>
    </row>
    <row r="180" spans="5:13">
      <c r="E180" s="10"/>
      <c r="F180" s="94"/>
      <c r="G180" s="139"/>
      <c r="H180" s="160"/>
      <c r="I180" s="160"/>
      <c r="J180" s="77"/>
      <c r="K180" s="127"/>
    </row>
    <row r="181" spans="5:13">
      <c r="E181" s="10"/>
      <c r="F181" s="94"/>
      <c r="G181" s="139"/>
      <c r="H181" s="160"/>
      <c r="I181" s="160"/>
      <c r="J181" s="77"/>
      <c r="K181" s="127"/>
    </row>
    <row r="182" spans="5:13">
      <c r="E182" s="10"/>
      <c r="F182" s="94"/>
      <c r="G182" s="139"/>
      <c r="H182" s="160"/>
      <c r="I182" s="160"/>
      <c r="J182" s="77"/>
      <c r="K182" s="127"/>
    </row>
    <row r="183" spans="5:13">
      <c r="E183" s="10"/>
      <c r="F183" s="94"/>
      <c r="G183" s="139"/>
      <c r="H183" s="160"/>
      <c r="I183" s="160"/>
      <c r="J183" s="77"/>
      <c r="K183" s="127"/>
    </row>
    <row r="184" spans="5:13">
      <c r="E184" s="10"/>
      <c r="F184" s="94"/>
      <c r="G184" s="139"/>
      <c r="H184" s="160"/>
      <c r="I184" s="160"/>
      <c r="J184" s="77"/>
      <c r="K184" s="127"/>
    </row>
    <row r="185" spans="5:13">
      <c r="E185" s="10"/>
      <c r="F185" s="94"/>
      <c r="G185" s="139"/>
      <c r="H185" s="160"/>
      <c r="I185" s="160"/>
      <c r="J185" s="77"/>
      <c r="K185" s="127"/>
    </row>
    <row r="186" spans="5:13">
      <c r="E186" s="10"/>
      <c r="F186" s="94"/>
      <c r="G186" s="139"/>
      <c r="H186" s="160"/>
      <c r="I186" s="160"/>
      <c r="J186" s="77"/>
      <c r="K186" s="127"/>
      <c r="M186" t="s">
        <v>65</v>
      </c>
    </row>
    <row r="187" spans="5:13">
      <c r="E187" s="10"/>
      <c r="F187" s="94"/>
      <c r="G187" s="139"/>
      <c r="H187" s="160"/>
      <c r="I187" s="160"/>
      <c r="J187" s="77"/>
      <c r="K187" s="127"/>
    </row>
    <row r="188" spans="5:13">
      <c r="E188" s="10"/>
      <c r="F188" s="94"/>
      <c r="G188" s="139"/>
      <c r="H188" s="160"/>
      <c r="I188" s="160"/>
      <c r="J188" s="77"/>
      <c r="K188" s="127"/>
    </row>
    <row r="189" spans="5:13">
      <c r="E189" s="10"/>
      <c r="F189" s="94"/>
      <c r="G189" s="139"/>
      <c r="H189" s="160"/>
      <c r="I189" s="160"/>
      <c r="J189" s="77"/>
      <c r="K189" s="127"/>
    </row>
    <row r="190" spans="5:13">
      <c r="E190" s="10"/>
      <c r="F190" s="94"/>
      <c r="G190" s="139"/>
      <c r="H190" s="160"/>
      <c r="I190" s="160"/>
      <c r="J190" s="77"/>
      <c r="K190" s="127"/>
    </row>
    <row r="191" spans="5:13">
      <c r="E191" s="10"/>
      <c r="F191" s="155"/>
      <c r="G191" s="139"/>
      <c r="H191" s="160"/>
      <c r="I191" s="160"/>
      <c r="J191" s="77"/>
      <c r="K191" s="127"/>
      <c r="M191" t="s">
        <v>65</v>
      </c>
    </row>
    <row r="192" spans="5:13">
      <c r="E192" s="10"/>
      <c r="F192" s="94"/>
      <c r="G192" s="139"/>
      <c r="H192" s="160"/>
      <c r="I192" s="160"/>
      <c r="J192" s="77"/>
      <c r="K192" s="127"/>
    </row>
    <row r="193" spans="5:13">
      <c r="E193" s="10"/>
      <c r="F193" s="94"/>
      <c r="G193" s="139"/>
      <c r="H193" s="160"/>
      <c r="I193" s="160"/>
      <c r="J193" s="77"/>
      <c r="K193" s="127"/>
    </row>
    <row r="194" spans="5:13">
      <c r="E194" s="10"/>
      <c r="F194" s="94"/>
      <c r="G194" s="139"/>
      <c r="H194" s="160"/>
      <c r="I194" s="160"/>
      <c r="J194" s="77"/>
      <c r="K194" s="127"/>
    </row>
    <row r="195" spans="5:13">
      <c r="E195" s="10"/>
      <c r="F195" s="94"/>
      <c r="G195" s="139"/>
      <c r="H195" s="160"/>
      <c r="I195" s="160"/>
      <c r="J195" s="77"/>
      <c r="K195" s="127"/>
    </row>
    <row r="196" spans="5:13">
      <c r="E196" s="10"/>
      <c r="F196" s="94"/>
      <c r="G196" s="139"/>
      <c r="H196" s="160"/>
      <c r="I196" s="160"/>
      <c r="J196" s="77"/>
      <c r="K196" s="127"/>
    </row>
    <row r="197" spans="5:13">
      <c r="E197" s="10"/>
      <c r="F197" s="94"/>
      <c r="G197" s="139"/>
      <c r="H197" s="160"/>
      <c r="I197" s="160"/>
      <c r="J197" s="77"/>
      <c r="K197" s="127"/>
    </row>
    <row r="198" spans="5:13">
      <c r="E198" s="10"/>
      <c r="F198" s="94"/>
      <c r="G198" s="139"/>
      <c r="H198" s="160"/>
      <c r="I198" s="160"/>
      <c r="J198" s="77"/>
      <c r="K198" s="127"/>
    </row>
    <row r="199" spans="5:13">
      <c r="E199" s="10"/>
      <c r="F199" s="94"/>
      <c r="G199" s="139"/>
      <c r="H199" s="160"/>
      <c r="I199" s="160"/>
      <c r="J199" s="77"/>
      <c r="K199" s="127"/>
    </row>
    <row r="200" spans="5:13">
      <c r="E200" s="10"/>
      <c r="F200" s="94"/>
      <c r="G200" s="139"/>
      <c r="H200" s="160"/>
      <c r="I200" s="160"/>
      <c r="J200" s="77"/>
      <c r="K200" s="127"/>
      <c r="M200" t="s">
        <v>65</v>
      </c>
    </row>
    <row r="201" spans="5:13">
      <c r="E201" s="10"/>
      <c r="F201" s="94"/>
      <c r="G201" s="139"/>
      <c r="H201" s="160"/>
      <c r="I201" s="160"/>
      <c r="J201" s="77"/>
      <c r="K201" s="127"/>
    </row>
    <row r="202" spans="5:13">
      <c r="E202" s="10"/>
      <c r="F202" s="94"/>
      <c r="G202" s="139"/>
      <c r="H202" s="160"/>
      <c r="I202" s="160"/>
      <c r="J202" s="77"/>
      <c r="K202" s="127"/>
    </row>
    <row r="203" spans="5:13">
      <c r="E203" s="10"/>
      <c r="F203" s="94"/>
      <c r="G203" s="139"/>
      <c r="H203" s="160"/>
      <c r="I203" s="160"/>
      <c r="J203" s="77"/>
      <c r="K203" s="127"/>
    </row>
    <row r="204" spans="5:13">
      <c r="E204" s="10"/>
      <c r="F204" s="94"/>
      <c r="G204" s="139"/>
      <c r="H204" s="160"/>
      <c r="I204" s="160"/>
      <c r="J204" s="77"/>
      <c r="K204" s="127"/>
    </row>
    <row r="205" spans="5:13">
      <c r="E205" s="10"/>
      <c r="F205" s="94"/>
      <c r="G205" s="139"/>
      <c r="H205" s="160"/>
      <c r="I205" s="160"/>
      <c r="J205" s="77"/>
      <c r="K205" s="127"/>
    </row>
    <row r="206" spans="5:13">
      <c r="E206" s="10"/>
      <c r="F206" s="94"/>
      <c r="G206" s="139"/>
      <c r="H206" s="160"/>
      <c r="I206" s="160"/>
      <c r="J206" s="77"/>
      <c r="K206" s="127"/>
    </row>
    <row r="207" spans="5:13">
      <c r="E207" s="10"/>
      <c r="F207" s="94"/>
      <c r="G207" s="139"/>
      <c r="H207" s="160"/>
      <c r="I207" s="160"/>
      <c r="J207" s="77"/>
      <c r="K207" s="127"/>
    </row>
    <row r="208" spans="5:13">
      <c r="E208" s="10"/>
      <c r="F208" s="94"/>
      <c r="G208" s="139"/>
      <c r="H208" s="160"/>
      <c r="I208" s="160"/>
      <c r="J208" s="77"/>
      <c r="K208" s="127"/>
    </row>
    <row r="209" spans="5:13">
      <c r="E209" s="10"/>
      <c r="F209" s="94"/>
      <c r="G209" s="139"/>
      <c r="H209" s="160"/>
      <c r="I209" s="160"/>
      <c r="J209" s="77"/>
      <c r="K209" s="127"/>
    </row>
    <row r="210" spans="5:13" s="163" customFormat="1">
      <c r="E210" s="45"/>
      <c r="F210" s="54"/>
      <c r="G210" s="168"/>
      <c r="H210" s="169"/>
      <c r="I210" s="169"/>
      <c r="J210" s="170"/>
      <c r="K210" s="157"/>
      <c r="M210" s="171" t="s">
        <v>116</v>
      </c>
    </row>
    <row r="211" spans="5:13">
      <c r="E211" s="10"/>
      <c r="F211" s="94"/>
      <c r="G211" s="139"/>
      <c r="H211" s="160"/>
      <c r="I211" s="160"/>
      <c r="J211" s="77"/>
      <c r="K211" s="127"/>
    </row>
    <row r="212" spans="5:13">
      <c r="E212" s="10"/>
      <c r="F212" s="94"/>
      <c r="G212" s="139"/>
      <c r="H212" s="160"/>
      <c r="I212" s="160"/>
      <c r="J212" s="77"/>
      <c r="K212" s="127"/>
    </row>
    <row r="213" spans="5:13">
      <c r="E213" s="10"/>
      <c r="F213" s="94"/>
      <c r="G213" s="139"/>
      <c r="H213" s="160"/>
      <c r="I213" s="160"/>
      <c r="J213" s="77"/>
      <c r="K213" s="127"/>
    </row>
    <row r="214" spans="5:13">
      <c r="E214" s="10"/>
      <c r="F214" s="94"/>
      <c r="G214" s="139"/>
      <c r="H214" s="160"/>
      <c r="I214" s="160"/>
      <c r="J214" s="77"/>
      <c r="K214" s="127"/>
    </row>
    <row r="215" spans="5:13">
      <c r="E215" s="10"/>
      <c r="F215" s="94"/>
      <c r="G215" s="139"/>
      <c r="H215" s="160"/>
      <c r="I215" s="160"/>
      <c r="J215" s="77"/>
      <c r="K215" s="127"/>
    </row>
    <row r="216" spans="5:13">
      <c r="E216" s="10"/>
      <c r="F216" s="94"/>
      <c r="G216" s="139"/>
      <c r="H216" s="160"/>
      <c r="I216" s="160"/>
      <c r="J216" s="77"/>
      <c r="K216" s="127"/>
    </row>
    <row r="217" spans="5:13">
      <c r="E217" s="10"/>
      <c r="F217" s="94"/>
      <c r="G217" s="139"/>
      <c r="H217" s="160"/>
      <c r="I217" s="160"/>
      <c r="J217" s="77"/>
      <c r="K217" s="127"/>
    </row>
    <row r="218" spans="5:13">
      <c r="E218" s="10"/>
      <c r="F218" s="94"/>
      <c r="G218" s="139"/>
      <c r="H218" s="160"/>
      <c r="I218" s="160"/>
      <c r="J218" s="77"/>
      <c r="K218" s="127"/>
    </row>
    <row r="219" spans="5:13">
      <c r="E219" s="10"/>
      <c r="F219" s="94"/>
      <c r="G219" s="139"/>
      <c r="H219" s="160"/>
      <c r="I219" s="160"/>
      <c r="J219" s="77"/>
      <c r="K219" s="127"/>
    </row>
    <row r="220" spans="5:13">
      <c r="E220" s="10"/>
      <c r="F220" s="94"/>
      <c r="G220" s="139"/>
      <c r="H220" s="160"/>
      <c r="I220" s="160"/>
      <c r="J220" s="77"/>
      <c r="K220" s="127"/>
    </row>
    <row r="221" spans="5:13">
      <c r="E221" s="10"/>
      <c r="F221" s="94"/>
      <c r="G221" s="139"/>
      <c r="H221" s="160"/>
      <c r="I221" s="160"/>
      <c r="J221" s="77"/>
      <c r="K221" s="127"/>
    </row>
    <row r="222" spans="5:13">
      <c r="E222" s="10"/>
      <c r="F222" s="94"/>
      <c r="G222" s="139"/>
      <c r="H222" s="160"/>
      <c r="I222" s="160"/>
      <c r="J222" s="77"/>
      <c r="K222" s="127"/>
    </row>
    <row r="223" spans="5:13">
      <c r="E223" s="10"/>
      <c r="F223" s="94"/>
      <c r="G223" s="139"/>
      <c r="H223" s="160"/>
      <c r="I223" s="160"/>
      <c r="J223" s="77"/>
      <c r="K223" s="127"/>
    </row>
    <row r="224" spans="5:13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7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169" activePane="bottomRight" state="frozen"/>
      <selection pane="topRight" activeCell="E1" sqref="E1"/>
      <selection pane="bottomLeft" activeCell="A7" sqref="A7"/>
      <selection pane="bottomRight" activeCell="C191" sqref="C191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115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6344.4600000000073</v>
      </c>
      <c r="E2" s="10">
        <v>45627</v>
      </c>
      <c r="F2" s="58">
        <v>44.8</v>
      </c>
      <c r="G2" s="139">
        <v>34.729999999999997</v>
      </c>
      <c r="H2" s="122"/>
      <c r="I2" s="122"/>
      <c r="J2" s="26"/>
      <c r="K2" s="127">
        <f>F2-G2-H2+I2-J2</f>
        <v>10.07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24279.139999999945</v>
      </c>
      <c r="C3" s="157" t="s">
        <v>57</v>
      </c>
      <c r="D3" s="159">
        <f>D2/B4</f>
        <v>0.37563832867273267</v>
      </c>
      <c r="E3" s="10">
        <v>45627</v>
      </c>
      <c r="F3" s="58">
        <v>33.9</v>
      </c>
      <c r="G3" s="139">
        <v>23</v>
      </c>
      <c r="H3" s="122"/>
      <c r="I3" s="122"/>
      <c r="J3" s="26"/>
      <c r="K3" s="127">
        <f t="shared" ref="K3:K66" si="0">F3-G3-H3+I3-J3</f>
        <v>10.899999999999999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16889.810000000001</v>
      </c>
      <c r="C4" s="4" t="s">
        <v>11</v>
      </c>
      <c r="D4" s="156">
        <f>SUM(J:J)</f>
        <v>61</v>
      </c>
      <c r="E4" s="10">
        <v>45627</v>
      </c>
      <c r="F4" s="58">
        <v>151.91999999999999</v>
      </c>
      <c r="G4" s="139">
        <v>105.5</v>
      </c>
      <c r="H4" s="122"/>
      <c r="I4" s="122"/>
      <c r="J4" s="26"/>
      <c r="K4" s="127">
        <f t="shared" si="0"/>
        <v>46.419999999999987</v>
      </c>
      <c r="L4" s="152"/>
      <c r="Q4" s="1"/>
      <c r="R4" s="1"/>
    </row>
    <row r="5" spans="1:18" ht="20.25" customHeight="1">
      <c r="A5" s="52" t="s">
        <v>91</v>
      </c>
      <c r="B5" s="156">
        <f>SUM(H:H)</f>
        <v>1533.9</v>
      </c>
      <c r="C5" s="157" t="s">
        <v>98</v>
      </c>
      <c r="D5" s="158">
        <f>COUNT(G:G)</f>
        <v>222</v>
      </c>
      <c r="E5" s="10">
        <v>45627</v>
      </c>
      <c r="F5" s="58">
        <v>40.119999999999997</v>
      </c>
      <c r="G5" s="139">
        <v>34.729999999999997</v>
      </c>
      <c r="H5" s="123">
        <v>40.119999999999997</v>
      </c>
      <c r="I5" s="123">
        <v>34.729999999999997</v>
      </c>
      <c r="J5" s="26"/>
      <c r="K5" s="127">
        <f t="shared" si="0"/>
        <v>0</v>
      </c>
      <c r="L5" s="152"/>
    </row>
    <row r="6" spans="1:18" ht="20.25" customHeight="1">
      <c r="A6" s="52" t="s">
        <v>92</v>
      </c>
      <c r="B6" s="156">
        <f>SUM(I:I)</f>
        <v>550.03</v>
      </c>
      <c r="C6" s="165" t="s">
        <v>108</v>
      </c>
      <c r="D6" s="158">
        <f>COUNT(I:I)</f>
        <v>13</v>
      </c>
      <c r="E6" s="10">
        <v>45627</v>
      </c>
      <c r="F6" s="58">
        <v>34.799999999999997</v>
      </c>
      <c r="G6" s="140">
        <v>25</v>
      </c>
      <c r="H6" s="123"/>
      <c r="I6" s="123"/>
      <c r="J6" s="26"/>
      <c r="K6" s="127">
        <f>F6-G6-H6+I6-J6</f>
        <v>9.7999999999999972</v>
      </c>
      <c r="L6" s="152"/>
    </row>
    <row r="7" spans="1:18" ht="20.25" customHeight="1">
      <c r="C7" s="1"/>
      <c r="D7" s="1"/>
      <c r="E7" s="10">
        <v>45627</v>
      </c>
      <c r="F7" s="138">
        <v>34.799999999999997</v>
      </c>
      <c r="G7" s="139">
        <v>25</v>
      </c>
      <c r="H7" s="123"/>
      <c r="I7" s="123"/>
      <c r="J7" s="26"/>
      <c r="K7" s="127">
        <f>F7-G7-H7+I7-J7</f>
        <v>9.7999999999999972</v>
      </c>
      <c r="L7" s="152"/>
    </row>
    <row r="8" spans="1:18" ht="20.25" customHeight="1">
      <c r="A8" s="1"/>
      <c r="B8" s="1"/>
      <c r="C8" s="1"/>
      <c r="D8" s="1"/>
      <c r="E8" s="10">
        <v>45627</v>
      </c>
      <c r="F8" s="58">
        <v>20.8</v>
      </c>
      <c r="G8" s="139">
        <v>13</v>
      </c>
      <c r="H8" s="123"/>
      <c r="I8" s="123"/>
      <c r="J8" s="26"/>
      <c r="K8" s="127">
        <f>F8-G8-H8+I8-J8</f>
        <v>7.8000000000000007</v>
      </c>
      <c r="L8" s="152"/>
    </row>
    <row r="9" spans="1:18" ht="20.25" customHeight="1">
      <c r="A9" s="1"/>
      <c r="B9" s="1"/>
      <c r="E9" s="10">
        <v>45627</v>
      </c>
      <c r="F9" s="58">
        <v>130</v>
      </c>
      <c r="G9" s="140">
        <v>89</v>
      </c>
      <c r="H9" s="123"/>
      <c r="I9" s="123"/>
      <c r="J9" s="26"/>
      <c r="K9" s="127">
        <f>F9-G9-H9+I9-J9</f>
        <v>41</v>
      </c>
      <c r="L9" s="152"/>
    </row>
    <row r="10" spans="1:18" ht="20.25" customHeight="1">
      <c r="A10" s="1"/>
      <c r="B10" s="162"/>
      <c r="E10" s="10">
        <v>45627</v>
      </c>
      <c r="F10" s="138">
        <v>31.48</v>
      </c>
      <c r="G10" s="139">
        <v>25</v>
      </c>
      <c r="H10" s="123"/>
      <c r="I10" s="123"/>
      <c r="J10" s="26"/>
      <c r="K10" s="127">
        <f t="shared" si="0"/>
        <v>6.48</v>
      </c>
      <c r="L10" s="14"/>
    </row>
    <row r="11" spans="1:18" ht="22.35" customHeight="1">
      <c r="A11" s="1"/>
      <c r="B11" s="1"/>
      <c r="E11" s="10">
        <v>45627</v>
      </c>
      <c r="F11" s="58">
        <v>14.8</v>
      </c>
      <c r="G11" s="139">
        <v>9.94</v>
      </c>
      <c r="H11" s="123"/>
      <c r="I11" s="123"/>
      <c r="J11" s="26"/>
      <c r="K11" s="127">
        <f>F11-G11-H11+I11-J11</f>
        <v>4.8600000000000012</v>
      </c>
      <c r="L11" s="14"/>
    </row>
    <row r="12" spans="1:18">
      <c r="A12" s="1"/>
      <c r="B12" s="1"/>
      <c r="E12" s="10">
        <v>45627</v>
      </c>
      <c r="F12" s="58">
        <v>13.61</v>
      </c>
      <c r="G12" s="140">
        <v>9.94</v>
      </c>
      <c r="H12" s="123"/>
      <c r="I12" s="123"/>
      <c r="J12" s="26"/>
      <c r="K12" s="127">
        <f t="shared" si="0"/>
        <v>3.67</v>
      </c>
      <c r="L12" s="14"/>
    </row>
    <row r="13" spans="1:18">
      <c r="A13" s="1"/>
      <c r="B13" s="1"/>
      <c r="E13" s="10">
        <v>45627</v>
      </c>
      <c r="F13" s="58">
        <v>39.6</v>
      </c>
      <c r="G13" s="140">
        <v>27.6</v>
      </c>
      <c r="H13" s="123"/>
      <c r="I13" s="123"/>
      <c r="J13" s="26"/>
      <c r="K13" s="127">
        <f t="shared" si="0"/>
        <v>12</v>
      </c>
      <c r="L13" s="14"/>
    </row>
    <row r="14" spans="1:18">
      <c r="B14" s="154"/>
      <c r="E14" s="10">
        <v>45628</v>
      </c>
      <c r="F14" s="58">
        <v>115</v>
      </c>
      <c r="G14" s="140">
        <v>90.5</v>
      </c>
      <c r="H14" s="123"/>
      <c r="I14" s="123"/>
      <c r="J14" s="26"/>
      <c r="K14" s="127">
        <f t="shared" si="0"/>
        <v>24.5</v>
      </c>
      <c r="L14" s="14"/>
      <c r="M14" t="s">
        <v>65</v>
      </c>
    </row>
    <row r="15" spans="1:18">
      <c r="E15" s="10">
        <v>45628</v>
      </c>
      <c r="F15" s="58">
        <v>26.8</v>
      </c>
      <c r="G15" s="139">
        <v>14.88</v>
      </c>
      <c r="H15" s="123"/>
      <c r="I15" s="123"/>
      <c r="J15" s="26"/>
      <c r="K15" s="127">
        <f t="shared" si="0"/>
        <v>11.92</v>
      </c>
      <c r="L15" s="14"/>
    </row>
    <row r="16" spans="1:18">
      <c r="E16" s="10">
        <v>45628</v>
      </c>
      <c r="F16" s="58">
        <v>115.08</v>
      </c>
      <c r="G16" s="140">
        <v>90.5</v>
      </c>
      <c r="H16" s="123">
        <v>115.08</v>
      </c>
      <c r="I16" s="123">
        <v>84</v>
      </c>
      <c r="J16" s="26"/>
      <c r="K16" s="127">
        <f t="shared" si="0"/>
        <v>-6.5</v>
      </c>
      <c r="L16" s="14"/>
    </row>
    <row r="17" spans="5:12">
      <c r="E17" s="10">
        <v>45628</v>
      </c>
      <c r="F17" s="58">
        <v>44.8</v>
      </c>
      <c r="G17" s="139">
        <v>34.729999999999997</v>
      </c>
      <c r="H17" s="122"/>
      <c r="I17" s="122"/>
      <c r="J17" s="26"/>
      <c r="K17" s="127">
        <f t="shared" si="0"/>
        <v>10.07</v>
      </c>
      <c r="L17" s="14"/>
    </row>
    <row r="18" spans="5:12">
      <c r="E18" s="10">
        <v>45628</v>
      </c>
      <c r="F18" s="60">
        <v>119.4</v>
      </c>
      <c r="G18" s="139">
        <v>77.5</v>
      </c>
      <c r="H18" s="122"/>
      <c r="I18" s="122"/>
      <c r="J18" s="26"/>
      <c r="K18" s="127">
        <f t="shared" si="0"/>
        <v>41.900000000000006</v>
      </c>
      <c r="L18" s="14"/>
    </row>
    <row r="19" spans="5:12">
      <c r="E19" s="10">
        <v>45629</v>
      </c>
      <c r="F19" s="58">
        <v>23.4</v>
      </c>
      <c r="G19" s="139">
        <v>19.2</v>
      </c>
      <c r="H19" s="122"/>
      <c r="I19" s="122"/>
      <c r="J19" s="26"/>
      <c r="K19" s="127">
        <f t="shared" si="0"/>
        <v>4.1999999999999993</v>
      </c>
      <c r="L19" s="14"/>
    </row>
    <row r="20" spans="5:12">
      <c r="E20" s="10">
        <v>45629</v>
      </c>
      <c r="F20" s="138">
        <v>64.8</v>
      </c>
      <c r="G20" s="139">
        <v>47</v>
      </c>
      <c r="H20" s="123"/>
      <c r="I20" s="123"/>
      <c r="J20" s="26"/>
      <c r="K20" s="127">
        <f t="shared" si="0"/>
        <v>17.799999999999997</v>
      </c>
      <c r="L20" s="14"/>
    </row>
    <row r="21" spans="5:12">
      <c r="E21" s="10">
        <v>45629</v>
      </c>
      <c r="F21" s="138">
        <v>91.1</v>
      </c>
      <c r="G21" s="139">
        <v>60</v>
      </c>
      <c r="H21" s="123"/>
      <c r="I21" s="123"/>
      <c r="J21" s="26">
        <v>4</v>
      </c>
      <c r="K21" s="127">
        <f t="shared" si="0"/>
        <v>27.099999999999994</v>
      </c>
      <c r="L21" s="14"/>
    </row>
    <row r="22" spans="5:12">
      <c r="E22" s="10">
        <v>45629</v>
      </c>
      <c r="F22" s="135">
        <v>91.1</v>
      </c>
      <c r="G22" s="139">
        <v>60</v>
      </c>
      <c r="H22" s="122"/>
      <c r="I22" s="122"/>
      <c r="J22" s="26">
        <v>4</v>
      </c>
      <c r="K22" s="127">
        <f t="shared" si="0"/>
        <v>27.099999999999994</v>
      </c>
      <c r="L22" s="14"/>
    </row>
    <row r="23" spans="5:12">
      <c r="E23" s="10">
        <v>45629</v>
      </c>
      <c r="F23" s="135">
        <v>31.23</v>
      </c>
      <c r="G23" s="139">
        <v>25</v>
      </c>
      <c r="H23" s="123"/>
      <c r="I23" s="123"/>
      <c r="J23" s="26"/>
      <c r="K23" s="127">
        <f t="shared" si="0"/>
        <v>6.23</v>
      </c>
      <c r="L23" s="14"/>
    </row>
    <row r="24" spans="5:12">
      <c r="E24" s="10">
        <v>45629</v>
      </c>
      <c r="F24" s="60">
        <v>850</v>
      </c>
      <c r="G24" s="139">
        <v>590</v>
      </c>
      <c r="H24" s="123"/>
      <c r="I24" s="123"/>
      <c r="J24" s="26"/>
      <c r="K24" s="127">
        <f t="shared" si="0"/>
        <v>260</v>
      </c>
      <c r="L24" s="14"/>
    </row>
    <row r="25" spans="5:12">
      <c r="E25" s="10">
        <v>45629</v>
      </c>
      <c r="F25" s="60">
        <v>64.8</v>
      </c>
      <c r="G25" s="139">
        <v>47</v>
      </c>
      <c r="H25" s="123">
        <v>64.8</v>
      </c>
      <c r="I25" s="123">
        <v>42</v>
      </c>
      <c r="J25" s="141"/>
      <c r="K25" s="127">
        <f t="shared" si="0"/>
        <v>-5</v>
      </c>
      <c r="L25" s="14"/>
    </row>
    <row r="26" spans="5:12">
      <c r="E26" s="10">
        <v>45629</v>
      </c>
      <c r="F26" s="94">
        <v>29.32</v>
      </c>
      <c r="G26" s="139">
        <v>27.31</v>
      </c>
      <c r="H26" s="123"/>
      <c r="I26" s="123"/>
      <c r="J26" s="141"/>
      <c r="K26" s="127">
        <f t="shared" si="0"/>
        <v>2.0100000000000016</v>
      </c>
      <c r="L26" s="14"/>
    </row>
    <row r="27" spans="5:12">
      <c r="E27" s="10">
        <v>45630</v>
      </c>
      <c r="F27" s="94">
        <v>18</v>
      </c>
      <c r="G27" s="139">
        <v>8.9</v>
      </c>
      <c r="H27" s="123"/>
      <c r="I27" s="123"/>
      <c r="J27" s="130"/>
      <c r="K27" s="127">
        <f t="shared" si="0"/>
        <v>9.1</v>
      </c>
      <c r="L27" s="14"/>
    </row>
    <row r="28" spans="5:12">
      <c r="E28" s="10">
        <v>45630</v>
      </c>
      <c r="F28" s="94">
        <v>38.799999999999997</v>
      </c>
      <c r="G28" s="139">
        <v>30.77</v>
      </c>
      <c r="H28" s="123">
        <v>38.799999999999997</v>
      </c>
      <c r="I28" s="123">
        <v>30.77</v>
      </c>
      <c r="J28" s="77"/>
      <c r="K28" s="127">
        <f t="shared" si="0"/>
        <v>0</v>
      </c>
      <c r="L28" s="14"/>
    </row>
    <row r="29" spans="5:12">
      <c r="E29" s="10">
        <v>45630</v>
      </c>
      <c r="F29" s="94">
        <v>38.799999999999997</v>
      </c>
      <c r="G29" s="139">
        <v>30.77</v>
      </c>
      <c r="H29" s="123"/>
      <c r="I29" s="123"/>
      <c r="J29" s="77"/>
      <c r="K29" s="127">
        <f t="shared" si="0"/>
        <v>8.0299999999999976</v>
      </c>
      <c r="L29" s="14"/>
    </row>
    <row r="30" spans="5:12">
      <c r="E30" s="10">
        <v>45630</v>
      </c>
      <c r="F30" s="94">
        <v>64.8</v>
      </c>
      <c r="G30" s="139">
        <v>47</v>
      </c>
      <c r="H30" s="123"/>
      <c r="I30" s="123"/>
      <c r="J30" s="77"/>
      <c r="K30" s="127">
        <f t="shared" si="0"/>
        <v>17.799999999999997</v>
      </c>
      <c r="L30" s="14"/>
    </row>
    <row r="31" spans="5:12">
      <c r="E31" s="10">
        <v>45630</v>
      </c>
      <c r="F31" s="153">
        <v>129.16</v>
      </c>
      <c r="G31" s="139">
        <v>50</v>
      </c>
      <c r="H31" s="123"/>
      <c r="I31" s="123"/>
      <c r="J31" s="77">
        <v>4</v>
      </c>
      <c r="K31" s="127">
        <f t="shared" si="0"/>
        <v>75.16</v>
      </c>
      <c r="L31" s="14"/>
    </row>
    <row r="32" spans="5:12">
      <c r="E32" s="10">
        <v>45631</v>
      </c>
      <c r="F32" s="94">
        <v>33.9</v>
      </c>
      <c r="G32" s="139">
        <v>23</v>
      </c>
      <c r="H32" s="160">
        <v>33.9</v>
      </c>
      <c r="I32" s="160">
        <v>23</v>
      </c>
      <c r="J32" s="77"/>
      <c r="K32" s="127">
        <f t="shared" si="0"/>
        <v>0</v>
      </c>
    </row>
    <row r="33" spans="3:11">
      <c r="E33" s="10">
        <v>45631</v>
      </c>
      <c r="F33" s="94">
        <v>602</v>
      </c>
      <c r="G33" s="139">
        <v>368.5</v>
      </c>
      <c r="H33" s="160"/>
      <c r="I33" s="160"/>
      <c r="J33" s="77"/>
      <c r="K33" s="127">
        <f t="shared" si="0"/>
        <v>233.5</v>
      </c>
    </row>
    <row r="34" spans="3:11">
      <c r="E34" s="10">
        <v>45631</v>
      </c>
      <c r="F34" s="94">
        <v>38.799999999999997</v>
      </c>
      <c r="G34" s="139">
        <v>30.77</v>
      </c>
      <c r="H34" s="160"/>
      <c r="I34" s="160"/>
      <c r="J34" s="77"/>
      <c r="K34" s="127">
        <f t="shared" si="0"/>
        <v>8.0299999999999976</v>
      </c>
    </row>
    <row r="35" spans="3:11">
      <c r="E35" s="10">
        <v>45631</v>
      </c>
      <c r="F35" s="94">
        <v>14.8</v>
      </c>
      <c r="G35" s="139">
        <v>5</v>
      </c>
      <c r="H35" s="160"/>
      <c r="I35" s="160"/>
      <c r="J35" s="77">
        <v>4</v>
      </c>
      <c r="K35" s="127">
        <f t="shared" si="0"/>
        <v>5.8000000000000007</v>
      </c>
    </row>
    <row r="36" spans="3:11">
      <c r="E36" s="10">
        <v>45631</v>
      </c>
      <c r="F36" s="94">
        <v>82.8</v>
      </c>
      <c r="G36" s="139">
        <v>58</v>
      </c>
      <c r="H36" s="160"/>
      <c r="I36" s="160"/>
      <c r="J36" s="77"/>
      <c r="K36" s="127">
        <f t="shared" si="0"/>
        <v>24.799999999999997</v>
      </c>
    </row>
    <row r="37" spans="3:11">
      <c r="E37" s="10">
        <v>45631</v>
      </c>
      <c r="F37" s="94">
        <v>145</v>
      </c>
      <c r="G37" s="139">
        <v>50</v>
      </c>
      <c r="H37" s="160"/>
      <c r="I37" s="160"/>
      <c r="J37" s="77">
        <v>4</v>
      </c>
      <c r="K37" s="127">
        <f t="shared" si="0"/>
        <v>91</v>
      </c>
    </row>
    <row r="38" spans="3:11">
      <c r="E38" s="10">
        <v>45631</v>
      </c>
      <c r="F38" s="94">
        <v>17.8</v>
      </c>
      <c r="G38" s="139">
        <v>14.45</v>
      </c>
      <c r="H38" s="160"/>
      <c r="I38" s="160"/>
      <c r="J38" s="77"/>
      <c r="K38" s="127">
        <f t="shared" si="0"/>
        <v>3.3500000000000014</v>
      </c>
    </row>
    <row r="39" spans="3:11">
      <c r="E39" s="10">
        <v>45631</v>
      </c>
      <c r="F39" s="94">
        <v>3150</v>
      </c>
      <c r="G39" s="139">
        <v>2750</v>
      </c>
      <c r="H39" s="160"/>
      <c r="I39" s="160"/>
      <c r="J39" s="77"/>
      <c r="K39" s="127">
        <f t="shared" si="0"/>
        <v>400</v>
      </c>
    </row>
    <row r="40" spans="3:11">
      <c r="E40" s="10">
        <v>45632</v>
      </c>
      <c r="F40" s="94">
        <v>14.8</v>
      </c>
      <c r="G40" s="139">
        <v>9.94</v>
      </c>
      <c r="H40" s="160"/>
      <c r="I40" s="160"/>
      <c r="J40" s="77"/>
      <c r="K40" s="127">
        <f t="shared" si="0"/>
        <v>4.8600000000000012</v>
      </c>
    </row>
    <row r="41" spans="3:11">
      <c r="E41" s="10">
        <v>45632</v>
      </c>
      <c r="F41" s="94">
        <v>64.8</v>
      </c>
      <c r="G41" s="139">
        <v>45</v>
      </c>
      <c r="H41" s="160"/>
      <c r="I41" s="160"/>
      <c r="J41" s="77"/>
      <c r="K41" s="127">
        <f t="shared" si="0"/>
        <v>19.799999999999997</v>
      </c>
    </row>
    <row r="42" spans="3:11">
      <c r="E42" s="10">
        <v>45632</v>
      </c>
      <c r="F42" s="94">
        <v>23.6</v>
      </c>
      <c r="G42" s="139">
        <v>17.3</v>
      </c>
      <c r="H42" s="160"/>
      <c r="I42" s="160"/>
      <c r="J42" s="77"/>
      <c r="K42" s="127">
        <f t="shared" si="0"/>
        <v>6.3000000000000007</v>
      </c>
    </row>
    <row r="43" spans="3:11">
      <c r="E43" s="10">
        <v>45632</v>
      </c>
      <c r="F43" s="94">
        <v>35.799999999999997</v>
      </c>
      <c r="G43" s="139">
        <v>25</v>
      </c>
      <c r="H43" s="160"/>
      <c r="I43" s="160"/>
      <c r="J43" s="77"/>
      <c r="K43" s="127">
        <f t="shared" si="0"/>
        <v>10.799999999999997</v>
      </c>
    </row>
    <row r="44" spans="3:11">
      <c r="E44" s="10">
        <v>45632</v>
      </c>
      <c r="F44" s="94">
        <v>11.8</v>
      </c>
      <c r="G44" s="139">
        <v>10.65</v>
      </c>
      <c r="H44" s="160"/>
      <c r="I44" s="160"/>
      <c r="J44" s="77"/>
      <c r="K44" s="127">
        <f t="shared" si="0"/>
        <v>1.1500000000000004</v>
      </c>
    </row>
    <row r="45" spans="3:11">
      <c r="E45" s="10">
        <v>45632</v>
      </c>
      <c r="F45" s="94">
        <v>34.799999999999997</v>
      </c>
      <c r="G45" s="139">
        <v>25</v>
      </c>
      <c r="H45" s="160"/>
      <c r="I45" s="160"/>
      <c r="J45" s="77"/>
      <c r="K45" s="127">
        <f t="shared" si="0"/>
        <v>9.7999999999999972</v>
      </c>
    </row>
    <row r="46" spans="3:11">
      <c r="C46" s="79"/>
      <c r="D46" s="79"/>
      <c r="E46" s="10">
        <v>45632</v>
      </c>
      <c r="F46" s="94">
        <v>23.5</v>
      </c>
      <c r="G46" s="139">
        <v>15</v>
      </c>
      <c r="H46" s="160"/>
      <c r="I46" s="160"/>
      <c r="J46" s="77"/>
      <c r="K46" s="127">
        <f t="shared" si="0"/>
        <v>8.5</v>
      </c>
    </row>
    <row r="47" spans="3:11">
      <c r="E47" s="10">
        <v>45633</v>
      </c>
      <c r="F47" s="94">
        <v>44.4</v>
      </c>
      <c r="G47" s="139">
        <v>17.82</v>
      </c>
      <c r="H47" s="160"/>
      <c r="I47" s="160"/>
      <c r="J47" s="77"/>
      <c r="K47" s="127">
        <f t="shared" si="0"/>
        <v>26.58</v>
      </c>
    </row>
    <row r="48" spans="3:11">
      <c r="E48" s="10">
        <v>45633</v>
      </c>
      <c r="F48" s="94">
        <v>223</v>
      </c>
      <c r="G48" s="139">
        <v>103.2</v>
      </c>
      <c r="H48" s="160"/>
      <c r="I48" s="160"/>
      <c r="J48" s="77"/>
      <c r="K48" s="127">
        <f t="shared" si="0"/>
        <v>119.8</v>
      </c>
    </row>
    <row r="49" spans="1:13">
      <c r="C49" s="79"/>
      <c r="D49" s="79"/>
      <c r="E49" s="10">
        <v>45633</v>
      </c>
      <c r="F49" s="94">
        <v>34.799999999999997</v>
      </c>
      <c r="G49" s="139">
        <v>25</v>
      </c>
      <c r="H49" s="160"/>
      <c r="I49" s="160"/>
      <c r="J49" s="77"/>
      <c r="K49" s="127">
        <f t="shared" si="0"/>
        <v>9.7999999999999972</v>
      </c>
    </row>
    <row r="50" spans="1:13">
      <c r="A50" s="79"/>
      <c r="B50" s="79"/>
      <c r="E50" s="10">
        <v>45633</v>
      </c>
      <c r="F50" s="94">
        <v>253</v>
      </c>
      <c r="G50" s="139">
        <v>158</v>
      </c>
      <c r="H50" s="160"/>
      <c r="I50" s="160"/>
      <c r="J50" s="77"/>
      <c r="K50" s="127">
        <f t="shared" si="0"/>
        <v>95</v>
      </c>
      <c r="M50" t="s">
        <v>65</v>
      </c>
    </row>
    <row r="51" spans="1:13">
      <c r="E51" s="10">
        <v>45633</v>
      </c>
      <c r="F51" s="94">
        <v>34.799999999999997</v>
      </c>
      <c r="G51" s="139">
        <v>25</v>
      </c>
      <c r="H51" s="160"/>
      <c r="I51" s="160"/>
      <c r="J51" s="77"/>
      <c r="K51" s="127">
        <f t="shared" si="0"/>
        <v>9.7999999999999972</v>
      </c>
    </row>
    <row r="52" spans="1:13">
      <c r="E52" s="10">
        <v>45633</v>
      </c>
      <c r="F52" s="94">
        <v>34.799999999999997</v>
      </c>
      <c r="G52" s="139">
        <v>25</v>
      </c>
      <c r="H52" s="160"/>
      <c r="I52" s="160"/>
      <c r="J52" s="77"/>
      <c r="K52" s="127">
        <f t="shared" si="0"/>
        <v>9.7999999999999972</v>
      </c>
    </row>
    <row r="53" spans="1:13">
      <c r="A53" s="79"/>
      <c r="B53" s="79"/>
      <c r="E53" s="10">
        <v>45633</v>
      </c>
      <c r="F53" s="94">
        <v>127.8</v>
      </c>
      <c r="G53" s="139">
        <v>90.5</v>
      </c>
      <c r="H53" s="160">
        <v>127.8</v>
      </c>
      <c r="I53" s="160">
        <v>84</v>
      </c>
      <c r="J53" s="77"/>
      <c r="K53" s="127">
        <f t="shared" si="0"/>
        <v>-6.5</v>
      </c>
    </row>
    <row r="54" spans="1:13" s="79" customFormat="1">
      <c r="A54"/>
      <c r="B54"/>
      <c r="C54"/>
      <c r="D54"/>
      <c r="E54" s="10">
        <v>45634</v>
      </c>
      <c r="F54" s="94">
        <v>23.5</v>
      </c>
      <c r="G54" s="139">
        <v>15</v>
      </c>
      <c r="H54" s="160"/>
      <c r="I54" s="160"/>
      <c r="J54" s="77"/>
      <c r="K54" s="127">
        <f t="shared" si="0"/>
        <v>8.5</v>
      </c>
    </row>
    <row r="55" spans="1:13">
      <c r="E55" s="10">
        <v>45634</v>
      </c>
      <c r="F55" s="94">
        <v>97.8</v>
      </c>
      <c r="G55" s="139">
        <v>68</v>
      </c>
      <c r="H55" s="160"/>
      <c r="I55" s="160"/>
      <c r="J55" s="77"/>
      <c r="K55" s="127">
        <f t="shared" si="0"/>
        <v>29.799999999999997</v>
      </c>
      <c r="M55" t="s">
        <v>65</v>
      </c>
    </row>
    <row r="56" spans="1:13">
      <c r="E56" s="10">
        <v>45634</v>
      </c>
      <c r="F56" s="94">
        <v>113</v>
      </c>
      <c r="G56" s="139">
        <v>71.5</v>
      </c>
      <c r="H56" s="160"/>
      <c r="I56" s="160"/>
      <c r="J56" s="77"/>
      <c r="K56" s="127">
        <f t="shared" si="0"/>
        <v>41.5</v>
      </c>
    </row>
    <row r="57" spans="1:13" s="79" customFormat="1">
      <c r="A57"/>
      <c r="B57"/>
      <c r="C57"/>
      <c r="D57"/>
      <c r="E57" s="10">
        <v>45634</v>
      </c>
      <c r="F57" s="94">
        <v>17.8</v>
      </c>
      <c r="G57" s="139">
        <v>14.45</v>
      </c>
      <c r="H57" s="160"/>
      <c r="I57" s="160"/>
      <c r="J57" s="77"/>
      <c r="K57" s="127">
        <f t="shared" si="0"/>
        <v>3.3500000000000014</v>
      </c>
    </row>
    <row r="58" spans="1:13">
      <c r="E58" s="10">
        <v>45634</v>
      </c>
      <c r="F58" s="155">
        <v>14.8</v>
      </c>
      <c r="G58" s="123">
        <v>9.94</v>
      </c>
      <c r="H58" s="160"/>
      <c r="I58" s="160"/>
      <c r="J58" s="130"/>
      <c r="K58" s="127">
        <f t="shared" si="0"/>
        <v>4.8600000000000012</v>
      </c>
    </row>
    <row r="59" spans="1:13">
      <c r="E59" s="10">
        <v>45634</v>
      </c>
      <c r="F59" s="94">
        <v>32.799999999999997</v>
      </c>
      <c r="G59" s="139">
        <v>30</v>
      </c>
      <c r="H59" s="160"/>
      <c r="I59" s="160"/>
      <c r="J59" s="77"/>
      <c r="K59" s="127">
        <f t="shared" si="0"/>
        <v>2.7999999999999972</v>
      </c>
    </row>
    <row r="60" spans="1:13">
      <c r="E60" s="10">
        <v>45635</v>
      </c>
      <c r="F60" s="94">
        <v>97.8</v>
      </c>
      <c r="G60" s="139">
        <v>68</v>
      </c>
      <c r="H60" s="160"/>
      <c r="I60" s="160"/>
      <c r="J60" s="77"/>
      <c r="K60" s="127">
        <f t="shared" si="0"/>
        <v>29.799999999999997</v>
      </c>
      <c r="M60" t="s">
        <v>65</v>
      </c>
    </row>
    <row r="61" spans="1:13">
      <c r="E61" s="10">
        <v>45635</v>
      </c>
      <c r="F61" s="94">
        <v>17.8</v>
      </c>
      <c r="G61" s="139">
        <v>14.45</v>
      </c>
      <c r="H61" s="160"/>
      <c r="I61" s="160"/>
      <c r="J61" s="77"/>
      <c r="K61" s="127">
        <f t="shared" si="0"/>
        <v>3.3500000000000014</v>
      </c>
    </row>
    <row r="62" spans="1:13">
      <c r="E62" s="10">
        <v>45635</v>
      </c>
      <c r="F62" s="94">
        <v>20.8</v>
      </c>
      <c r="G62" s="139">
        <v>13</v>
      </c>
      <c r="H62" s="160"/>
      <c r="I62" s="160"/>
      <c r="J62" s="77"/>
      <c r="K62" s="127">
        <f t="shared" si="0"/>
        <v>7.8000000000000007</v>
      </c>
      <c r="L62" t="s">
        <v>99</v>
      </c>
    </row>
    <row r="63" spans="1:13">
      <c r="E63" s="10">
        <v>45635</v>
      </c>
      <c r="F63" s="94">
        <v>14.8</v>
      </c>
      <c r="G63" s="139">
        <v>9.94</v>
      </c>
      <c r="H63" s="160"/>
      <c r="I63" s="160"/>
      <c r="J63" s="77"/>
      <c r="K63" s="127">
        <f t="shared" si="0"/>
        <v>4.8600000000000012</v>
      </c>
    </row>
    <row r="64" spans="1:13">
      <c r="E64" s="10">
        <v>45635</v>
      </c>
      <c r="F64" s="94">
        <v>286</v>
      </c>
      <c r="G64" s="139">
        <v>100</v>
      </c>
      <c r="H64" s="160"/>
      <c r="I64" s="160"/>
      <c r="J64" s="77">
        <v>20</v>
      </c>
      <c r="K64" s="127">
        <f t="shared" si="0"/>
        <v>166</v>
      </c>
    </row>
    <row r="65" spans="5:13">
      <c r="E65" s="10">
        <v>45635</v>
      </c>
      <c r="F65" s="94">
        <v>101.3</v>
      </c>
      <c r="G65" s="139">
        <v>67.5</v>
      </c>
      <c r="H65" s="160"/>
      <c r="I65" s="160"/>
      <c r="J65" s="77"/>
      <c r="K65" s="127">
        <f t="shared" si="0"/>
        <v>33.799999999999997</v>
      </c>
    </row>
    <row r="66" spans="5:13">
      <c r="E66" s="10">
        <v>45635</v>
      </c>
      <c r="F66" s="94">
        <v>55.4</v>
      </c>
      <c r="G66" s="139">
        <v>27</v>
      </c>
      <c r="H66" s="160"/>
      <c r="I66" s="160"/>
      <c r="J66" s="77">
        <v>4</v>
      </c>
      <c r="K66" s="127">
        <f t="shared" si="0"/>
        <v>24.4</v>
      </c>
    </row>
    <row r="67" spans="5:13">
      <c r="E67" s="10">
        <v>45635</v>
      </c>
      <c r="F67" s="94">
        <v>127.8</v>
      </c>
      <c r="G67" s="139">
        <v>90.5</v>
      </c>
      <c r="H67" s="160"/>
      <c r="I67" s="160"/>
      <c r="J67" s="77"/>
      <c r="K67" s="127">
        <f t="shared" ref="K67:K144" si="1">F67-G67-H67+I67-J67</f>
        <v>37.299999999999997</v>
      </c>
    </row>
    <row r="68" spans="5:13">
      <c r="E68" s="10">
        <v>45635</v>
      </c>
      <c r="F68" s="94">
        <v>26.1</v>
      </c>
      <c r="G68" s="139">
        <v>17</v>
      </c>
      <c r="H68" s="160"/>
      <c r="I68" s="160"/>
      <c r="J68" s="77"/>
      <c r="K68" s="127">
        <f t="shared" si="1"/>
        <v>9.1000000000000014</v>
      </c>
    </row>
    <row r="69" spans="5:13">
      <c r="E69" s="10">
        <v>45635</v>
      </c>
      <c r="F69" s="94">
        <v>68.2</v>
      </c>
      <c r="G69" s="139">
        <v>45</v>
      </c>
      <c r="H69" s="160"/>
      <c r="I69" s="160"/>
      <c r="J69" s="77"/>
      <c r="K69" s="127">
        <f t="shared" si="1"/>
        <v>23.200000000000003</v>
      </c>
      <c r="M69" t="s">
        <v>65</v>
      </c>
    </row>
    <row r="70" spans="5:13">
      <c r="E70" s="10">
        <v>45635</v>
      </c>
      <c r="F70" s="94">
        <v>164</v>
      </c>
      <c r="G70" s="139">
        <v>108.5</v>
      </c>
      <c r="H70" s="160"/>
      <c r="I70" s="160"/>
      <c r="J70" s="77"/>
      <c r="K70" s="127">
        <f t="shared" si="1"/>
        <v>55.5</v>
      </c>
    </row>
    <row r="71" spans="5:13">
      <c r="E71" s="10">
        <v>45635</v>
      </c>
      <c r="F71" s="94">
        <v>10.23</v>
      </c>
      <c r="G71" s="139">
        <v>10.65</v>
      </c>
      <c r="H71" s="160"/>
      <c r="I71" s="160"/>
      <c r="J71" s="77"/>
      <c r="K71" s="127">
        <f t="shared" si="1"/>
        <v>-0.41999999999999993</v>
      </c>
    </row>
    <row r="72" spans="5:13">
      <c r="E72" s="10">
        <v>45635</v>
      </c>
      <c r="F72" s="94">
        <v>34.799999999999997</v>
      </c>
      <c r="G72" s="139">
        <v>25</v>
      </c>
      <c r="H72" s="160"/>
      <c r="I72" s="160"/>
      <c r="J72" s="77"/>
      <c r="K72" s="127">
        <f t="shared" si="1"/>
        <v>9.7999999999999972</v>
      </c>
    </row>
    <row r="73" spans="5:13">
      <c r="E73" s="10">
        <v>45635</v>
      </c>
      <c r="F73" s="94">
        <v>442.54</v>
      </c>
      <c r="G73" s="139">
        <v>332.5</v>
      </c>
      <c r="H73" s="160"/>
      <c r="I73" s="160"/>
      <c r="J73" s="77"/>
      <c r="K73" s="127">
        <f t="shared" si="1"/>
        <v>110.04000000000002</v>
      </c>
    </row>
    <row r="74" spans="5:13">
      <c r="E74" s="10">
        <v>45635</v>
      </c>
      <c r="F74" s="94">
        <v>30.3</v>
      </c>
      <c r="G74" s="139">
        <v>25</v>
      </c>
      <c r="H74" s="160"/>
      <c r="I74" s="160"/>
      <c r="J74" s="77"/>
      <c r="K74" s="127">
        <f t="shared" si="1"/>
        <v>5.3000000000000007</v>
      </c>
    </row>
    <row r="75" spans="5:13">
      <c r="E75" s="10">
        <v>45636</v>
      </c>
      <c r="F75" s="94">
        <v>22.47</v>
      </c>
      <c r="G75" s="139">
        <v>19.2</v>
      </c>
      <c r="H75" s="160"/>
      <c r="I75" s="160"/>
      <c r="J75" s="77"/>
      <c r="K75" s="127">
        <f t="shared" si="1"/>
        <v>3.2699999999999996</v>
      </c>
    </row>
    <row r="76" spans="5:13">
      <c r="E76" s="10">
        <v>45636</v>
      </c>
      <c r="F76" s="94">
        <v>236.29</v>
      </c>
      <c r="G76" s="139">
        <v>169</v>
      </c>
      <c r="H76" s="160"/>
      <c r="I76" s="160"/>
      <c r="J76" s="77"/>
      <c r="K76" s="127">
        <f t="shared" si="1"/>
        <v>67.289999999999992</v>
      </c>
    </row>
    <row r="77" spans="5:13">
      <c r="E77" s="10">
        <v>45636</v>
      </c>
      <c r="F77" s="94">
        <v>26.1</v>
      </c>
      <c r="G77" s="139">
        <v>17</v>
      </c>
      <c r="H77" s="160"/>
      <c r="I77" s="160"/>
      <c r="J77" s="77"/>
      <c r="K77" s="127">
        <f t="shared" si="1"/>
        <v>9.1000000000000014</v>
      </c>
    </row>
    <row r="78" spans="5:13">
      <c r="E78" s="10">
        <v>45636</v>
      </c>
      <c r="F78" s="94">
        <v>82.39</v>
      </c>
      <c r="G78" s="139">
        <v>68</v>
      </c>
      <c r="H78" s="160"/>
      <c r="I78" s="160"/>
      <c r="J78" s="77"/>
      <c r="K78" s="127">
        <f t="shared" si="1"/>
        <v>14.39</v>
      </c>
    </row>
    <row r="79" spans="5:13">
      <c r="E79" s="10">
        <v>45636</v>
      </c>
      <c r="F79" s="94">
        <v>22.37</v>
      </c>
      <c r="G79" s="139">
        <v>19.2</v>
      </c>
      <c r="H79" s="160">
        <v>22.37</v>
      </c>
      <c r="I79" s="160">
        <v>19.2</v>
      </c>
      <c r="J79" s="77"/>
      <c r="K79" s="127">
        <f t="shared" si="1"/>
        <v>0</v>
      </c>
    </row>
    <row r="80" spans="5:13">
      <c r="E80" s="10">
        <v>45636</v>
      </c>
      <c r="F80" s="94">
        <v>38.86</v>
      </c>
      <c r="G80" s="139">
        <v>34.729999999999997</v>
      </c>
      <c r="H80" s="160">
        <v>38.86</v>
      </c>
      <c r="I80" s="160">
        <v>34.729999999999997</v>
      </c>
      <c r="J80" s="77"/>
      <c r="K80" s="127">
        <f t="shared" si="1"/>
        <v>0</v>
      </c>
    </row>
    <row r="81" spans="5:13">
      <c r="E81" s="10">
        <v>45637</v>
      </c>
      <c r="F81" s="94">
        <v>111.47</v>
      </c>
      <c r="G81" s="139">
        <v>90.5</v>
      </c>
      <c r="H81" s="160"/>
      <c r="I81" s="160"/>
      <c r="J81" s="77"/>
      <c r="K81" s="127">
        <f t="shared" si="1"/>
        <v>20.97</v>
      </c>
    </row>
    <row r="82" spans="5:13">
      <c r="E82" s="10">
        <v>45637</v>
      </c>
      <c r="F82" s="94">
        <v>14.8</v>
      </c>
      <c r="G82" s="139">
        <v>9.94</v>
      </c>
      <c r="H82" s="160"/>
      <c r="I82" s="160"/>
      <c r="J82" s="77"/>
      <c r="K82" s="127">
        <f t="shared" si="1"/>
        <v>4.8600000000000012</v>
      </c>
    </row>
    <row r="83" spans="5:13">
      <c r="E83" s="10">
        <v>45637</v>
      </c>
      <c r="F83" s="94">
        <v>32.61</v>
      </c>
      <c r="G83" s="139">
        <v>26</v>
      </c>
      <c r="H83" s="160"/>
      <c r="I83" s="160"/>
      <c r="J83" s="77"/>
      <c r="K83" s="127">
        <f t="shared" si="1"/>
        <v>6.6099999999999994</v>
      </c>
    </row>
    <row r="84" spans="5:13">
      <c r="E84" s="10">
        <v>45637</v>
      </c>
      <c r="F84" s="94">
        <v>56.07</v>
      </c>
      <c r="G84" s="139">
        <v>47</v>
      </c>
      <c r="H84" s="160"/>
      <c r="I84" s="160"/>
      <c r="J84" s="77"/>
      <c r="K84" s="127">
        <f t="shared" si="1"/>
        <v>9.07</v>
      </c>
    </row>
    <row r="85" spans="5:13">
      <c r="E85" s="10">
        <v>45637</v>
      </c>
      <c r="F85" s="94">
        <v>97.8</v>
      </c>
      <c r="G85" s="139">
        <v>68</v>
      </c>
      <c r="H85" s="160"/>
      <c r="I85" s="160"/>
      <c r="J85" s="77"/>
      <c r="K85" s="127">
        <f t="shared" si="1"/>
        <v>29.799999999999997</v>
      </c>
    </row>
    <row r="86" spans="5:13">
      <c r="E86" s="10">
        <v>45637</v>
      </c>
      <c r="F86" s="94">
        <v>15.52</v>
      </c>
      <c r="G86" s="139">
        <v>14.45</v>
      </c>
      <c r="H86" s="160"/>
      <c r="I86" s="160"/>
      <c r="J86" s="77"/>
      <c r="K86" s="127">
        <f t="shared" si="1"/>
        <v>1.0700000000000003</v>
      </c>
    </row>
    <row r="87" spans="5:13">
      <c r="E87" s="10">
        <v>45637</v>
      </c>
      <c r="F87" s="94">
        <v>84.39</v>
      </c>
      <c r="G87" s="139">
        <v>68</v>
      </c>
      <c r="H87" s="160"/>
      <c r="I87" s="160"/>
      <c r="J87" s="77"/>
      <c r="K87" s="127">
        <f t="shared" si="1"/>
        <v>16.39</v>
      </c>
    </row>
    <row r="88" spans="5:13">
      <c r="E88" s="10">
        <v>45637</v>
      </c>
      <c r="F88" s="166">
        <v>127.8</v>
      </c>
      <c r="G88" s="139">
        <v>90.5</v>
      </c>
      <c r="H88" s="167"/>
      <c r="I88" s="160"/>
      <c r="J88" s="77"/>
      <c r="K88" s="127">
        <f t="shared" si="1"/>
        <v>37.299999999999997</v>
      </c>
    </row>
    <row r="89" spans="5:13">
      <c r="E89" s="10">
        <v>45638</v>
      </c>
      <c r="F89" s="94">
        <v>97.8</v>
      </c>
      <c r="G89" s="139">
        <v>68</v>
      </c>
      <c r="H89" s="160"/>
      <c r="I89" s="160"/>
      <c r="J89" s="77"/>
      <c r="K89" s="127">
        <f t="shared" si="1"/>
        <v>29.799999999999997</v>
      </c>
    </row>
    <row r="90" spans="5:13">
      <c r="E90" s="10">
        <v>45638</v>
      </c>
      <c r="F90" s="94">
        <v>25.71</v>
      </c>
      <c r="G90" s="139">
        <v>21.1</v>
      </c>
      <c r="H90" s="160"/>
      <c r="I90" s="160"/>
      <c r="J90" s="77"/>
      <c r="K90" s="127">
        <f t="shared" si="1"/>
        <v>4.6099999999999994</v>
      </c>
    </row>
    <row r="91" spans="5:13">
      <c r="E91" s="10">
        <v>45638</v>
      </c>
      <c r="F91" s="94">
        <v>31.76</v>
      </c>
      <c r="G91" s="139">
        <v>25</v>
      </c>
      <c r="H91" s="160"/>
      <c r="I91" s="160"/>
      <c r="J91" s="77"/>
      <c r="K91" s="127">
        <f t="shared" si="1"/>
        <v>6.7600000000000016</v>
      </c>
    </row>
    <row r="92" spans="5:13">
      <c r="E92" s="10">
        <v>45638</v>
      </c>
      <c r="F92" s="94">
        <v>17.8</v>
      </c>
      <c r="G92" s="139">
        <v>14.45</v>
      </c>
      <c r="H92" s="160"/>
      <c r="I92" s="160"/>
      <c r="J92" s="77"/>
      <c r="K92" s="127">
        <f t="shared" si="1"/>
        <v>3.3500000000000014</v>
      </c>
      <c r="M92" t="s">
        <v>102</v>
      </c>
    </row>
    <row r="93" spans="5:13">
      <c r="E93" s="10">
        <v>45639</v>
      </c>
      <c r="F93" s="94">
        <v>316.39999999999998</v>
      </c>
      <c r="G93" s="139">
        <v>196</v>
      </c>
      <c r="H93" s="160"/>
      <c r="I93" s="160"/>
      <c r="J93" s="77"/>
      <c r="K93" s="127">
        <f t="shared" si="1"/>
        <v>120.39999999999998</v>
      </c>
    </row>
    <row r="94" spans="5:13">
      <c r="E94" s="10">
        <v>45639</v>
      </c>
      <c r="F94" s="94">
        <v>68.599999999999994</v>
      </c>
      <c r="G94" s="139">
        <v>47</v>
      </c>
      <c r="H94" s="160"/>
      <c r="I94" s="160"/>
      <c r="J94" s="77"/>
      <c r="K94" s="127">
        <f t="shared" si="1"/>
        <v>21.599999999999994</v>
      </c>
    </row>
    <row r="95" spans="5:13">
      <c r="E95" s="10">
        <v>45639</v>
      </c>
      <c r="F95" s="94">
        <v>17.8</v>
      </c>
      <c r="G95" s="139">
        <v>14.45</v>
      </c>
      <c r="H95" s="160"/>
      <c r="I95" s="160"/>
      <c r="J95" s="77"/>
      <c r="K95" s="127">
        <f t="shared" si="1"/>
        <v>3.3500000000000014</v>
      </c>
    </row>
    <row r="96" spans="5:13">
      <c r="E96" s="10">
        <v>45639</v>
      </c>
      <c r="F96" s="94">
        <v>51.6</v>
      </c>
      <c r="G96" s="139">
        <v>34.4</v>
      </c>
      <c r="H96" s="160"/>
      <c r="I96" s="160"/>
      <c r="J96" s="77"/>
      <c r="K96" s="127">
        <f t="shared" si="1"/>
        <v>17.200000000000003</v>
      </c>
    </row>
    <row r="97" spans="5:13">
      <c r="E97" s="10">
        <v>45639</v>
      </c>
      <c r="F97" s="94">
        <v>14.8</v>
      </c>
      <c r="G97" s="139">
        <v>9.94</v>
      </c>
      <c r="H97" s="160"/>
      <c r="I97" s="160"/>
      <c r="J97" s="77"/>
      <c r="K97" s="127">
        <f t="shared" si="1"/>
        <v>4.8600000000000012</v>
      </c>
    </row>
    <row r="98" spans="5:13">
      <c r="E98" s="10">
        <v>45639</v>
      </c>
      <c r="F98" s="94">
        <v>17.8</v>
      </c>
      <c r="G98" s="139">
        <v>14.45</v>
      </c>
      <c r="H98" s="160"/>
      <c r="I98" s="160"/>
      <c r="J98" s="77"/>
      <c r="K98" s="127">
        <f t="shared" si="1"/>
        <v>3.3500000000000014</v>
      </c>
    </row>
    <row r="99" spans="5:13">
      <c r="E99" s="10">
        <v>45639</v>
      </c>
      <c r="F99" s="94">
        <v>286</v>
      </c>
      <c r="G99" s="139">
        <v>188.75</v>
      </c>
      <c r="H99" s="160"/>
      <c r="I99" s="160"/>
      <c r="J99" s="77"/>
      <c r="K99" s="127">
        <f t="shared" si="1"/>
        <v>97.25</v>
      </c>
    </row>
    <row r="100" spans="5:13">
      <c r="E100" s="10">
        <v>45639</v>
      </c>
      <c r="F100" s="94">
        <v>14.8</v>
      </c>
      <c r="G100" s="139">
        <v>9.94</v>
      </c>
      <c r="H100" s="160"/>
      <c r="I100" s="160"/>
      <c r="J100" s="77"/>
      <c r="K100" s="127">
        <f t="shared" si="1"/>
        <v>4.8600000000000012</v>
      </c>
    </row>
    <row r="101" spans="5:13">
      <c r="E101" s="10">
        <v>45639</v>
      </c>
      <c r="F101" s="94">
        <v>16.8</v>
      </c>
      <c r="G101" s="139">
        <v>10</v>
      </c>
      <c r="H101" s="160"/>
      <c r="I101" s="160"/>
      <c r="J101" s="77"/>
      <c r="K101" s="127">
        <f t="shared" si="1"/>
        <v>6.8000000000000007</v>
      </c>
    </row>
    <row r="102" spans="5:13">
      <c r="E102" s="10">
        <v>45640</v>
      </c>
      <c r="F102" s="94">
        <v>1800</v>
      </c>
      <c r="G102" s="139">
        <v>1440</v>
      </c>
      <c r="H102" s="160"/>
      <c r="I102" s="160"/>
      <c r="J102" s="77"/>
      <c r="K102" s="127">
        <f t="shared" si="1"/>
        <v>360</v>
      </c>
    </row>
    <row r="103" spans="5:13">
      <c r="E103" s="10">
        <v>45640</v>
      </c>
      <c r="F103" s="94">
        <v>36.5</v>
      </c>
      <c r="G103" s="139">
        <v>25</v>
      </c>
      <c r="H103" s="160"/>
      <c r="I103" s="160"/>
      <c r="J103" s="77"/>
      <c r="K103" s="127">
        <f t="shared" si="1"/>
        <v>11.5</v>
      </c>
    </row>
    <row r="104" spans="5:13">
      <c r="E104" s="10">
        <v>45640</v>
      </c>
      <c r="F104" s="94">
        <v>59.2</v>
      </c>
      <c r="G104" s="139">
        <v>15.56</v>
      </c>
      <c r="H104" s="160"/>
      <c r="I104" s="160"/>
      <c r="J104" s="77"/>
      <c r="K104" s="127">
        <f t="shared" si="1"/>
        <v>43.64</v>
      </c>
    </row>
    <row r="105" spans="5:13">
      <c r="E105" s="10">
        <v>45640</v>
      </c>
      <c r="F105" s="94">
        <v>11.8</v>
      </c>
      <c r="G105" s="139">
        <v>10.65</v>
      </c>
      <c r="H105" s="160"/>
      <c r="I105" s="160"/>
      <c r="J105" s="77"/>
      <c r="K105" s="127">
        <f t="shared" si="1"/>
        <v>1.1500000000000004</v>
      </c>
    </row>
    <row r="106" spans="5:13">
      <c r="E106" s="10">
        <v>45641</v>
      </c>
      <c r="F106" s="94">
        <v>616.4</v>
      </c>
      <c r="G106" s="139">
        <v>381</v>
      </c>
      <c r="H106" s="160"/>
      <c r="I106" s="160"/>
      <c r="J106" s="77"/>
      <c r="K106" s="127">
        <f t="shared" si="1"/>
        <v>235.39999999999998</v>
      </c>
    </row>
    <row r="107" spans="5:13">
      <c r="E107" s="10">
        <v>45641</v>
      </c>
      <c r="F107" s="94">
        <v>20.8</v>
      </c>
      <c r="G107" s="139">
        <v>13</v>
      </c>
      <c r="H107" s="160"/>
      <c r="I107" s="160"/>
      <c r="J107" s="77"/>
      <c r="K107" s="127">
        <f t="shared" si="1"/>
        <v>7.8000000000000007</v>
      </c>
    </row>
    <row r="108" spans="5:13">
      <c r="E108" s="10">
        <v>45641</v>
      </c>
      <c r="F108" s="94">
        <v>32.799999999999997</v>
      </c>
      <c r="G108" s="139">
        <v>106</v>
      </c>
      <c r="H108" s="160"/>
      <c r="I108" s="160"/>
      <c r="J108" s="77"/>
      <c r="K108" s="127">
        <f t="shared" si="1"/>
        <v>-73.2</v>
      </c>
    </row>
    <row r="109" spans="5:13">
      <c r="E109" s="10">
        <v>45641</v>
      </c>
      <c r="F109" s="94">
        <v>38.799999999999997</v>
      </c>
      <c r="G109" s="139">
        <v>0</v>
      </c>
      <c r="H109" s="160"/>
      <c r="I109" s="160"/>
      <c r="J109" s="77"/>
      <c r="K109" s="127">
        <f t="shared" si="1"/>
        <v>38.799999999999997</v>
      </c>
    </row>
    <row r="110" spans="5:13">
      <c r="E110" s="10">
        <v>45641</v>
      </c>
      <c r="F110" s="94">
        <v>44.8</v>
      </c>
      <c r="G110" s="139">
        <v>0</v>
      </c>
      <c r="H110" s="160"/>
      <c r="I110" s="160"/>
      <c r="J110" s="77"/>
      <c r="K110" s="127">
        <f t="shared" si="1"/>
        <v>44.8</v>
      </c>
      <c r="M110" t="s">
        <v>102</v>
      </c>
    </row>
    <row r="111" spans="5:13">
      <c r="E111" s="10">
        <v>45641</v>
      </c>
      <c r="F111" s="94">
        <v>49.8</v>
      </c>
      <c r="G111" s="139">
        <v>0</v>
      </c>
      <c r="H111" s="160"/>
      <c r="I111" s="160"/>
      <c r="J111" s="77"/>
      <c r="K111" s="127">
        <f t="shared" si="1"/>
        <v>49.8</v>
      </c>
    </row>
    <row r="112" spans="5:13">
      <c r="E112" s="10">
        <v>45641</v>
      </c>
      <c r="F112" s="94">
        <v>28.7</v>
      </c>
      <c r="G112" s="139">
        <v>19</v>
      </c>
      <c r="H112" s="160"/>
      <c r="I112" s="160"/>
      <c r="J112" s="77"/>
      <c r="K112" s="127">
        <f t="shared" si="1"/>
        <v>9.6999999999999993</v>
      </c>
    </row>
    <row r="113" spans="5:13">
      <c r="E113" s="10">
        <v>45641</v>
      </c>
      <c r="F113" s="94">
        <v>90.6</v>
      </c>
      <c r="G113" s="139">
        <v>62</v>
      </c>
      <c r="H113" s="160"/>
      <c r="I113" s="160"/>
      <c r="J113" s="77"/>
      <c r="K113" s="127">
        <f t="shared" si="1"/>
        <v>28.599999999999994</v>
      </c>
    </row>
    <row r="114" spans="5:13">
      <c r="E114" s="10">
        <v>45641</v>
      </c>
      <c r="F114" s="94">
        <v>55.4</v>
      </c>
      <c r="G114" s="139">
        <v>36.299999999999997</v>
      </c>
      <c r="H114" s="160"/>
      <c r="I114" s="160"/>
      <c r="J114" s="77"/>
      <c r="K114" s="127">
        <f t="shared" si="1"/>
        <v>19.100000000000001</v>
      </c>
      <c r="M114" t="s">
        <v>102</v>
      </c>
    </row>
    <row r="115" spans="5:13">
      <c r="E115" s="10">
        <v>45641</v>
      </c>
      <c r="F115" s="94">
        <v>31.3</v>
      </c>
      <c r="G115" s="139">
        <v>21</v>
      </c>
      <c r="H115" s="160"/>
      <c r="I115" s="160"/>
      <c r="J115" s="77"/>
      <c r="K115" s="127">
        <f t="shared" si="1"/>
        <v>10.3</v>
      </c>
    </row>
    <row r="116" spans="5:13">
      <c r="E116" s="10">
        <v>45641</v>
      </c>
      <c r="F116" s="94">
        <v>23.6</v>
      </c>
      <c r="G116" s="139">
        <v>17.3</v>
      </c>
      <c r="H116" s="160"/>
      <c r="I116" s="160"/>
      <c r="J116" s="77"/>
      <c r="K116" s="127">
        <f t="shared" si="1"/>
        <v>6.3000000000000007</v>
      </c>
    </row>
    <row r="117" spans="5:13">
      <c r="E117" s="10">
        <v>45641</v>
      </c>
      <c r="F117" s="94">
        <v>29.8</v>
      </c>
      <c r="G117" s="139">
        <v>24.76</v>
      </c>
      <c r="H117" s="160"/>
      <c r="I117" s="160"/>
      <c r="J117" s="77"/>
      <c r="K117" s="127">
        <f t="shared" si="1"/>
        <v>5.0399999999999991</v>
      </c>
    </row>
    <row r="118" spans="5:13">
      <c r="E118" s="10">
        <v>45642</v>
      </c>
      <c r="F118" s="94">
        <v>28.7</v>
      </c>
      <c r="G118" s="139">
        <v>19</v>
      </c>
      <c r="H118" s="160"/>
      <c r="I118" s="160"/>
      <c r="J118" s="77"/>
      <c r="K118" s="127">
        <f t="shared" si="1"/>
        <v>9.6999999999999993</v>
      </c>
    </row>
    <row r="119" spans="5:13">
      <c r="E119" s="10">
        <v>45642</v>
      </c>
      <c r="F119" s="94">
        <v>34.799999999999997</v>
      </c>
      <c r="G119" s="139">
        <v>25</v>
      </c>
      <c r="H119" s="160"/>
      <c r="I119" s="160"/>
      <c r="J119" s="77"/>
      <c r="K119" s="127">
        <f t="shared" si="1"/>
        <v>9.7999999999999972</v>
      </c>
      <c r="M119" t="s">
        <v>102</v>
      </c>
    </row>
    <row r="120" spans="5:13">
      <c r="E120" s="10">
        <v>45642</v>
      </c>
      <c r="F120" s="94">
        <v>129.80000000000001</v>
      </c>
      <c r="G120" s="139">
        <v>90.5</v>
      </c>
      <c r="H120" s="160"/>
      <c r="I120" s="160"/>
      <c r="J120" s="77"/>
      <c r="K120" s="127">
        <f t="shared" si="1"/>
        <v>39.300000000000011</v>
      </c>
    </row>
    <row r="121" spans="5:13">
      <c r="E121" s="10">
        <v>45642</v>
      </c>
      <c r="F121" s="94">
        <v>11.8</v>
      </c>
      <c r="G121" s="139">
        <v>10.65</v>
      </c>
      <c r="H121" s="160"/>
      <c r="I121" s="160"/>
      <c r="J121" s="77"/>
      <c r="K121" s="127">
        <f t="shared" si="1"/>
        <v>1.1500000000000004</v>
      </c>
    </row>
    <row r="122" spans="5:13">
      <c r="E122" s="10">
        <v>45642</v>
      </c>
      <c r="F122" s="94">
        <v>17.8</v>
      </c>
      <c r="G122" s="139">
        <v>14.45</v>
      </c>
      <c r="H122" s="160"/>
      <c r="I122" s="160"/>
      <c r="J122" s="77"/>
      <c r="K122" s="127">
        <f t="shared" si="1"/>
        <v>3.3500000000000014</v>
      </c>
    </row>
    <row r="123" spans="5:13">
      <c r="E123" s="10">
        <v>45642</v>
      </c>
      <c r="F123" s="94">
        <v>47</v>
      </c>
      <c r="G123" s="139">
        <v>30</v>
      </c>
      <c r="H123" s="160"/>
      <c r="I123" s="160"/>
      <c r="J123" s="77"/>
      <c r="K123" s="127">
        <f t="shared" si="1"/>
        <v>17</v>
      </c>
    </row>
    <row r="124" spans="5:13">
      <c r="E124" s="10">
        <v>45643</v>
      </c>
      <c r="F124" s="94">
        <v>29.6</v>
      </c>
      <c r="G124" s="139">
        <v>14.88</v>
      </c>
      <c r="H124" s="160"/>
      <c r="I124" s="160"/>
      <c r="J124" s="77"/>
      <c r="K124" s="127">
        <f t="shared" si="1"/>
        <v>14.72</v>
      </c>
    </row>
    <row r="125" spans="5:13">
      <c r="E125" s="10">
        <v>45643</v>
      </c>
      <c r="F125" s="94">
        <v>34.799999999999997</v>
      </c>
      <c r="G125" s="139">
        <v>25</v>
      </c>
      <c r="H125" s="160"/>
      <c r="I125" s="160"/>
      <c r="J125" s="77"/>
      <c r="K125" s="127">
        <f t="shared" si="1"/>
        <v>9.7999999999999972</v>
      </c>
    </row>
    <row r="126" spans="5:13">
      <c r="E126" s="10">
        <v>45643</v>
      </c>
      <c r="F126" s="94">
        <v>56.4</v>
      </c>
      <c r="G126" s="139">
        <v>40</v>
      </c>
      <c r="H126" s="160"/>
      <c r="I126" s="160"/>
      <c r="J126" s="77"/>
      <c r="K126" s="127">
        <f t="shared" si="1"/>
        <v>16.399999999999999</v>
      </c>
    </row>
    <row r="127" spans="5:13">
      <c r="E127" s="10">
        <v>45643</v>
      </c>
      <c r="F127" s="94">
        <v>1365</v>
      </c>
      <c r="G127" s="139">
        <v>776</v>
      </c>
      <c r="H127" s="160">
        <v>630</v>
      </c>
      <c r="I127" s="160"/>
      <c r="J127" s="77"/>
      <c r="K127" s="127">
        <f t="shared" si="1"/>
        <v>-41</v>
      </c>
    </row>
    <row r="128" spans="5:13">
      <c r="E128" s="10">
        <v>45643</v>
      </c>
      <c r="F128" s="155">
        <v>1365</v>
      </c>
      <c r="G128" s="123">
        <v>776</v>
      </c>
      <c r="H128" s="160"/>
      <c r="I128" s="160"/>
      <c r="J128" s="130"/>
      <c r="K128" s="122">
        <f t="shared" si="1"/>
        <v>589</v>
      </c>
    </row>
    <row r="129" spans="5:13">
      <c r="E129" s="10">
        <v>45643</v>
      </c>
      <c r="F129" s="94">
        <v>22.1</v>
      </c>
      <c r="G129" s="139">
        <v>14</v>
      </c>
      <c r="H129" s="160"/>
      <c r="I129" s="160"/>
      <c r="J129" s="77"/>
      <c r="K129" s="127">
        <f t="shared" si="1"/>
        <v>8.1000000000000014</v>
      </c>
    </row>
    <row r="130" spans="5:13">
      <c r="E130" s="10">
        <v>45644</v>
      </c>
      <c r="F130" s="94">
        <v>17.8</v>
      </c>
      <c r="G130" s="139">
        <v>14.45</v>
      </c>
      <c r="H130" s="160"/>
      <c r="I130" s="160"/>
      <c r="J130" s="77"/>
      <c r="K130" s="127">
        <f t="shared" si="1"/>
        <v>3.3500000000000014</v>
      </c>
    </row>
    <row r="131" spans="5:13">
      <c r="E131" s="10">
        <v>45644</v>
      </c>
      <c r="F131" s="94">
        <v>29.6</v>
      </c>
      <c r="G131" s="139">
        <v>13.17</v>
      </c>
      <c r="H131" s="160"/>
      <c r="I131" s="160"/>
      <c r="J131" s="77"/>
      <c r="K131" s="127">
        <f t="shared" si="1"/>
        <v>16.43</v>
      </c>
      <c r="M131" t="s">
        <v>102</v>
      </c>
    </row>
    <row r="132" spans="5:13">
      <c r="E132" s="10">
        <v>45644</v>
      </c>
      <c r="F132" s="94">
        <v>181.63</v>
      </c>
      <c r="G132" s="139">
        <v>124</v>
      </c>
      <c r="H132" s="160"/>
      <c r="I132" s="160"/>
      <c r="J132" s="77"/>
      <c r="K132" s="127">
        <f t="shared" si="1"/>
        <v>57.629999999999995</v>
      </c>
    </row>
    <row r="133" spans="5:13">
      <c r="E133" s="10">
        <v>45644</v>
      </c>
      <c r="F133" s="94">
        <v>17.8</v>
      </c>
      <c r="G133" s="139">
        <v>14.45</v>
      </c>
      <c r="H133" s="160"/>
      <c r="I133" s="160"/>
      <c r="J133" s="77"/>
      <c r="K133" s="127">
        <f t="shared" si="1"/>
        <v>3.3500000000000014</v>
      </c>
    </row>
    <row r="134" spans="5:13">
      <c r="E134" s="10">
        <v>45644</v>
      </c>
      <c r="F134" s="94">
        <v>38.69</v>
      </c>
      <c r="G134" s="139">
        <v>34.729999999999997</v>
      </c>
      <c r="H134" s="160"/>
      <c r="I134" s="160"/>
      <c r="J134" s="77"/>
      <c r="K134" s="127">
        <f t="shared" si="1"/>
        <v>3.9600000000000009</v>
      </c>
    </row>
    <row r="135" spans="5:13">
      <c r="E135" s="10">
        <v>45644</v>
      </c>
      <c r="F135" s="94">
        <v>14.8</v>
      </c>
      <c r="G135" s="139">
        <v>9.94</v>
      </c>
      <c r="H135" s="160"/>
      <c r="I135" s="160"/>
      <c r="J135" s="77"/>
      <c r="K135" s="127">
        <f t="shared" si="1"/>
        <v>4.8600000000000012</v>
      </c>
    </row>
    <row r="136" spans="5:13">
      <c r="E136" s="10">
        <v>45645</v>
      </c>
      <c r="F136" s="94">
        <v>127.8</v>
      </c>
      <c r="G136" s="139">
        <v>90.5</v>
      </c>
      <c r="H136" s="160"/>
      <c r="I136" s="160"/>
      <c r="J136" s="77"/>
      <c r="K136" s="127">
        <f t="shared" si="1"/>
        <v>37.299999999999997</v>
      </c>
    </row>
    <row r="137" spans="5:13">
      <c r="E137" s="10">
        <v>45645</v>
      </c>
      <c r="F137" s="94">
        <v>358.71</v>
      </c>
      <c r="G137" s="139">
        <v>263</v>
      </c>
      <c r="H137" s="160"/>
      <c r="I137" s="160"/>
      <c r="J137" s="77"/>
      <c r="K137" s="127">
        <f t="shared" si="1"/>
        <v>95.70999999999998</v>
      </c>
    </row>
    <row r="138" spans="5:13">
      <c r="E138" s="10">
        <v>45645</v>
      </c>
      <c r="F138" s="94">
        <v>200</v>
      </c>
      <c r="G138" s="139">
        <v>126.97</v>
      </c>
      <c r="H138" s="160"/>
      <c r="I138" s="160"/>
      <c r="J138" s="77"/>
      <c r="K138" s="127">
        <f t="shared" si="1"/>
        <v>73.03</v>
      </c>
    </row>
    <row r="139" spans="5:13">
      <c r="E139" s="10">
        <v>45645</v>
      </c>
      <c r="F139" s="94">
        <v>44.4</v>
      </c>
      <c r="G139" s="139">
        <v>19.82</v>
      </c>
      <c r="H139" s="160"/>
      <c r="I139" s="160"/>
      <c r="J139" s="77"/>
      <c r="K139" s="127">
        <f t="shared" si="1"/>
        <v>24.58</v>
      </c>
    </row>
    <row r="140" spans="5:13">
      <c r="E140" s="10">
        <v>45645</v>
      </c>
      <c r="F140" s="94">
        <v>56.13</v>
      </c>
      <c r="G140" s="139">
        <v>47</v>
      </c>
      <c r="H140" s="160"/>
      <c r="I140" s="160"/>
      <c r="J140" s="77"/>
      <c r="K140" s="127">
        <f t="shared" si="1"/>
        <v>9.1300000000000026</v>
      </c>
    </row>
    <row r="141" spans="5:13">
      <c r="E141" s="10">
        <v>45645</v>
      </c>
      <c r="F141" s="94">
        <v>12.87</v>
      </c>
      <c r="G141" s="139">
        <v>9.94</v>
      </c>
      <c r="H141" s="160"/>
      <c r="I141" s="160"/>
      <c r="J141" s="77"/>
      <c r="K141" s="127">
        <f t="shared" si="1"/>
        <v>2.9299999999999997</v>
      </c>
    </row>
    <row r="142" spans="5:13">
      <c r="E142" s="10">
        <v>45646</v>
      </c>
      <c r="F142" s="94">
        <v>18.8</v>
      </c>
      <c r="G142" s="139">
        <v>16</v>
      </c>
      <c r="H142" s="160"/>
      <c r="I142" s="160"/>
      <c r="J142" s="77"/>
      <c r="K142" s="127">
        <f t="shared" si="1"/>
        <v>2.8000000000000007</v>
      </c>
    </row>
    <row r="143" spans="5:13">
      <c r="E143" s="10">
        <v>45646</v>
      </c>
      <c r="F143" s="94">
        <v>346.31</v>
      </c>
      <c r="G143" s="139">
        <v>248.5</v>
      </c>
      <c r="H143" s="160"/>
      <c r="I143" s="160"/>
      <c r="J143" s="77"/>
      <c r="K143" s="127">
        <f t="shared" si="1"/>
        <v>97.81</v>
      </c>
      <c r="M143" t="s">
        <v>65</v>
      </c>
    </row>
    <row r="144" spans="5:13">
      <c r="E144" s="10">
        <v>45646</v>
      </c>
      <c r="F144" s="94">
        <v>29.6</v>
      </c>
      <c r="G144" s="139">
        <v>14.88</v>
      </c>
      <c r="H144" s="160"/>
      <c r="I144" s="160"/>
      <c r="J144" s="77"/>
      <c r="K144" s="127">
        <f t="shared" si="1"/>
        <v>14.72</v>
      </c>
    </row>
    <row r="145" spans="1:11">
      <c r="E145" s="10">
        <v>45646</v>
      </c>
      <c r="F145" s="94">
        <v>34.799999999999997</v>
      </c>
      <c r="G145" s="139">
        <v>25</v>
      </c>
      <c r="H145" s="160"/>
      <c r="I145" s="160"/>
      <c r="J145" s="77"/>
      <c r="K145" s="127">
        <f t="shared" ref="K145:K208" si="2">F145-G145-H145+I145-J145</f>
        <v>9.7999999999999972</v>
      </c>
    </row>
    <row r="146" spans="1:11">
      <c r="E146" s="10">
        <v>45646</v>
      </c>
      <c r="F146" s="94">
        <v>59.2</v>
      </c>
      <c r="G146" s="139">
        <v>20</v>
      </c>
      <c r="H146" s="160"/>
      <c r="I146" s="160"/>
      <c r="J146" s="77">
        <v>6</v>
      </c>
      <c r="K146" s="127">
        <f t="shared" si="2"/>
        <v>33.200000000000003</v>
      </c>
    </row>
    <row r="147" spans="1:11">
      <c r="E147" s="10">
        <v>45646</v>
      </c>
      <c r="F147" s="94">
        <v>110.75</v>
      </c>
      <c r="G147" s="139">
        <v>90.5</v>
      </c>
      <c r="H147" s="160"/>
      <c r="I147" s="160"/>
      <c r="J147" s="77"/>
      <c r="K147" s="127">
        <f t="shared" si="2"/>
        <v>20.25</v>
      </c>
    </row>
    <row r="148" spans="1:11">
      <c r="E148" s="10">
        <v>45646</v>
      </c>
      <c r="F148" s="94">
        <v>30.28</v>
      </c>
      <c r="G148" s="139">
        <v>25</v>
      </c>
      <c r="H148" s="160"/>
      <c r="I148" s="160"/>
      <c r="J148" s="77"/>
      <c r="K148" s="127">
        <f t="shared" si="2"/>
        <v>5.2800000000000011</v>
      </c>
    </row>
    <row r="149" spans="1:11">
      <c r="E149" s="10">
        <v>45646</v>
      </c>
      <c r="F149" s="94">
        <v>25.8</v>
      </c>
      <c r="G149" s="139">
        <v>19.2</v>
      </c>
      <c r="H149" s="160"/>
      <c r="I149" s="160"/>
      <c r="J149" s="77"/>
      <c r="K149" s="127">
        <f t="shared" si="2"/>
        <v>6.6000000000000014</v>
      </c>
    </row>
    <row r="150" spans="1:11">
      <c r="E150" s="10">
        <v>45646</v>
      </c>
      <c r="F150" s="94">
        <v>60.26</v>
      </c>
      <c r="G150" s="139">
        <v>47</v>
      </c>
      <c r="H150" s="160"/>
      <c r="I150" s="160"/>
      <c r="J150" s="77"/>
      <c r="K150" s="127">
        <f t="shared" si="2"/>
        <v>13.259999999999998</v>
      </c>
    </row>
    <row r="151" spans="1:11">
      <c r="E151" s="10">
        <v>45646</v>
      </c>
      <c r="F151" s="94">
        <v>84.73</v>
      </c>
      <c r="G151" s="139">
        <v>68</v>
      </c>
      <c r="H151" s="160"/>
      <c r="I151" s="160"/>
      <c r="J151" s="77"/>
      <c r="K151" s="127">
        <f t="shared" si="2"/>
        <v>16.730000000000004</v>
      </c>
    </row>
    <row r="152" spans="1:11">
      <c r="E152" s="10">
        <v>45647</v>
      </c>
      <c r="F152" s="94">
        <v>239.8</v>
      </c>
      <c r="G152" s="139">
        <v>146.5</v>
      </c>
      <c r="H152" s="160"/>
      <c r="I152" s="160"/>
      <c r="J152" s="77"/>
      <c r="K152" s="127">
        <f t="shared" si="2"/>
        <v>93.300000000000011</v>
      </c>
    </row>
    <row r="153" spans="1:11">
      <c r="E153" s="10">
        <v>45647</v>
      </c>
      <c r="F153" s="94">
        <v>64.8</v>
      </c>
      <c r="G153" s="139">
        <v>47</v>
      </c>
      <c r="H153" s="160"/>
      <c r="I153" s="160"/>
      <c r="J153" s="77"/>
      <c r="K153" s="127">
        <f t="shared" si="2"/>
        <v>17.799999999999997</v>
      </c>
    </row>
    <row r="154" spans="1:11">
      <c r="E154" s="10">
        <v>45648</v>
      </c>
      <c r="F154" s="94">
        <v>17.8</v>
      </c>
      <c r="G154" s="139">
        <v>14.45</v>
      </c>
      <c r="H154" s="160"/>
      <c r="I154" s="160"/>
      <c r="J154" s="77"/>
      <c r="K154" s="127">
        <f t="shared" si="2"/>
        <v>3.3500000000000014</v>
      </c>
    </row>
    <row r="155" spans="1:11">
      <c r="A155" s="163"/>
      <c r="E155" s="10">
        <v>45648</v>
      </c>
      <c r="F155" s="94">
        <v>33.9</v>
      </c>
      <c r="G155" s="139">
        <v>23</v>
      </c>
      <c r="H155" s="160"/>
      <c r="I155" s="160"/>
      <c r="J155" s="77"/>
      <c r="K155" s="127">
        <f t="shared" si="2"/>
        <v>10.899999999999999</v>
      </c>
    </row>
    <row r="156" spans="1:11">
      <c r="A156" s="163"/>
      <c r="E156" s="10">
        <v>45648</v>
      </c>
      <c r="F156" s="94">
        <v>254</v>
      </c>
      <c r="G156" s="139">
        <v>166.38</v>
      </c>
      <c r="H156" s="160"/>
      <c r="I156" s="160"/>
      <c r="J156" s="77"/>
      <c r="K156" s="127">
        <f t="shared" si="2"/>
        <v>87.62</v>
      </c>
    </row>
    <row r="157" spans="1:11">
      <c r="E157" s="10">
        <v>45648</v>
      </c>
      <c r="F157" s="94">
        <v>73</v>
      </c>
      <c r="G157" s="139">
        <v>50.5</v>
      </c>
      <c r="H157" s="160"/>
      <c r="I157" s="160"/>
      <c r="J157" s="77"/>
      <c r="K157" s="127">
        <f t="shared" si="2"/>
        <v>22.5</v>
      </c>
    </row>
    <row r="158" spans="1:11">
      <c r="E158" s="10">
        <v>45648</v>
      </c>
      <c r="F158" s="94">
        <v>15.44</v>
      </c>
      <c r="G158" s="139">
        <v>14.45</v>
      </c>
      <c r="H158" s="160"/>
      <c r="I158" s="160"/>
      <c r="J158" s="77"/>
      <c r="K158" s="127">
        <f t="shared" si="2"/>
        <v>0.99000000000000021</v>
      </c>
    </row>
    <row r="159" spans="1:11">
      <c r="E159" s="10">
        <v>45648</v>
      </c>
      <c r="F159" s="94">
        <v>36.5</v>
      </c>
      <c r="G159" s="139">
        <v>25</v>
      </c>
      <c r="H159" s="160"/>
      <c r="I159" s="160"/>
      <c r="J159" s="77"/>
      <c r="K159" s="127">
        <f t="shared" si="2"/>
        <v>11.5</v>
      </c>
    </row>
    <row r="160" spans="1:11">
      <c r="E160" s="10">
        <v>45648</v>
      </c>
      <c r="F160" s="94">
        <v>18.8</v>
      </c>
      <c r="G160" s="139">
        <v>16</v>
      </c>
      <c r="H160" s="160"/>
      <c r="I160" s="160"/>
      <c r="J160" s="77"/>
      <c r="K160" s="127">
        <f t="shared" si="2"/>
        <v>2.8000000000000007</v>
      </c>
    </row>
    <row r="161" spans="5:11">
      <c r="E161" s="10">
        <v>45649</v>
      </c>
      <c r="F161" s="94">
        <v>12.89</v>
      </c>
      <c r="G161" s="139">
        <v>9.94</v>
      </c>
      <c r="H161" s="160"/>
      <c r="I161" s="160"/>
      <c r="J161" s="77"/>
      <c r="K161" s="127">
        <f t="shared" si="2"/>
        <v>2.9500000000000011</v>
      </c>
    </row>
    <row r="162" spans="5:11">
      <c r="E162" s="10">
        <v>45649</v>
      </c>
      <c r="F162" s="94">
        <v>86</v>
      </c>
      <c r="G162" s="139">
        <v>59.63</v>
      </c>
      <c r="H162" s="160"/>
      <c r="I162" s="160"/>
      <c r="J162" s="77"/>
      <c r="K162" s="127">
        <f t="shared" si="2"/>
        <v>26.369999999999997</v>
      </c>
    </row>
    <row r="163" spans="5:11">
      <c r="E163" s="10">
        <v>45649</v>
      </c>
      <c r="F163" s="94">
        <v>38.659999999999997</v>
      </c>
      <c r="G163" s="139">
        <v>34.729999999999997</v>
      </c>
      <c r="H163" s="160"/>
      <c r="I163" s="160"/>
      <c r="J163" s="77"/>
      <c r="K163" s="127">
        <f t="shared" si="2"/>
        <v>3.9299999999999997</v>
      </c>
    </row>
    <row r="164" spans="5:11">
      <c r="E164" s="10">
        <v>45649</v>
      </c>
      <c r="F164" s="94">
        <v>72.599999999999994</v>
      </c>
      <c r="G164" s="139">
        <v>49</v>
      </c>
      <c r="H164" s="160">
        <v>39.18</v>
      </c>
      <c r="I164" s="160">
        <v>26</v>
      </c>
      <c r="J164" s="77"/>
      <c r="K164" s="127">
        <f t="shared" si="2"/>
        <v>10.419999999999995</v>
      </c>
    </row>
    <row r="165" spans="5:11">
      <c r="E165" s="10">
        <v>45649</v>
      </c>
      <c r="F165" s="94">
        <v>84.62</v>
      </c>
      <c r="G165" s="139">
        <v>38</v>
      </c>
      <c r="H165" s="160"/>
      <c r="I165" s="160"/>
      <c r="J165" s="77"/>
      <c r="K165" s="127">
        <f t="shared" si="2"/>
        <v>46.620000000000005</v>
      </c>
    </row>
    <row r="166" spans="5:11">
      <c r="E166" s="10">
        <v>45649</v>
      </c>
      <c r="F166" s="94">
        <v>39.64</v>
      </c>
      <c r="G166" s="139">
        <v>19.82</v>
      </c>
      <c r="H166" s="160"/>
      <c r="I166" s="160"/>
      <c r="J166" s="77"/>
      <c r="K166" s="127">
        <f t="shared" si="2"/>
        <v>19.82</v>
      </c>
    </row>
    <row r="167" spans="5:11">
      <c r="E167" s="10">
        <v>45649</v>
      </c>
      <c r="F167" s="94">
        <v>64.8</v>
      </c>
      <c r="G167" s="139">
        <v>47</v>
      </c>
      <c r="H167" s="160"/>
      <c r="I167" s="160"/>
      <c r="J167" s="77"/>
      <c r="K167" s="127">
        <f t="shared" si="2"/>
        <v>17.799999999999997</v>
      </c>
    </row>
    <row r="168" spans="5:11">
      <c r="E168" s="10">
        <v>45649</v>
      </c>
      <c r="F168" s="94">
        <v>35.6</v>
      </c>
      <c r="G168" s="139">
        <v>24.9</v>
      </c>
      <c r="H168" s="160"/>
      <c r="I168" s="160"/>
      <c r="J168" s="77"/>
      <c r="K168" s="127">
        <f t="shared" si="2"/>
        <v>10.700000000000003</v>
      </c>
    </row>
    <row r="169" spans="5:11">
      <c r="E169" s="10">
        <v>45650</v>
      </c>
      <c r="F169" s="94">
        <v>30.87</v>
      </c>
      <c r="G169" s="139">
        <v>24.9</v>
      </c>
      <c r="H169" s="160"/>
      <c r="I169" s="160"/>
      <c r="J169" s="77"/>
      <c r="K169" s="127">
        <f t="shared" si="2"/>
        <v>5.9700000000000024</v>
      </c>
    </row>
    <row r="170" spans="5:11">
      <c r="E170" s="10">
        <v>45650</v>
      </c>
      <c r="F170" s="94">
        <v>58.39</v>
      </c>
      <c r="G170" s="139">
        <v>44.9</v>
      </c>
      <c r="H170" s="160"/>
      <c r="I170" s="160"/>
      <c r="J170" s="77"/>
      <c r="K170" s="127">
        <f t="shared" si="2"/>
        <v>13.490000000000002</v>
      </c>
    </row>
    <row r="171" spans="5:11">
      <c r="E171" s="10">
        <v>45650</v>
      </c>
      <c r="F171" s="94">
        <v>11.8</v>
      </c>
      <c r="G171" s="139">
        <v>10.65</v>
      </c>
      <c r="H171" s="160"/>
      <c r="I171" s="160"/>
      <c r="J171" s="77"/>
      <c r="K171" s="127">
        <f t="shared" si="2"/>
        <v>1.1500000000000004</v>
      </c>
    </row>
    <row r="172" spans="5:11">
      <c r="E172" s="10">
        <v>45650</v>
      </c>
      <c r="F172" s="94">
        <v>64.8</v>
      </c>
      <c r="G172" s="139">
        <v>47</v>
      </c>
      <c r="H172" s="160"/>
      <c r="I172" s="160"/>
      <c r="J172" s="77"/>
      <c r="K172" s="127">
        <f t="shared" si="2"/>
        <v>17.799999999999997</v>
      </c>
    </row>
    <row r="173" spans="5:11">
      <c r="E173" s="10">
        <v>45650</v>
      </c>
      <c r="F173" s="94">
        <v>25.8</v>
      </c>
      <c r="G173" s="139">
        <v>19.2</v>
      </c>
      <c r="H173" s="160"/>
      <c r="I173" s="160"/>
      <c r="J173" s="77"/>
      <c r="K173" s="127">
        <f t="shared" si="2"/>
        <v>6.6000000000000014</v>
      </c>
    </row>
    <row r="174" spans="5:11">
      <c r="E174" s="10">
        <v>45650</v>
      </c>
      <c r="F174" s="94">
        <v>236.94</v>
      </c>
      <c r="G174" s="139">
        <v>174</v>
      </c>
      <c r="H174" s="160"/>
      <c r="I174" s="160"/>
      <c r="J174" s="77"/>
      <c r="K174" s="127">
        <f t="shared" si="2"/>
        <v>62.94</v>
      </c>
    </row>
    <row r="175" spans="5:11">
      <c r="E175" s="10">
        <v>45650</v>
      </c>
      <c r="F175" s="94">
        <v>112</v>
      </c>
      <c r="G175" s="139">
        <v>60.5</v>
      </c>
      <c r="H175" s="160"/>
      <c r="I175" s="160"/>
      <c r="J175" s="77"/>
      <c r="K175" s="127">
        <f t="shared" si="2"/>
        <v>51.5</v>
      </c>
    </row>
    <row r="176" spans="5:11">
      <c r="E176" s="10">
        <v>45650</v>
      </c>
      <c r="F176" s="94">
        <v>25.8</v>
      </c>
      <c r="G176" s="139">
        <v>19.2</v>
      </c>
      <c r="H176" s="160"/>
      <c r="I176" s="160"/>
      <c r="J176" s="77"/>
      <c r="K176" s="127">
        <f t="shared" si="2"/>
        <v>6.6000000000000014</v>
      </c>
    </row>
    <row r="177" spans="5:13">
      <c r="E177" s="10">
        <v>45650</v>
      </c>
      <c r="F177" s="94">
        <v>157.19999999999999</v>
      </c>
      <c r="G177" s="139">
        <v>104.33</v>
      </c>
      <c r="H177" s="160"/>
      <c r="I177" s="160"/>
      <c r="J177" s="77"/>
      <c r="K177" s="127">
        <f t="shared" si="2"/>
        <v>52.86999999999999</v>
      </c>
    </row>
    <row r="178" spans="5:13">
      <c r="E178" s="10">
        <v>45651</v>
      </c>
      <c r="F178" s="94">
        <v>23.5</v>
      </c>
      <c r="G178" s="139">
        <v>15</v>
      </c>
      <c r="H178" s="160"/>
      <c r="I178" s="160"/>
      <c r="J178" s="77"/>
      <c r="K178" s="127">
        <f t="shared" si="2"/>
        <v>8.5</v>
      </c>
      <c r="M178" t="s">
        <v>65</v>
      </c>
    </row>
    <row r="179" spans="5:13">
      <c r="E179" s="10">
        <v>45651</v>
      </c>
      <c r="F179" s="94">
        <v>36.5</v>
      </c>
      <c r="G179" s="139">
        <v>25</v>
      </c>
      <c r="H179" s="160"/>
      <c r="I179" s="160"/>
      <c r="J179" s="77"/>
      <c r="K179" s="127">
        <f t="shared" si="2"/>
        <v>11.5</v>
      </c>
    </row>
    <row r="180" spans="5:13">
      <c r="E180" s="10">
        <v>45651</v>
      </c>
      <c r="F180" s="94">
        <v>25.8</v>
      </c>
      <c r="G180" s="139">
        <v>19.2</v>
      </c>
      <c r="H180" s="160"/>
      <c r="I180" s="160"/>
      <c r="J180" s="77"/>
      <c r="K180" s="127">
        <f t="shared" si="2"/>
        <v>6.6000000000000014</v>
      </c>
    </row>
    <row r="181" spans="5:13">
      <c r="E181" s="10">
        <v>45651</v>
      </c>
      <c r="F181" s="94">
        <v>34.799999999999997</v>
      </c>
      <c r="G181" s="139">
        <v>25</v>
      </c>
      <c r="H181" s="160"/>
      <c r="I181" s="160"/>
      <c r="J181" s="77"/>
      <c r="K181" s="127">
        <f t="shared" si="2"/>
        <v>9.7999999999999972</v>
      </c>
    </row>
    <row r="182" spans="5:13">
      <c r="E182" s="10">
        <v>45651</v>
      </c>
      <c r="F182" s="94">
        <v>59</v>
      </c>
      <c r="G182" s="139">
        <v>38.25</v>
      </c>
      <c r="H182" s="160"/>
      <c r="I182" s="160"/>
      <c r="J182" s="77"/>
      <c r="K182" s="127">
        <f t="shared" si="2"/>
        <v>20.75</v>
      </c>
    </row>
    <row r="183" spans="5:13">
      <c r="E183" s="10">
        <v>45651</v>
      </c>
      <c r="F183" s="94">
        <v>25.8</v>
      </c>
      <c r="G183" s="139">
        <v>19.2</v>
      </c>
      <c r="H183" s="160"/>
      <c r="I183" s="160"/>
      <c r="J183" s="77"/>
      <c r="K183" s="127">
        <f t="shared" si="2"/>
        <v>6.6000000000000014</v>
      </c>
    </row>
    <row r="184" spans="5:13">
      <c r="E184" s="10">
        <v>45651</v>
      </c>
      <c r="F184" s="94">
        <v>59.73</v>
      </c>
      <c r="G184" s="139">
        <v>47</v>
      </c>
      <c r="H184" s="160">
        <v>59.73</v>
      </c>
      <c r="I184" s="160">
        <v>42</v>
      </c>
      <c r="J184" s="77"/>
      <c r="K184" s="127">
        <f t="shared" si="2"/>
        <v>-5</v>
      </c>
    </row>
    <row r="185" spans="5:13">
      <c r="E185" s="10">
        <v>45651</v>
      </c>
      <c r="F185" s="94">
        <v>17.239999999999998</v>
      </c>
      <c r="G185" s="139">
        <v>14.31</v>
      </c>
      <c r="H185" s="160"/>
      <c r="I185" s="160"/>
      <c r="J185" s="77"/>
      <c r="K185" s="127">
        <f t="shared" si="2"/>
        <v>2.9299999999999979</v>
      </c>
    </row>
    <row r="186" spans="5:13">
      <c r="E186" s="10">
        <v>45651</v>
      </c>
      <c r="F186" s="94">
        <v>77.400000000000006</v>
      </c>
      <c r="G186" s="139">
        <v>49.6</v>
      </c>
      <c r="H186" s="160">
        <v>77.400000000000006</v>
      </c>
      <c r="I186" s="160">
        <v>45.6</v>
      </c>
      <c r="J186" s="77"/>
      <c r="K186" s="127">
        <f t="shared" si="2"/>
        <v>-4</v>
      </c>
      <c r="M186" t="s">
        <v>65</v>
      </c>
    </row>
    <row r="187" spans="5:13">
      <c r="E187" s="10">
        <v>45651</v>
      </c>
      <c r="F187" s="94">
        <v>62.6</v>
      </c>
      <c r="G187" s="139">
        <v>41.5</v>
      </c>
      <c r="H187" s="160"/>
      <c r="I187" s="160"/>
      <c r="J187" s="77"/>
      <c r="K187" s="127">
        <f t="shared" si="2"/>
        <v>21.1</v>
      </c>
    </row>
    <row r="188" spans="5:13">
      <c r="E188" s="10">
        <v>45651</v>
      </c>
      <c r="F188" s="94">
        <v>18.8</v>
      </c>
      <c r="G188" s="139">
        <v>16</v>
      </c>
      <c r="H188" s="160"/>
      <c r="I188" s="160"/>
      <c r="J188" s="77"/>
      <c r="K188" s="127">
        <f t="shared" si="2"/>
        <v>2.8000000000000007</v>
      </c>
    </row>
    <row r="189" spans="5:13">
      <c r="E189" s="10">
        <v>45652</v>
      </c>
      <c r="F189" s="94">
        <v>11.8</v>
      </c>
      <c r="G189" s="139">
        <v>10.65</v>
      </c>
      <c r="H189" s="160"/>
      <c r="I189" s="160"/>
      <c r="J189" s="77"/>
      <c r="K189" s="127">
        <f t="shared" si="2"/>
        <v>1.1500000000000004</v>
      </c>
    </row>
    <row r="190" spans="5:13">
      <c r="E190" s="10">
        <v>45652</v>
      </c>
      <c r="F190" s="94">
        <v>11.8</v>
      </c>
      <c r="G190" s="139">
        <v>10.65</v>
      </c>
      <c r="H190" s="160"/>
      <c r="I190" s="160"/>
      <c r="J190" s="77"/>
      <c r="K190" s="127">
        <f t="shared" si="2"/>
        <v>1.1500000000000004</v>
      </c>
    </row>
    <row r="191" spans="5:13">
      <c r="E191" s="10">
        <v>45652</v>
      </c>
      <c r="F191" s="155">
        <v>238.6</v>
      </c>
      <c r="G191" s="139">
        <v>130</v>
      </c>
      <c r="H191" s="160"/>
      <c r="I191" s="160"/>
      <c r="J191" s="77">
        <v>11</v>
      </c>
      <c r="K191" s="127">
        <f t="shared" si="2"/>
        <v>97.6</v>
      </c>
      <c r="M191" t="s">
        <v>65</v>
      </c>
    </row>
    <row r="192" spans="5:13">
      <c r="E192" s="10">
        <v>45652</v>
      </c>
      <c r="F192" s="94">
        <v>127.8</v>
      </c>
      <c r="G192" s="139">
        <v>90.5</v>
      </c>
      <c r="H192" s="160"/>
      <c r="I192" s="160"/>
      <c r="J192" s="77"/>
      <c r="K192" s="127">
        <f t="shared" si="2"/>
        <v>37.299999999999997</v>
      </c>
    </row>
    <row r="193" spans="5:13">
      <c r="E193" s="10">
        <v>45652</v>
      </c>
      <c r="F193" s="94">
        <v>100.6</v>
      </c>
      <c r="G193" s="139">
        <v>33.6</v>
      </c>
      <c r="H193" s="160"/>
      <c r="I193" s="160"/>
      <c r="J193" s="77"/>
      <c r="K193" s="127">
        <f t="shared" si="2"/>
        <v>67</v>
      </c>
    </row>
    <row r="194" spans="5:13">
      <c r="E194" s="10">
        <v>45653</v>
      </c>
      <c r="F194" s="94">
        <v>125.8</v>
      </c>
      <c r="G194" s="139">
        <v>90.5</v>
      </c>
      <c r="H194" s="160"/>
      <c r="I194" s="160"/>
      <c r="J194" s="77"/>
      <c r="K194" s="127">
        <f t="shared" si="2"/>
        <v>35.299999999999997</v>
      </c>
    </row>
    <row r="195" spans="5:13">
      <c r="E195" s="10">
        <v>45653</v>
      </c>
      <c r="F195" s="94">
        <v>35.4</v>
      </c>
      <c r="G195" s="139">
        <v>18.95</v>
      </c>
      <c r="H195" s="160"/>
      <c r="I195" s="160"/>
      <c r="J195" s="77"/>
      <c r="K195" s="127">
        <f t="shared" si="2"/>
        <v>16.45</v>
      </c>
    </row>
    <row r="196" spans="5:13">
      <c r="E196" s="10">
        <v>45653</v>
      </c>
      <c r="F196" s="94">
        <v>26.1</v>
      </c>
      <c r="G196" s="139">
        <v>17</v>
      </c>
      <c r="H196" s="160"/>
      <c r="I196" s="160"/>
      <c r="J196" s="77"/>
      <c r="K196" s="127">
        <f t="shared" si="2"/>
        <v>9.1000000000000014</v>
      </c>
    </row>
    <row r="197" spans="5:13">
      <c r="E197" s="10">
        <v>45653</v>
      </c>
      <c r="F197" s="94">
        <v>64.8</v>
      </c>
      <c r="G197" s="139">
        <v>47</v>
      </c>
      <c r="H197" s="160">
        <v>64.8</v>
      </c>
      <c r="I197" s="160">
        <v>42</v>
      </c>
      <c r="J197" s="77"/>
      <c r="K197" s="127">
        <f t="shared" si="2"/>
        <v>-5</v>
      </c>
    </row>
    <row r="198" spans="5:13">
      <c r="E198" s="10">
        <v>45654</v>
      </c>
      <c r="F198" s="94">
        <v>29.6</v>
      </c>
      <c r="G198" s="139">
        <v>15.26</v>
      </c>
      <c r="H198" s="160"/>
      <c r="I198" s="160"/>
      <c r="J198" s="77"/>
      <c r="K198" s="127">
        <f t="shared" si="2"/>
        <v>14.340000000000002</v>
      </c>
    </row>
    <row r="199" spans="5:13">
      <c r="E199" s="10">
        <v>45654</v>
      </c>
      <c r="F199" s="94">
        <v>17.8</v>
      </c>
      <c r="G199" s="139">
        <v>14.45</v>
      </c>
      <c r="H199" s="160"/>
      <c r="I199" s="160"/>
      <c r="J199" s="77"/>
      <c r="K199" s="127">
        <f t="shared" si="2"/>
        <v>3.3500000000000014</v>
      </c>
    </row>
    <row r="200" spans="5:13">
      <c r="E200" s="10">
        <v>45654</v>
      </c>
      <c r="F200" s="94">
        <v>14.8</v>
      </c>
      <c r="G200" s="139">
        <v>12</v>
      </c>
      <c r="H200" s="160"/>
      <c r="I200" s="160"/>
      <c r="J200" s="77"/>
      <c r="K200" s="127">
        <f t="shared" si="2"/>
        <v>2.8000000000000007</v>
      </c>
      <c r="M200" t="s">
        <v>65</v>
      </c>
    </row>
    <row r="201" spans="5:13">
      <c r="E201" s="10">
        <v>45654</v>
      </c>
      <c r="F201" s="94">
        <v>20</v>
      </c>
      <c r="G201" s="139">
        <v>25</v>
      </c>
      <c r="H201" s="160"/>
      <c r="I201" s="160"/>
      <c r="J201" s="77"/>
      <c r="K201" s="127">
        <f t="shared" si="2"/>
        <v>-5</v>
      </c>
    </row>
    <row r="202" spans="5:13">
      <c r="E202" s="10">
        <v>45654</v>
      </c>
      <c r="F202" s="94">
        <v>14.8</v>
      </c>
      <c r="G202" s="139">
        <v>12</v>
      </c>
      <c r="H202" s="160"/>
      <c r="I202" s="160"/>
      <c r="J202" s="77"/>
      <c r="K202" s="127">
        <f t="shared" si="2"/>
        <v>2.8000000000000007</v>
      </c>
    </row>
    <row r="203" spans="5:13">
      <c r="E203" s="10">
        <v>45654</v>
      </c>
      <c r="F203" s="94">
        <v>18.8</v>
      </c>
      <c r="G203" s="139">
        <v>16</v>
      </c>
      <c r="H203" s="160"/>
      <c r="I203" s="160"/>
      <c r="J203" s="77"/>
      <c r="K203" s="127">
        <f t="shared" si="2"/>
        <v>2.8000000000000007</v>
      </c>
    </row>
    <row r="204" spans="5:13">
      <c r="E204" s="10">
        <v>45654</v>
      </c>
      <c r="F204" s="94">
        <v>97.8</v>
      </c>
      <c r="G204" s="139">
        <v>68</v>
      </c>
      <c r="H204" s="160"/>
      <c r="I204" s="160"/>
      <c r="J204" s="77"/>
      <c r="K204" s="127">
        <f t="shared" si="2"/>
        <v>29.799999999999997</v>
      </c>
    </row>
    <row r="205" spans="5:13">
      <c r="E205" s="10">
        <v>45654</v>
      </c>
      <c r="F205" s="94">
        <v>610</v>
      </c>
      <c r="G205" s="139">
        <v>368.5</v>
      </c>
      <c r="H205" s="160"/>
      <c r="I205" s="160"/>
      <c r="J205" s="77"/>
      <c r="K205" s="127">
        <f t="shared" si="2"/>
        <v>241.5</v>
      </c>
    </row>
    <row r="206" spans="5:13">
      <c r="E206" s="10">
        <v>45654</v>
      </c>
      <c r="F206" s="94">
        <v>14.8</v>
      </c>
      <c r="G206" s="139">
        <v>12</v>
      </c>
      <c r="H206" s="160"/>
      <c r="I206" s="160"/>
      <c r="J206" s="77"/>
      <c r="K206" s="127">
        <f t="shared" si="2"/>
        <v>2.8000000000000007</v>
      </c>
    </row>
    <row r="207" spans="5:13">
      <c r="E207" s="10">
        <v>45655</v>
      </c>
      <c r="F207" s="94">
        <v>41.4</v>
      </c>
      <c r="G207" s="139">
        <v>27.75</v>
      </c>
      <c r="H207" s="160"/>
      <c r="I207" s="160"/>
      <c r="J207" s="77"/>
      <c r="K207" s="127">
        <f t="shared" si="2"/>
        <v>13.649999999999999</v>
      </c>
    </row>
    <row r="208" spans="5:13">
      <c r="E208" s="10">
        <v>45655</v>
      </c>
      <c r="F208" s="94">
        <v>64.8</v>
      </c>
      <c r="G208" s="139">
        <v>47</v>
      </c>
      <c r="H208" s="160"/>
      <c r="I208" s="160"/>
      <c r="J208" s="77"/>
      <c r="K208" s="127">
        <f t="shared" si="2"/>
        <v>17.799999999999997</v>
      </c>
    </row>
    <row r="209" spans="5:13">
      <c r="E209" s="10">
        <v>45655</v>
      </c>
      <c r="F209" s="94">
        <v>34.799999999999997</v>
      </c>
      <c r="G209" s="139">
        <v>25</v>
      </c>
      <c r="H209" s="160"/>
      <c r="I209" s="160"/>
      <c r="J209" s="77"/>
      <c r="K209" s="127">
        <f t="shared" ref="K209:K223" si="3">F209-G209-H209+I209-J209</f>
        <v>9.7999999999999972</v>
      </c>
    </row>
    <row r="210" spans="5:13" s="163" customFormat="1">
      <c r="E210" s="45">
        <v>45655</v>
      </c>
      <c r="F210" s="54">
        <v>100.2</v>
      </c>
      <c r="G210" s="168">
        <v>68.3</v>
      </c>
      <c r="H210" s="169">
        <v>100.2</v>
      </c>
      <c r="I210" s="169"/>
      <c r="J210" s="170"/>
      <c r="K210" s="157">
        <f t="shared" si="3"/>
        <v>-68.3</v>
      </c>
      <c r="M210" s="171" t="s">
        <v>116</v>
      </c>
    </row>
    <row r="211" spans="5:13">
      <c r="E211" s="10">
        <v>45655</v>
      </c>
      <c r="F211" s="94">
        <v>116.04</v>
      </c>
      <c r="G211" s="139">
        <v>90.5</v>
      </c>
      <c r="H211" s="160"/>
      <c r="I211" s="160"/>
      <c r="J211" s="77"/>
      <c r="K211" s="127">
        <f t="shared" si="3"/>
        <v>25.540000000000006</v>
      </c>
    </row>
    <row r="212" spans="5:13">
      <c r="E212" s="10">
        <v>45655</v>
      </c>
      <c r="F212" s="94">
        <v>58.83</v>
      </c>
      <c r="G212" s="139">
        <v>47</v>
      </c>
      <c r="H212" s="160"/>
      <c r="I212" s="160"/>
      <c r="J212" s="77"/>
      <c r="K212" s="127">
        <f t="shared" si="3"/>
        <v>11.829999999999998</v>
      </c>
    </row>
    <row r="213" spans="5:13">
      <c r="E213" s="10">
        <v>45656</v>
      </c>
      <c r="F213" s="94">
        <v>58.26</v>
      </c>
      <c r="G213" s="139">
        <v>47</v>
      </c>
      <c r="H213" s="160">
        <v>58.26</v>
      </c>
      <c r="I213" s="160">
        <v>42</v>
      </c>
      <c r="J213" s="77"/>
      <c r="K213" s="127">
        <f t="shared" si="3"/>
        <v>-5</v>
      </c>
    </row>
    <row r="214" spans="5:13">
      <c r="E214" s="10">
        <v>45656</v>
      </c>
      <c r="F214" s="94">
        <v>36.5</v>
      </c>
      <c r="G214" s="139">
        <v>25</v>
      </c>
      <c r="H214" s="160"/>
      <c r="I214" s="160"/>
      <c r="J214" s="77"/>
      <c r="K214" s="127">
        <f t="shared" si="3"/>
        <v>11.5</v>
      </c>
    </row>
    <row r="215" spans="5:13">
      <c r="E215" s="10">
        <v>45656</v>
      </c>
      <c r="F215" s="94">
        <v>14.8</v>
      </c>
      <c r="G215" s="139">
        <v>12</v>
      </c>
      <c r="H215" s="160"/>
      <c r="I215" s="160"/>
      <c r="J215" s="77"/>
      <c r="K215" s="127">
        <f t="shared" si="3"/>
        <v>2.8000000000000007</v>
      </c>
    </row>
    <row r="216" spans="5:13">
      <c r="E216" s="10">
        <v>45656</v>
      </c>
      <c r="F216" s="94">
        <v>16.07</v>
      </c>
      <c r="G216" s="139">
        <v>14.45</v>
      </c>
      <c r="H216" s="160"/>
      <c r="I216" s="160"/>
      <c r="J216" s="77"/>
      <c r="K216" s="127">
        <f t="shared" si="3"/>
        <v>1.620000000000001</v>
      </c>
    </row>
    <row r="217" spans="5:13">
      <c r="E217" s="10">
        <v>45656</v>
      </c>
      <c r="F217" s="94">
        <v>51.6</v>
      </c>
      <c r="G217" s="139">
        <v>34.4</v>
      </c>
      <c r="H217" s="160"/>
      <c r="I217" s="160"/>
      <c r="J217" s="77"/>
      <c r="K217" s="127">
        <f t="shared" si="3"/>
        <v>17.200000000000003</v>
      </c>
    </row>
    <row r="218" spans="5:13">
      <c r="E218" s="10">
        <v>45656</v>
      </c>
      <c r="F218" s="94">
        <v>124</v>
      </c>
      <c r="G218" s="139">
        <v>84.5</v>
      </c>
      <c r="H218" s="160"/>
      <c r="I218" s="160"/>
      <c r="J218" s="77"/>
      <c r="K218" s="127">
        <f t="shared" si="3"/>
        <v>39.5</v>
      </c>
    </row>
    <row r="219" spans="5:13">
      <c r="E219" s="10">
        <v>45657</v>
      </c>
      <c r="F219" s="94">
        <v>70.510000000000005</v>
      </c>
      <c r="G219" s="139">
        <v>54.2</v>
      </c>
      <c r="H219" s="160"/>
      <c r="I219" s="160"/>
      <c r="J219" s="77"/>
      <c r="K219" s="127">
        <f t="shared" si="3"/>
        <v>16.310000000000002</v>
      </c>
    </row>
    <row r="220" spans="5:13">
      <c r="E220" s="10">
        <v>45657</v>
      </c>
      <c r="F220" s="94">
        <v>127.8</v>
      </c>
      <c r="G220" s="139">
        <v>90.5</v>
      </c>
      <c r="H220" s="160"/>
      <c r="I220" s="160"/>
      <c r="J220" s="77"/>
      <c r="K220" s="127">
        <f t="shared" si="3"/>
        <v>37.299999999999997</v>
      </c>
    </row>
    <row r="221" spans="5:13">
      <c r="E221" s="10">
        <v>45657</v>
      </c>
      <c r="F221" s="94">
        <v>26.1</v>
      </c>
      <c r="G221" s="139">
        <v>17</v>
      </c>
      <c r="H221" s="160"/>
      <c r="I221" s="160"/>
      <c r="J221" s="77"/>
      <c r="K221" s="127">
        <f t="shared" si="3"/>
        <v>9.1000000000000014</v>
      </c>
    </row>
    <row r="222" spans="5:13">
      <c r="E222" s="10">
        <v>45657</v>
      </c>
      <c r="F222" s="94">
        <v>34.799999999999997</v>
      </c>
      <c r="G222" s="139">
        <v>25</v>
      </c>
      <c r="H222" s="160"/>
      <c r="I222" s="160"/>
      <c r="J222" s="77"/>
      <c r="K222" s="127">
        <f t="shared" si="3"/>
        <v>9.7999999999999972</v>
      </c>
    </row>
    <row r="223" spans="5:13">
      <c r="E223" s="10">
        <v>45657</v>
      </c>
      <c r="F223" s="94">
        <v>16.05</v>
      </c>
      <c r="G223" s="139">
        <v>14.45</v>
      </c>
      <c r="H223" s="160"/>
      <c r="I223" s="160"/>
      <c r="J223" s="77"/>
      <c r="K223" s="127">
        <f t="shared" si="3"/>
        <v>1.6000000000000014</v>
      </c>
    </row>
    <row r="224" spans="5:13">
      <c r="E224" s="10"/>
      <c r="F224" s="94"/>
      <c r="G224" s="139"/>
      <c r="H224" s="160">
        <v>9</v>
      </c>
      <c r="I224" s="160"/>
      <c r="J224" s="77"/>
      <c r="K224" s="127">
        <f>F224-G224-H224+I224-J224</f>
        <v>-9</v>
      </c>
    </row>
    <row r="225" spans="5:11">
      <c r="E225" s="10"/>
      <c r="F225" s="94"/>
      <c r="G225" s="139"/>
      <c r="H225" s="160">
        <v>5</v>
      </c>
      <c r="I225" s="160"/>
      <c r="J225" s="77"/>
      <c r="K225" s="127">
        <f t="shared" ref="K225:K226" si="4">F225-G225-H225+I225-J225</f>
        <v>-5</v>
      </c>
    </row>
    <row r="226" spans="5:11">
      <c r="E226" s="10"/>
      <c r="F226" s="94"/>
      <c r="G226" s="139"/>
      <c r="H226" s="160">
        <v>8.6</v>
      </c>
      <c r="I226" s="160"/>
      <c r="J226" s="77"/>
      <c r="K226" s="127">
        <f t="shared" si="4"/>
        <v>-8.6</v>
      </c>
    </row>
    <row r="227" spans="5:11">
      <c r="E227" s="10"/>
      <c r="F227" s="94"/>
      <c r="G227" s="139"/>
      <c r="H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124" activePane="bottomRight" state="frozen"/>
      <selection pane="topRight" activeCell="E1" sqref="E1"/>
      <selection pane="bottomLeft" activeCell="A7" sqref="A7"/>
      <selection pane="bottomRight" activeCell="D6" sqref="D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110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3784.4200000000014</v>
      </c>
      <c r="E2" s="10">
        <v>45597</v>
      </c>
      <c r="F2" s="58">
        <v>11.8</v>
      </c>
      <c r="G2" s="139">
        <v>10.65</v>
      </c>
      <c r="H2" s="122"/>
      <c r="I2" s="122"/>
      <c r="J2" s="26">
        <v>4</v>
      </c>
      <c r="K2" s="127">
        <f>F2-G2-H2+I2-J2</f>
        <v>-2.8499999999999996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12567.039999999988</v>
      </c>
      <c r="C3" s="157" t="s">
        <v>57</v>
      </c>
      <c r="D3" s="159">
        <f>D2/B4</f>
        <v>0.45349333256641122</v>
      </c>
      <c r="E3" s="10">
        <v>45597</v>
      </c>
      <c r="F3" s="58">
        <v>338</v>
      </c>
      <c r="G3" s="139">
        <v>210.28</v>
      </c>
      <c r="H3" s="122"/>
      <c r="I3" s="122"/>
      <c r="J3" s="26"/>
      <c r="K3" s="127">
        <f t="shared" ref="K3:K66" si="0">F3-G3-H3+I3-J3</f>
        <v>127.72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8345.0399999999936</v>
      </c>
      <c r="C4" s="4" t="s">
        <v>11</v>
      </c>
      <c r="D4" s="156">
        <f>SUM(J:J)</f>
        <v>74</v>
      </c>
      <c r="E4" s="10">
        <v>45597</v>
      </c>
      <c r="F4" s="58">
        <v>22.8</v>
      </c>
      <c r="G4" s="139">
        <v>15.3</v>
      </c>
      <c r="H4" s="122"/>
      <c r="I4" s="122"/>
      <c r="J4" s="26"/>
      <c r="K4" s="127">
        <f t="shared" si="0"/>
        <v>7.5</v>
      </c>
      <c r="L4" s="152"/>
      <c r="Q4" s="1"/>
      <c r="R4" s="1"/>
    </row>
    <row r="5" spans="1:18" ht="20.25" customHeight="1">
      <c r="A5" s="52" t="s">
        <v>91</v>
      </c>
      <c r="B5" s="156">
        <f>SUM(H:H)</f>
        <v>919.39999999999986</v>
      </c>
      <c r="C5" s="157" t="s">
        <v>98</v>
      </c>
      <c r="D5" s="158">
        <f>COUNT(G:G)</f>
        <v>191</v>
      </c>
      <c r="E5" s="10">
        <v>45597</v>
      </c>
      <c r="F5" s="58">
        <v>72.2</v>
      </c>
      <c r="G5" s="139">
        <v>34.450000000000003</v>
      </c>
      <c r="H5" s="123"/>
      <c r="I5" s="123"/>
      <c r="J5" s="26"/>
      <c r="K5" s="127">
        <f t="shared" si="0"/>
        <v>37.75</v>
      </c>
      <c r="L5" s="152"/>
    </row>
    <row r="6" spans="1:18" ht="20.25" customHeight="1">
      <c r="A6" s="52" t="s">
        <v>92</v>
      </c>
      <c r="B6" s="156">
        <f>SUM(I:I)</f>
        <v>555.82000000000005</v>
      </c>
      <c r="C6" s="165" t="s">
        <v>108</v>
      </c>
      <c r="D6" s="158">
        <f>COUNT(I:I)</f>
        <v>14</v>
      </c>
      <c r="E6" s="10">
        <v>45597</v>
      </c>
      <c r="F6" s="58">
        <v>23.5</v>
      </c>
      <c r="G6" s="140">
        <v>15</v>
      </c>
      <c r="H6" s="123"/>
      <c r="I6" s="123"/>
      <c r="J6" s="26"/>
      <c r="K6" s="127">
        <f>F6-G6-H6+I6-J6</f>
        <v>8.5</v>
      </c>
      <c r="L6" s="152"/>
    </row>
    <row r="7" spans="1:18" ht="20.25" customHeight="1">
      <c r="C7" s="1"/>
      <c r="D7" s="1"/>
      <c r="E7" s="10">
        <v>45597</v>
      </c>
      <c r="F7" s="138">
        <v>34.799999999999997</v>
      </c>
      <c r="G7" s="139">
        <v>25</v>
      </c>
      <c r="H7" s="123"/>
      <c r="I7" s="123"/>
      <c r="J7" s="26"/>
      <c r="K7" s="127">
        <f>F7-G7-H7+I7-J7</f>
        <v>9.7999999999999972</v>
      </c>
      <c r="L7" s="152"/>
    </row>
    <row r="8" spans="1:18" ht="20.25" customHeight="1">
      <c r="A8" s="1"/>
      <c r="B8" s="1"/>
      <c r="C8" s="1"/>
      <c r="D8" s="1"/>
      <c r="E8" s="10">
        <v>45597</v>
      </c>
      <c r="F8" s="58">
        <v>34.799999999999997</v>
      </c>
      <c r="G8" s="139">
        <v>25</v>
      </c>
      <c r="H8" s="123"/>
      <c r="I8" s="123"/>
      <c r="J8" s="26"/>
      <c r="K8" s="127">
        <f>F8-G8-H8+I8-J8</f>
        <v>9.7999999999999972</v>
      </c>
      <c r="L8" s="152"/>
    </row>
    <row r="9" spans="1:18" ht="20.25" customHeight="1">
      <c r="A9" s="1"/>
      <c r="B9" s="1"/>
      <c r="E9" s="10">
        <v>45597</v>
      </c>
      <c r="F9" s="58">
        <v>59.2</v>
      </c>
      <c r="G9" s="140">
        <v>40.15</v>
      </c>
      <c r="H9" s="123"/>
      <c r="I9" s="123"/>
      <c r="J9" s="26"/>
      <c r="K9" s="127">
        <f>F9-G9-H9+I9-J9</f>
        <v>19.050000000000004</v>
      </c>
      <c r="L9" s="152"/>
    </row>
    <row r="10" spans="1:18" ht="20.25" customHeight="1">
      <c r="A10" s="1"/>
      <c r="B10" s="162"/>
      <c r="E10" s="10">
        <v>45597</v>
      </c>
      <c r="F10" s="138">
        <v>32.799999999999997</v>
      </c>
      <c r="G10" s="139">
        <v>27.5</v>
      </c>
      <c r="H10" s="123"/>
      <c r="I10" s="123"/>
      <c r="J10" s="26"/>
      <c r="K10" s="127">
        <f t="shared" si="0"/>
        <v>5.2999999999999972</v>
      </c>
      <c r="L10" s="14"/>
    </row>
    <row r="11" spans="1:18" ht="22.35" customHeight="1">
      <c r="A11" s="1"/>
      <c r="B11" s="1"/>
      <c r="E11" s="10">
        <v>45598</v>
      </c>
      <c r="F11" s="58">
        <v>37.6</v>
      </c>
      <c r="G11" s="139">
        <v>27</v>
      </c>
      <c r="H11" s="123"/>
      <c r="I11" s="123"/>
      <c r="J11" s="26"/>
      <c r="K11" s="127">
        <f>F11-G11-H11+I11-J11</f>
        <v>10.600000000000001</v>
      </c>
      <c r="L11" s="14"/>
    </row>
    <row r="12" spans="1:18">
      <c r="A12" s="1"/>
      <c r="B12" s="1"/>
      <c r="E12" s="10">
        <v>45598</v>
      </c>
      <c r="F12" s="58">
        <v>1250</v>
      </c>
      <c r="G12" s="140">
        <v>962.09</v>
      </c>
      <c r="H12" s="123"/>
      <c r="I12" s="123"/>
      <c r="J12" s="26"/>
      <c r="K12" s="127">
        <f t="shared" si="0"/>
        <v>287.90999999999997</v>
      </c>
      <c r="L12" s="14"/>
    </row>
    <row r="13" spans="1:18">
      <c r="A13" s="1"/>
      <c r="B13" s="1"/>
      <c r="E13" s="10">
        <v>45598</v>
      </c>
      <c r="F13" s="58">
        <v>25.8</v>
      </c>
      <c r="G13" s="140">
        <v>19.2</v>
      </c>
      <c r="H13" s="123"/>
      <c r="I13" s="123"/>
      <c r="J13" s="26"/>
      <c r="K13" s="127">
        <f t="shared" si="0"/>
        <v>6.6000000000000014</v>
      </c>
      <c r="L13" s="14"/>
    </row>
    <row r="14" spans="1:18">
      <c r="B14" s="154"/>
      <c r="E14" s="10">
        <v>45598</v>
      </c>
      <c r="F14" s="58">
        <v>282</v>
      </c>
      <c r="G14" s="140">
        <v>131</v>
      </c>
      <c r="H14" s="123"/>
      <c r="I14" s="123"/>
      <c r="J14" s="26"/>
      <c r="K14" s="127">
        <f t="shared" si="0"/>
        <v>151</v>
      </c>
      <c r="L14" s="14"/>
      <c r="M14" t="s">
        <v>65</v>
      </c>
    </row>
    <row r="15" spans="1:18">
      <c r="E15" s="10">
        <v>45598</v>
      </c>
      <c r="F15" s="58">
        <v>11.8</v>
      </c>
      <c r="G15" s="139">
        <v>10.65</v>
      </c>
      <c r="H15" s="123">
        <v>11.8</v>
      </c>
      <c r="I15" s="123">
        <v>0</v>
      </c>
      <c r="J15" s="26"/>
      <c r="K15" s="127">
        <f t="shared" si="0"/>
        <v>-10.65</v>
      </c>
      <c r="L15" s="14"/>
    </row>
    <row r="16" spans="1:18">
      <c r="E16" s="10">
        <v>45598</v>
      </c>
      <c r="F16" s="58">
        <v>35.6</v>
      </c>
      <c r="G16" s="140">
        <v>24.9</v>
      </c>
      <c r="H16" s="123"/>
      <c r="I16" s="123"/>
      <c r="J16" s="26"/>
      <c r="K16" s="127">
        <f t="shared" si="0"/>
        <v>10.700000000000003</v>
      </c>
      <c r="L16" s="14"/>
    </row>
    <row r="17" spans="5:12">
      <c r="E17" s="10">
        <v>45598</v>
      </c>
      <c r="F17" s="58">
        <v>11.8</v>
      </c>
      <c r="G17" s="139">
        <v>10.65</v>
      </c>
      <c r="H17" s="122"/>
      <c r="I17" s="122"/>
      <c r="J17" s="26"/>
      <c r="K17" s="127">
        <f t="shared" si="0"/>
        <v>1.1500000000000004</v>
      </c>
      <c r="L17" s="14"/>
    </row>
    <row r="18" spans="5:12">
      <c r="E18" s="10">
        <v>45599</v>
      </c>
      <c r="F18" s="60">
        <v>64.8</v>
      </c>
      <c r="G18" s="139">
        <v>45</v>
      </c>
      <c r="H18" s="122"/>
      <c r="I18" s="122"/>
      <c r="J18" s="26"/>
      <c r="K18" s="127">
        <f t="shared" si="0"/>
        <v>19.799999999999997</v>
      </c>
      <c r="L18" s="14"/>
    </row>
    <row r="19" spans="5:12">
      <c r="E19" s="10">
        <v>45599</v>
      </c>
      <c r="F19" s="58">
        <v>127.8</v>
      </c>
      <c r="G19" s="139">
        <v>88</v>
      </c>
      <c r="H19" s="122">
        <v>127.8</v>
      </c>
      <c r="I19" s="122">
        <v>88</v>
      </c>
      <c r="J19" s="26"/>
      <c r="K19" s="127">
        <f t="shared" si="0"/>
        <v>0</v>
      </c>
      <c r="L19" s="14"/>
    </row>
    <row r="20" spans="5:12">
      <c r="E20" s="10">
        <v>45599</v>
      </c>
      <c r="F20" s="138">
        <v>64.8</v>
      </c>
      <c r="G20" s="139">
        <v>45</v>
      </c>
      <c r="H20" s="123"/>
      <c r="I20" s="123"/>
      <c r="J20" s="26"/>
      <c r="K20" s="127">
        <f t="shared" si="0"/>
        <v>19.799999999999997</v>
      </c>
      <c r="L20" s="14"/>
    </row>
    <row r="21" spans="5:12">
      <c r="E21" s="10">
        <v>45599</v>
      </c>
      <c r="F21" s="138">
        <v>37.6</v>
      </c>
      <c r="G21" s="139">
        <v>24.2</v>
      </c>
      <c r="H21" s="123"/>
      <c r="I21" s="123"/>
      <c r="J21" s="26"/>
      <c r="K21" s="127">
        <f t="shared" si="0"/>
        <v>13.400000000000002</v>
      </c>
      <c r="L21" s="14"/>
    </row>
    <row r="22" spans="5:12">
      <c r="E22" s="10">
        <v>45599</v>
      </c>
      <c r="F22" s="135">
        <v>64.8</v>
      </c>
      <c r="G22" s="139">
        <v>45</v>
      </c>
      <c r="H22" s="122"/>
      <c r="I22" s="122"/>
      <c r="J22" s="26"/>
      <c r="K22" s="127">
        <f t="shared" si="0"/>
        <v>19.799999999999997</v>
      </c>
      <c r="L22" s="14"/>
    </row>
    <row r="23" spans="5:12">
      <c r="E23" s="10">
        <v>45600</v>
      </c>
      <c r="F23" s="135">
        <v>14.8</v>
      </c>
      <c r="G23" s="139">
        <v>10.199999999999999</v>
      </c>
      <c r="H23" s="123"/>
      <c r="I23" s="123"/>
      <c r="J23" s="26"/>
      <c r="K23" s="127">
        <f t="shared" si="0"/>
        <v>4.6000000000000014</v>
      </c>
      <c r="L23" s="14"/>
    </row>
    <row r="24" spans="5:12">
      <c r="E24" s="10">
        <v>45600</v>
      </c>
      <c r="F24" s="60">
        <v>25.8</v>
      </c>
      <c r="G24" s="139">
        <v>19.2</v>
      </c>
      <c r="H24" s="123"/>
      <c r="I24" s="123"/>
      <c r="J24" s="26"/>
      <c r="K24" s="127">
        <f t="shared" si="0"/>
        <v>6.6000000000000014</v>
      </c>
      <c r="L24" s="14"/>
    </row>
    <row r="25" spans="5:12">
      <c r="E25" s="10">
        <v>45600</v>
      </c>
      <c r="F25" s="60">
        <v>36.5</v>
      </c>
      <c r="G25" s="139">
        <v>25</v>
      </c>
      <c r="H25" s="123"/>
      <c r="I25" s="123"/>
      <c r="J25" s="141"/>
      <c r="K25" s="127">
        <f t="shared" si="0"/>
        <v>11.5</v>
      </c>
      <c r="L25" s="14"/>
    </row>
    <row r="26" spans="5:12">
      <c r="E26" s="10">
        <v>45600</v>
      </c>
      <c r="F26" s="94">
        <v>68.2</v>
      </c>
      <c r="G26" s="139">
        <v>48.7</v>
      </c>
      <c r="H26" s="123"/>
      <c r="I26" s="123"/>
      <c r="J26" s="141"/>
      <c r="K26" s="127">
        <f t="shared" si="0"/>
        <v>19.5</v>
      </c>
      <c r="L26" s="14"/>
    </row>
    <row r="27" spans="5:12">
      <c r="E27" s="10">
        <v>45600</v>
      </c>
      <c r="F27" s="94">
        <v>17.8</v>
      </c>
      <c r="G27" s="139">
        <v>14.45</v>
      </c>
      <c r="H27" s="123"/>
      <c r="I27" s="123"/>
      <c r="J27" s="130"/>
      <c r="K27" s="127">
        <f t="shared" si="0"/>
        <v>3.3500000000000014</v>
      </c>
      <c r="L27" s="14"/>
    </row>
    <row r="28" spans="5:12">
      <c r="E28" s="10">
        <v>45600</v>
      </c>
      <c r="F28" s="94">
        <v>478.4</v>
      </c>
      <c r="G28" s="139">
        <v>165</v>
      </c>
      <c r="H28" s="123">
        <v>48</v>
      </c>
      <c r="I28" s="123"/>
      <c r="J28" s="77">
        <v>20</v>
      </c>
      <c r="K28" s="127">
        <f t="shared" si="0"/>
        <v>245.39999999999998</v>
      </c>
      <c r="L28" s="14"/>
    </row>
    <row r="29" spans="5:12">
      <c r="E29" s="10">
        <v>45600</v>
      </c>
      <c r="F29" s="94">
        <v>64.8</v>
      </c>
      <c r="G29" s="139">
        <v>45</v>
      </c>
      <c r="H29" s="123"/>
      <c r="I29" s="123"/>
      <c r="J29" s="77"/>
      <c r="K29" s="127">
        <f t="shared" si="0"/>
        <v>19.799999999999997</v>
      </c>
      <c r="L29" s="14"/>
    </row>
    <row r="30" spans="5:12">
      <c r="E30" s="10">
        <v>45600</v>
      </c>
      <c r="F30" s="94">
        <v>17.8</v>
      </c>
      <c r="G30" s="139">
        <v>14.45</v>
      </c>
      <c r="H30" s="123"/>
      <c r="I30" s="123"/>
      <c r="J30" s="77"/>
      <c r="K30" s="127">
        <f t="shared" si="0"/>
        <v>3.3500000000000014</v>
      </c>
      <c r="L30" s="14"/>
    </row>
    <row r="31" spans="5:12">
      <c r="E31" s="10">
        <v>45600</v>
      </c>
      <c r="F31" s="153">
        <v>95.8</v>
      </c>
      <c r="G31" s="139">
        <v>66</v>
      </c>
      <c r="H31" s="123"/>
      <c r="I31" s="123"/>
      <c r="J31" s="77"/>
      <c r="K31" s="127">
        <f t="shared" si="0"/>
        <v>29.799999999999997</v>
      </c>
      <c r="L31" s="14"/>
    </row>
    <row r="32" spans="5:12">
      <c r="E32" s="10">
        <v>45601</v>
      </c>
      <c r="F32" s="94">
        <v>31.3</v>
      </c>
      <c r="G32" s="139">
        <v>21</v>
      </c>
      <c r="H32" s="160"/>
      <c r="I32" s="160"/>
      <c r="J32" s="77"/>
      <c r="K32" s="127">
        <f t="shared" si="0"/>
        <v>10.3</v>
      </c>
    </row>
    <row r="33" spans="3:11">
      <c r="E33" s="10">
        <v>45601</v>
      </c>
      <c r="F33" s="94">
        <v>17.8</v>
      </c>
      <c r="G33" s="139">
        <v>14.45</v>
      </c>
      <c r="H33" s="160"/>
      <c r="I33" s="160"/>
      <c r="J33" s="77"/>
      <c r="K33" s="127">
        <f t="shared" si="0"/>
        <v>3.3500000000000014</v>
      </c>
    </row>
    <row r="34" spans="3:11">
      <c r="E34" s="10">
        <v>45601</v>
      </c>
      <c r="F34" s="94">
        <v>11.8</v>
      </c>
      <c r="G34" s="139">
        <v>10.65</v>
      </c>
      <c r="H34" s="160">
        <v>11.8</v>
      </c>
      <c r="I34" s="160">
        <v>10.65</v>
      </c>
      <c r="J34" s="77"/>
      <c r="K34" s="127">
        <f t="shared" si="0"/>
        <v>0</v>
      </c>
    </row>
    <row r="35" spans="3:11">
      <c r="E35" s="10">
        <v>45601</v>
      </c>
      <c r="F35" s="94">
        <v>29.6</v>
      </c>
      <c r="G35" s="139">
        <v>10</v>
      </c>
      <c r="H35" s="160"/>
      <c r="I35" s="160"/>
      <c r="J35" s="77">
        <v>4</v>
      </c>
      <c r="K35" s="127">
        <f t="shared" si="0"/>
        <v>15.600000000000001</v>
      </c>
    </row>
    <row r="36" spans="3:11">
      <c r="E36" s="10">
        <v>45601</v>
      </c>
      <c r="F36" s="94">
        <v>125.8</v>
      </c>
      <c r="G36" s="139">
        <v>88</v>
      </c>
      <c r="H36" s="160"/>
      <c r="I36" s="160"/>
      <c r="J36" s="77"/>
      <c r="K36" s="127">
        <f t="shared" si="0"/>
        <v>37.799999999999997</v>
      </c>
    </row>
    <row r="37" spans="3:11">
      <c r="E37" s="10">
        <v>45601</v>
      </c>
      <c r="F37" s="94">
        <v>49.8</v>
      </c>
      <c r="G37" s="139">
        <v>33.5</v>
      </c>
      <c r="H37" s="160">
        <v>49.8</v>
      </c>
      <c r="I37" s="160">
        <v>33.5</v>
      </c>
      <c r="J37" s="77">
        <v>7</v>
      </c>
      <c r="K37" s="127">
        <f t="shared" si="0"/>
        <v>-7</v>
      </c>
    </row>
    <row r="38" spans="3:11">
      <c r="E38" s="10">
        <v>45601</v>
      </c>
      <c r="F38" s="94">
        <v>17.8</v>
      </c>
      <c r="G38" s="139">
        <v>14.45</v>
      </c>
      <c r="H38" s="160"/>
      <c r="I38" s="160"/>
      <c r="J38" s="77"/>
      <c r="K38" s="127">
        <f t="shared" si="0"/>
        <v>3.3500000000000014</v>
      </c>
    </row>
    <row r="39" spans="3:11">
      <c r="E39" s="10">
        <v>45601</v>
      </c>
      <c r="F39" s="94">
        <v>31.3</v>
      </c>
      <c r="G39" s="139">
        <v>21</v>
      </c>
      <c r="H39" s="160"/>
      <c r="I39" s="160"/>
      <c r="J39" s="77"/>
      <c r="K39" s="127">
        <f t="shared" si="0"/>
        <v>10.3</v>
      </c>
    </row>
    <row r="40" spans="3:11">
      <c r="E40" s="10">
        <v>45601</v>
      </c>
      <c r="F40" s="94">
        <v>17.8</v>
      </c>
      <c r="G40" s="139">
        <v>14.45</v>
      </c>
      <c r="H40" s="160"/>
      <c r="I40" s="160"/>
      <c r="J40" s="77"/>
      <c r="K40" s="127">
        <f t="shared" si="0"/>
        <v>3.3500000000000014</v>
      </c>
    </row>
    <row r="41" spans="3:11">
      <c r="E41" s="10">
        <v>45601</v>
      </c>
      <c r="F41" s="94">
        <v>115</v>
      </c>
      <c r="G41" s="139">
        <v>71.5</v>
      </c>
      <c r="H41" s="160"/>
      <c r="I41" s="160"/>
      <c r="J41" s="77"/>
      <c r="K41" s="127">
        <f t="shared" si="0"/>
        <v>43.5</v>
      </c>
    </row>
    <row r="42" spans="3:11">
      <c r="E42" s="10">
        <v>45601</v>
      </c>
      <c r="F42" s="94">
        <v>335</v>
      </c>
      <c r="G42" s="139">
        <v>211</v>
      </c>
      <c r="H42" s="160"/>
      <c r="I42" s="160"/>
      <c r="J42" s="77"/>
      <c r="K42" s="127">
        <f t="shared" si="0"/>
        <v>124</v>
      </c>
    </row>
    <row r="43" spans="3:11">
      <c r="E43" s="10">
        <v>45601</v>
      </c>
      <c r="F43" s="94">
        <v>14.8</v>
      </c>
      <c r="G43" s="139">
        <v>10.199999999999999</v>
      </c>
      <c r="H43" s="160"/>
      <c r="I43" s="160"/>
      <c r="J43" s="77"/>
      <c r="K43" s="127">
        <f t="shared" si="0"/>
        <v>4.6000000000000014</v>
      </c>
    </row>
    <row r="44" spans="3:11">
      <c r="E44" s="10">
        <v>45602</v>
      </c>
      <c r="F44" s="94">
        <v>11.8</v>
      </c>
      <c r="G44" s="139">
        <v>10.65</v>
      </c>
      <c r="H44" s="160"/>
      <c r="I44" s="160"/>
      <c r="J44" s="77"/>
      <c r="K44" s="127">
        <f t="shared" si="0"/>
        <v>1.1500000000000004</v>
      </c>
    </row>
    <row r="45" spans="3:11">
      <c r="E45" s="10">
        <v>45602</v>
      </c>
      <c r="F45" s="94">
        <v>59.8</v>
      </c>
      <c r="G45" s="139">
        <v>45</v>
      </c>
      <c r="H45" s="160"/>
      <c r="I45" s="160"/>
      <c r="J45" s="77"/>
      <c r="K45" s="127">
        <f t="shared" si="0"/>
        <v>14.799999999999997</v>
      </c>
    </row>
    <row r="46" spans="3:11">
      <c r="C46" s="79"/>
      <c r="D46" s="79"/>
      <c r="E46" s="10">
        <v>45602</v>
      </c>
      <c r="F46" s="94">
        <v>34.799999999999997</v>
      </c>
      <c r="G46" s="139">
        <v>25</v>
      </c>
      <c r="H46" s="160"/>
      <c r="I46" s="160"/>
      <c r="J46" s="77"/>
      <c r="K46" s="127">
        <f t="shared" si="0"/>
        <v>9.7999999999999972</v>
      </c>
    </row>
    <row r="47" spans="3:11">
      <c r="E47" s="10">
        <v>45602</v>
      </c>
      <c r="F47" s="94">
        <v>33.9</v>
      </c>
      <c r="G47" s="139">
        <v>23</v>
      </c>
      <c r="H47" s="160"/>
      <c r="I47" s="160"/>
      <c r="J47" s="77"/>
      <c r="K47" s="127">
        <f t="shared" si="0"/>
        <v>10.899999999999999</v>
      </c>
    </row>
    <row r="48" spans="3:11">
      <c r="E48" s="10">
        <v>45602</v>
      </c>
      <c r="F48" s="94">
        <v>64.8</v>
      </c>
      <c r="G48" s="139">
        <v>45</v>
      </c>
      <c r="H48" s="160">
        <v>64.8</v>
      </c>
      <c r="I48" s="160">
        <v>45</v>
      </c>
      <c r="J48" s="77"/>
      <c r="K48" s="127">
        <f t="shared" si="0"/>
        <v>0</v>
      </c>
    </row>
    <row r="49" spans="1:13">
      <c r="C49" s="79"/>
      <c r="D49" s="79"/>
      <c r="E49" s="10">
        <v>45603</v>
      </c>
      <c r="F49" s="94">
        <v>17.8</v>
      </c>
      <c r="G49" s="139">
        <v>14.45</v>
      </c>
      <c r="H49" s="160"/>
      <c r="I49" s="160"/>
      <c r="J49" s="77"/>
      <c r="K49" s="127">
        <f t="shared" si="0"/>
        <v>3.3500000000000014</v>
      </c>
    </row>
    <row r="50" spans="1:13">
      <c r="A50" s="79"/>
      <c r="B50" s="79"/>
      <c r="E50" s="10">
        <v>45603</v>
      </c>
      <c r="F50" s="94">
        <v>97.8</v>
      </c>
      <c r="G50" s="139">
        <v>66</v>
      </c>
      <c r="H50" s="160">
        <v>97.8</v>
      </c>
      <c r="I50" s="160">
        <v>63</v>
      </c>
      <c r="J50" s="77"/>
      <c r="K50" s="127">
        <f t="shared" si="0"/>
        <v>-3</v>
      </c>
      <c r="M50" t="s">
        <v>65</v>
      </c>
    </row>
    <row r="51" spans="1:13">
      <c r="E51" s="10">
        <v>45603</v>
      </c>
      <c r="F51" s="94">
        <v>29.6</v>
      </c>
      <c r="G51" s="139">
        <v>10</v>
      </c>
      <c r="H51" s="160"/>
      <c r="I51" s="160"/>
      <c r="J51" s="77">
        <v>4</v>
      </c>
      <c r="K51" s="127">
        <f t="shared" si="0"/>
        <v>15.600000000000001</v>
      </c>
    </row>
    <row r="52" spans="1:13">
      <c r="E52" s="10">
        <v>45603</v>
      </c>
      <c r="F52" s="94">
        <v>29.6</v>
      </c>
      <c r="G52" s="139">
        <v>10</v>
      </c>
      <c r="H52" s="160"/>
      <c r="I52" s="160"/>
      <c r="J52" s="77">
        <v>4</v>
      </c>
      <c r="K52" s="127">
        <f t="shared" si="0"/>
        <v>15.600000000000001</v>
      </c>
    </row>
    <row r="53" spans="1:13">
      <c r="A53" s="79"/>
      <c r="B53" s="79"/>
      <c r="E53" s="10">
        <v>45603</v>
      </c>
      <c r="F53" s="94">
        <v>32.799999999999997</v>
      </c>
      <c r="G53" s="139">
        <v>22</v>
      </c>
      <c r="H53" s="160"/>
      <c r="I53" s="160"/>
      <c r="J53" s="77">
        <v>4</v>
      </c>
      <c r="K53" s="127">
        <f t="shared" si="0"/>
        <v>6.7999999999999972</v>
      </c>
    </row>
    <row r="54" spans="1:13" s="79" customFormat="1">
      <c r="A54"/>
      <c r="B54"/>
      <c r="C54"/>
      <c r="D54"/>
      <c r="E54" s="10">
        <v>45603</v>
      </c>
      <c r="F54" s="94">
        <v>17.8</v>
      </c>
      <c r="G54" s="139">
        <v>14.45</v>
      </c>
      <c r="H54" s="160"/>
      <c r="I54" s="160"/>
      <c r="J54" s="77"/>
      <c r="K54" s="127">
        <f t="shared" si="0"/>
        <v>3.3500000000000014</v>
      </c>
    </row>
    <row r="55" spans="1:13">
      <c r="E55" s="10">
        <v>45604</v>
      </c>
      <c r="F55" s="94">
        <v>127.8</v>
      </c>
      <c r="G55" s="139">
        <v>88</v>
      </c>
      <c r="H55" s="160"/>
      <c r="I55" s="160"/>
      <c r="J55" s="77"/>
      <c r="K55" s="127">
        <f t="shared" si="0"/>
        <v>39.799999999999997</v>
      </c>
      <c r="M55" t="s">
        <v>65</v>
      </c>
    </row>
    <row r="56" spans="1:13">
      <c r="E56" s="10">
        <v>45604</v>
      </c>
      <c r="F56" s="94">
        <v>25.8</v>
      </c>
      <c r="G56" s="139">
        <v>19.2</v>
      </c>
      <c r="H56" s="160"/>
      <c r="I56" s="160"/>
      <c r="J56" s="77"/>
      <c r="K56" s="127">
        <f t="shared" si="0"/>
        <v>6.6000000000000014</v>
      </c>
    </row>
    <row r="57" spans="1:13" s="79" customFormat="1">
      <c r="A57"/>
      <c r="B57"/>
      <c r="C57"/>
      <c r="D57"/>
      <c r="E57" s="10">
        <v>45604</v>
      </c>
      <c r="F57" s="94">
        <v>18.8</v>
      </c>
      <c r="G57" s="139">
        <v>16</v>
      </c>
      <c r="H57" s="160"/>
      <c r="I57" s="160"/>
      <c r="J57" s="77"/>
      <c r="K57" s="127">
        <f t="shared" si="0"/>
        <v>2.8000000000000007</v>
      </c>
    </row>
    <row r="58" spans="1:13">
      <c r="E58" s="10">
        <v>45604</v>
      </c>
      <c r="F58" s="155">
        <v>34.799999999999997</v>
      </c>
      <c r="G58" s="123">
        <v>25</v>
      </c>
      <c r="H58" s="160"/>
      <c r="I58" s="160"/>
      <c r="J58" s="130"/>
      <c r="K58" s="127">
        <f t="shared" si="0"/>
        <v>9.7999999999999972</v>
      </c>
    </row>
    <row r="59" spans="1:13">
      <c r="E59" s="10">
        <v>45605</v>
      </c>
      <c r="F59" s="94">
        <v>31.3</v>
      </c>
      <c r="G59" s="139">
        <v>21</v>
      </c>
      <c r="H59" s="160">
        <v>31.3</v>
      </c>
      <c r="I59" s="160">
        <v>0</v>
      </c>
      <c r="J59" s="77"/>
      <c r="K59" s="127">
        <f t="shared" si="0"/>
        <v>-21</v>
      </c>
    </row>
    <row r="60" spans="1:13">
      <c r="E60" s="10">
        <v>45605</v>
      </c>
      <c r="F60" s="94">
        <v>25.8</v>
      </c>
      <c r="G60" s="139">
        <v>19.2</v>
      </c>
      <c r="H60" s="160"/>
      <c r="I60" s="160"/>
      <c r="J60" s="77"/>
      <c r="K60" s="127">
        <f t="shared" si="0"/>
        <v>6.6000000000000014</v>
      </c>
      <c r="M60" t="s">
        <v>65</v>
      </c>
    </row>
    <row r="61" spans="1:13">
      <c r="E61" s="10">
        <v>45605</v>
      </c>
      <c r="F61" s="94">
        <v>35.6</v>
      </c>
      <c r="G61" s="139">
        <v>24.9</v>
      </c>
      <c r="H61" s="160"/>
      <c r="I61" s="160"/>
      <c r="J61" s="77"/>
      <c r="K61" s="127">
        <f t="shared" si="0"/>
        <v>10.700000000000003</v>
      </c>
    </row>
    <row r="62" spans="1:13">
      <c r="E62" s="10">
        <v>45605</v>
      </c>
      <c r="F62" s="94">
        <v>32.799999999999997</v>
      </c>
      <c r="G62" s="139">
        <v>25.5</v>
      </c>
      <c r="H62" s="160"/>
      <c r="I62" s="160"/>
      <c r="J62" s="77"/>
      <c r="K62" s="127">
        <f t="shared" si="0"/>
        <v>7.2999999999999972</v>
      </c>
      <c r="L62" t="s">
        <v>99</v>
      </c>
    </row>
    <row r="63" spans="1:13">
      <c r="E63" s="10">
        <v>45606</v>
      </c>
      <c r="F63" s="94">
        <v>17.8</v>
      </c>
      <c r="G63" s="139">
        <v>14.45</v>
      </c>
      <c r="H63" s="160"/>
      <c r="I63" s="160"/>
      <c r="J63" s="77"/>
      <c r="K63" s="127">
        <f t="shared" si="0"/>
        <v>3.3500000000000014</v>
      </c>
    </row>
    <row r="64" spans="1:13">
      <c r="E64" s="10">
        <v>45606</v>
      </c>
      <c r="F64" s="94">
        <v>18.8</v>
      </c>
      <c r="G64" s="139">
        <v>16</v>
      </c>
      <c r="H64" s="160"/>
      <c r="I64" s="160"/>
      <c r="J64" s="77"/>
      <c r="K64" s="127">
        <f t="shared" si="0"/>
        <v>2.8000000000000007</v>
      </c>
    </row>
    <row r="65" spans="5:13">
      <c r="E65" s="10">
        <v>45606</v>
      </c>
      <c r="F65" s="94">
        <v>64.8</v>
      </c>
      <c r="G65" s="139">
        <v>45</v>
      </c>
      <c r="H65" s="160"/>
      <c r="I65" s="160"/>
      <c r="J65" s="77"/>
      <c r="K65" s="127">
        <f t="shared" si="0"/>
        <v>19.799999999999997</v>
      </c>
    </row>
    <row r="66" spans="5:13">
      <c r="E66" s="10">
        <v>45606</v>
      </c>
      <c r="F66" s="94">
        <v>97.8</v>
      </c>
      <c r="G66" s="139">
        <v>66</v>
      </c>
      <c r="H66" s="160"/>
      <c r="I66" s="160"/>
      <c r="J66" s="77"/>
      <c r="K66" s="127">
        <f t="shared" si="0"/>
        <v>31.799999999999997</v>
      </c>
    </row>
    <row r="67" spans="5:13">
      <c r="E67" s="10">
        <v>45606</v>
      </c>
      <c r="F67" s="94">
        <v>32.799999999999997</v>
      </c>
      <c r="G67" s="139">
        <v>24.5</v>
      </c>
      <c r="H67" s="160"/>
      <c r="I67" s="160"/>
      <c r="J67" s="77"/>
      <c r="K67" s="127">
        <f t="shared" ref="K67:K144" si="1">F67-G67-H67+I67-J67</f>
        <v>8.2999999999999972</v>
      </c>
    </row>
    <row r="68" spans="5:13">
      <c r="E68" s="10">
        <v>45606</v>
      </c>
      <c r="F68" s="94">
        <v>32.799999999999997</v>
      </c>
      <c r="G68" s="139">
        <v>25.5</v>
      </c>
      <c r="H68" s="160"/>
      <c r="I68" s="160"/>
      <c r="J68" s="77"/>
      <c r="K68" s="127">
        <f t="shared" si="1"/>
        <v>7.2999999999999972</v>
      </c>
    </row>
    <row r="69" spans="5:13">
      <c r="E69" s="10">
        <v>45606</v>
      </c>
      <c r="F69" s="94">
        <v>14.8</v>
      </c>
      <c r="G69" s="139">
        <v>10.199999999999999</v>
      </c>
      <c r="H69" s="160"/>
      <c r="I69" s="160"/>
      <c r="J69" s="77"/>
      <c r="K69" s="127">
        <f t="shared" si="1"/>
        <v>4.6000000000000014</v>
      </c>
      <c r="M69" t="s">
        <v>65</v>
      </c>
    </row>
    <row r="70" spans="5:13">
      <c r="E70" s="10">
        <v>45607</v>
      </c>
      <c r="F70" s="94">
        <v>17.8</v>
      </c>
      <c r="G70" s="139">
        <v>14.45</v>
      </c>
      <c r="H70" s="160">
        <v>17.8</v>
      </c>
      <c r="I70" s="160">
        <v>14.45</v>
      </c>
      <c r="J70" s="77"/>
      <c r="K70" s="127">
        <f t="shared" si="1"/>
        <v>0</v>
      </c>
    </row>
    <row r="71" spans="5:13">
      <c r="E71" s="10">
        <v>45607</v>
      </c>
      <c r="F71" s="94">
        <v>99.8</v>
      </c>
      <c r="G71" s="139">
        <v>66</v>
      </c>
      <c r="H71" s="160">
        <v>99.8</v>
      </c>
      <c r="I71" s="160">
        <v>63</v>
      </c>
      <c r="J71" s="77"/>
      <c r="K71" s="127">
        <f t="shared" si="1"/>
        <v>-3</v>
      </c>
    </row>
    <row r="72" spans="5:13">
      <c r="E72" s="10">
        <v>45607</v>
      </c>
      <c r="F72" s="94">
        <v>38.799999999999997</v>
      </c>
      <c r="G72" s="139">
        <v>29</v>
      </c>
      <c r="H72" s="160"/>
      <c r="I72" s="160"/>
      <c r="J72" s="77"/>
      <c r="K72" s="127">
        <f t="shared" si="1"/>
        <v>9.7999999999999972</v>
      </c>
    </row>
    <row r="73" spans="5:13">
      <c r="E73" s="10">
        <v>45607</v>
      </c>
      <c r="F73" s="94">
        <v>101.3</v>
      </c>
      <c r="G73" s="139">
        <v>67.5</v>
      </c>
      <c r="H73" s="160"/>
      <c r="I73" s="160"/>
      <c r="J73" s="77"/>
      <c r="K73" s="127">
        <f t="shared" si="1"/>
        <v>33.799999999999997</v>
      </c>
    </row>
    <row r="74" spans="5:13">
      <c r="E74" s="10">
        <v>45607</v>
      </c>
      <c r="F74" s="94">
        <v>20.8</v>
      </c>
      <c r="G74" s="139">
        <v>13</v>
      </c>
      <c r="H74" s="160"/>
      <c r="I74" s="160"/>
      <c r="J74" s="77"/>
      <c r="K74" s="127">
        <f t="shared" si="1"/>
        <v>7.8000000000000007</v>
      </c>
    </row>
    <row r="75" spans="5:13">
      <c r="E75" s="10">
        <v>45607</v>
      </c>
      <c r="F75" s="94">
        <v>51.6</v>
      </c>
      <c r="G75" s="139">
        <v>34.4</v>
      </c>
      <c r="H75" s="160"/>
      <c r="I75" s="160"/>
      <c r="J75" s="77"/>
      <c r="K75" s="127">
        <f t="shared" si="1"/>
        <v>17.200000000000003</v>
      </c>
    </row>
    <row r="76" spans="5:13">
      <c r="E76" s="10">
        <v>45608</v>
      </c>
      <c r="F76" s="94">
        <v>16.8</v>
      </c>
      <c r="G76" s="139">
        <v>13.2</v>
      </c>
      <c r="H76" s="160"/>
      <c r="I76" s="160"/>
      <c r="J76" s="77"/>
      <c r="K76" s="127">
        <f t="shared" si="1"/>
        <v>3.6000000000000014</v>
      </c>
    </row>
    <row r="77" spans="5:13">
      <c r="E77" s="10">
        <v>45608</v>
      </c>
      <c r="F77" s="94">
        <v>37.6</v>
      </c>
      <c r="G77" s="139">
        <v>26</v>
      </c>
      <c r="H77" s="160"/>
      <c r="I77" s="160"/>
      <c r="J77" s="77"/>
      <c r="K77" s="127">
        <f t="shared" si="1"/>
        <v>11.600000000000001</v>
      </c>
    </row>
    <row r="78" spans="5:13">
      <c r="E78" s="10">
        <v>45608</v>
      </c>
      <c r="F78" s="94">
        <v>20.8</v>
      </c>
      <c r="G78" s="139">
        <v>13</v>
      </c>
      <c r="H78" s="160"/>
      <c r="I78" s="160"/>
      <c r="J78" s="77"/>
      <c r="K78" s="127">
        <f t="shared" si="1"/>
        <v>7.8000000000000007</v>
      </c>
    </row>
    <row r="79" spans="5:13">
      <c r="E79" s="10">
        <v>45608</v>
      </c>
      <c r="F79" s="94">
        <v>32.799999999999997</v>
      </c>
      <c r="G79" s="139">
        <v>25.5</v>
      </c>
      <c r="H79" s="160"/>
      <c r="I79" s="160"/>
      <c r="J79" s="77"/>
      <c r="K79" s="127">
        <f t="shared" si="1"/>
        <v>7.2999999999999972</v>
      </c>
    </row>
    <row r="80" spans="5:13">
      <c r="E80" s="10">
        <v>45608</v>
      </c>
      <c r="F80" s="94">
        <v>44.8</v>
      </c>
      <c r="G80" s="139">
        <v>33</v>
      </c>
      <c r="H80" s="160"/>
      <c r="I80" s="160"/>
      <c r="J80" s="77"/>
      <c r="K80" s="127">
        <f t="shared" si="1"/>
        <v>11.799999999999997</v>
      </c>
    </row>
    <row r="81" spans="5:13">
      <c r="E81" s="10">
        <v>45608</v>
      </c>
      <c r="F81" s="94">
        <v>35.6</v>
      </c>
      <c r="G81" s="139">
        <v>24.9</v>
      </c>
      <c r="H81" s="160"/>
      <c r="I81" s="160"/>
      <c r="J81" s="77"/>
      <c r="K81" s="127">
        <f t="shared" si="1"/>
        <v>10.700000000000003</v>
      </c>
    </row>
    <row r="82" spans="5:13">
      <c r="E82" s="10">
        <v>45609</v>
      </c>
      <c r="F82" s="94">
        <v>32.799999999999997</v>
      </c>
      <c r="G82" s="139">
        <v>25</v>
      </c>
      <c r="H82" s="160"/>
      <c r="I82" s="160"/>
      <c r="J82" s="77"/>
      <c r="K82" s="127">
        <f t="shared" si="1"/>
        <v>7.7999999999999972</v>
      </c>
    </row>
    <row r="83" spans="5:13">
      <c r="E83" s="10">
        <v>45609</v>
      </c>
      <c r="F83" s="94">
        <v>14.8</v>
      </c>
      <c r="G83" s="139">
        <v>10.199999999999999</v>
      </c>
      <c r="H83" s="160"/>
      <c r="I83" s="160"/>
      <c r="J83" s="77"/>
      <c r="K83" s="127">
        <f t="shared" si="1"/>
        <v>4.6000000000000014</v>
      </c>
    </row>
    <row r="84" spans="5:13">
      <c r="E84" s="10">
        <v>45609</v>
      </c>
      <c r="F84" s="94">
        <v>127.8</v>
      </c>
      <c r="G84" s="139">
        <v>88</v>
      </c>
      <c r="H84" s="160"/>
      <c r="I84" s="160"/>
      <c r="J84" s="77"/>
      <c r="K84" s="127">
        <f t="shared" si="1"/>
        <v>39.799999999999997</v>
      </c>
    </row>
    <row r="85" spans="5:13">
      <c r="E85" s="10">
        <v>45609</v>
      </c>
      <c r="F85" s="94">
        <v>25.8</v>
      </c>
      <c r="G85" s="139">
        <v>19.2</v>
      </c>
      <c r="H85" s="160"/>
      <c r="I85" s="160"/>
      <c r="J85" s="77"/>
      <c r="K85" s="127">
        <f t="shared" si="1"/>
        <v>6.6000000000000014</v>
      </c>
    </row>
    <row r="86" spans="5:13">
      <c r="E86" s="10">
        <v>45609</v>
      </c>
      <c r="F86" s="94">
        <v>64.8</v>
      </c>
      <c r="G86" s="139">
        <v>45</v>
      </c>
      <c r="H86" s="160"/>
      <c r="I86" s="160"/>
      <c r="J86" s="77"/>
      <c r="K86" s="127">
        <f t="shared" si="1"/>
        <v>19.799999999999997</v>
      </c>
    </row>
    <row r="87" spans="5:13">
      <c r="E87" s="10">
        <v>45609</v>
      </c>
      <c r="F87" s="94">
        <v>137.4</v>
      </c>
      <c r="G87" s="139">
        <v>94.4</v>
      </c>
      <c r="H87" s="160"/>
      <c r="I87" s="160"/>
      <c r="J87" s="77"/>
      <c r="K87" s="127">
        <f t="shared" si="1"/>
        <v>43</v>
      </c>
    </row>
    <row r="88" spans="5:13">
      <c r="E88" s="10">
        <v>45609</v>
      </c>
      <c r="F88" s="166">
        <v>34.799999999999997</v>
      </c>
      <c r="G88" s="139">
        <v>25.5</v>
      </c>
      <c r="H88" s="167"/>
      <c r="I88" s="160"/>
      <c r="J88" s="77"/>
      <c r="K88" s="127">
        <f t="shared" si="1"/>
        <v>9.2999999999999972</v>
      </c>
    </row>
    <row r="89" spans="5:13">
      <c r="E89" s="10">
        <v>45609</v>
      </c>
      <c r="F89" s="94">
        <v>125.8</v>
      </c>
      <c r="G89" s="139">
        <v>88</v>
      </c>
      <c r="H89" s="160"/>
      <c r="I89" s="160"/>
      <c r="J89" s="77"/>
      <c r="K89" s="127">
        <f t="shared" si="1"/>
        <v>37.799999999999997</v>
      </c>
    </row>
    <row r="90" spans="5:13">
      <c r="E90" s="10">
        <v>45610</v>
      </c>
      <c r="F90" s="94">
        <v>17.8</v>
      </c>
      <c r="G90" s="139">
        <v>14.45</v>
      </c>
      <c r="H90" s="160"/>
      <c r="I90" s="160"/>
      <c r="J90" s="77"/>
      <c r="K90" s="127">
        <f t="shared" si="1"/>
        <v>3.3500000000000014</v>
      </c>
    </row>
    <row r="91" spans="5:13">
      <c r="E91" s="10">
        <v>45610</v>
      </c>
      <c r="F91" s="94">
        <v>17.8</v>
      </c>
      <c r="G91" s="139">
        <v>14.45</v>
      </c>
      <c r="H91" s="160"/>
      <c r="I91" s="160"/>
      <c r="J91" s="77"/>
      <c r="K91" s="127">
        <f t="shared" si="1"/>
        <v>3.3500000000000014</v>
      </c>
    </row>
    <row r="92" spans="5:13">
      <c r="E92" s="10">
        <v>45610</v>
      </c>
      <c r="F92" s="94">
        <v>91</v>
      </c>
      <c r="G92" s="139">
        <v>52.4</v>
      </c>
      <c r="H92" s="160"/>
      <c r="I92" s="160"/>
      <c r="J92" s="77"/>
      <c r="K92" s="127">
        <f t="shared" si="1"/>
        <v>38.6</v>
      </c>
      <c r="M92" t="s">
        <v>102</v>
      </c>
    </row>
    <row r="93" spans="5:13">
      <c r="E93" s="10">
        <v>45610</v>
      </c>
      <c r="F93" s="94">
        <v>49.8</v>
      </c>
      <c r="G93" s="139">
        <v>34.5</v>
      </c>
      <c r="H93" s="160"/>
      <c r="I93" s="160"/>
      <c r="J93" s="77"/>
      <c r="K93" s="127">
        <f t="shared" si="1"/>
        <v>15.299999999999997</v>
      </c>
    </row>
    <row r="94" spans="5:13">
      <c r="E94" s="10">
        <v>45610</v>
      </c>
      <c r="F94" s="94">
        <v>22.8</v>
      </c>
      <c r="G94" s="139">
        <v>14.79</v>
      </c>
      <c r="H94" s="160"/>
      <c r="I94" s="160"/>
      <c r="J94" s="77"/>
      <c r="K94" s="127">
        <f t="shared" si="1"/>
        <v>8.0100000000000016</v>
      </c>
    </row>
    <row r="95" spans="5:13">
      <c r="E95" s="10">
        <v>45610</v>
      </c>
      <c r="F95" s="94">
        <v>127.8</v>
      </c>
      <c r="G95" s="139">
        <v>88</v>
      </c>
      <c r="H95" s="160"/>
      <c r="I95" s="160"/>
      <c r="J95" s="77"/>
      <c r="K95" s="127">
        <f t="shared" si="1"/>
        <v>39.799999999999997</v>
      </c>
    </row>
    <row r="96" spans="5:13">
      <c r="E96" s="10">
        <v>45610</v>
      </c>
      <c r="F96" s="94">
        <v>97.8</v>
      </c>
      <c r="G96" s="139">
        <v>61</v>
      </c>
      <c r="H96" s="160"/>
      <c r="I96" s="160"/>
      <c r="J96" s="77"/>
      <c r="K96" s="127">
        <f t="shared" si="1"/>
        <v>36.799999999999997</v>
      </c>
    </row>
    <row r="97" spans="5:13">
      <c r="E97" s="10">
        <v>45610</v>
      </c>
      <c r="F97" s="94">
        <v>55.6</v>
      </c>
      <c r="G97" s="139">
        <v>40.200000000000003</v>
      </c>
      <c r="H97" s="160"/>
      <c r="I97" s="160"/>
      <c r="J97" s="77"/>
      <c r="K97" s="127">
        <f t="shared" si="1"/>
        <v>15.399999999999999</v>
      </c>
    </row>
    <row r="98" spans="5:13">
      <c r="E98" s="10">
        <v>45610</v>
      </c>
      <c r="F98" s="94">
        <v>32.799999999999997</v>
      </c>
      <c r="G98" s="139">
        <v>25.5</v>
      </c>
      <c r="H98" s="160"/>
      <c r="I98" s="160"/>
      <c r="J98" s="77"/>
      <c r="K98" s="127">
        <f t="shared" si="1"/>
        <v>7.2999999999999972</v>
      </c>
    </row>
    <row r="99" spans="5:13">
      <c r="E99" s="10">
        <v>45610</v>
      </c>
      <c r="F99" s="94">
        <v>17.8</v>
      </c>
      <c r="G99" s="139">
        <v>14.45</v>
      </c>
      <c r="H99" s="160"/>
      <c r="I99" s="160"/>
      <c r="J99" s="77"/>
      <c r="K99" s="127">
        <f t="shared" si="1"/>
        <v>3.3500000000000014</v>
      </c>
    </row>
    <row r="100" spans="5:13">
      <c r="E100" s="10">
        <v>45610</v>
      </c>
      <c r="F100" s="94">
        <v>14.8</v>
      </c>
      <c r="G100" s="139">
        <v>9.94</v>
      </c>
      <c r="H100" s="160"/>
      <c r="I100" s="160"/>
      <c r="J100" s="77"/>
      <c r="K100" s="127">
        <f t="shared" si="1"/>
        <v>4.8600000000000012</v>
      </c>
    </row>
    <row r="101" spans="5:13">
      <c r="E101" s="10">
        <v>45611</v>
      </c>
      <c r="F101" s="94">
        <v>22.1</v>
      </c>
      <c r="G101" s="139">
        <v>17</v>
      </c>
      <c r="H101" s="160"/>
      <c r="I101" s="160"/>
      <c r="J101" s="77"/>
      <c r="K101" s="127">
        <f t="shared" si="1"/>
        <v>5.1000000000000014</v>
      </c>
    </row>
    <row r="102" spans="5:13">
      <c r="E102" s="10">
        <v>45611</v>
      </c>
      <c r="F102" s="94">
        <v>38.799999999999997</v>
      </c>
      <c r="G102" s="139">
        <v>28</v>
      </c>
      <c r="H102" s="160"/>
      <c r="I102" s="160"/>
      <c r="J102" s="77"/>
      <c r="K102" s="127">
        <f t="shared" si="1"/>
        <v>10.799999999999997</v>
      </c>
    </row>
    <row r="103" spans="5:13">
      <c r="E103" s="10">
        <v>45611</v>
      </c>
      <c r="F103" s="94">
        <v>11.8</v>
      </c>
      <c r="G103" s="139">
        <v>10.65</v>
      </c>
      <c r="H103" s="160"/>
      <c r="I103" s="160"/>
      <c r="J103" s="77"/>
      <c r="K103" s="127">
        <f t="shared" si="1"/>
        <v>1.1500000000000004</v>
      </c>
    </row>
    <row r="104" spans="5:13">
      <c r="E104" s="10">
        <v>45611</v>
      </c>
      <c r="F104" s="94">
        <v>17.8</v>
      </c>
      <c r="G104" s="139">
        <v>14.45</v>
      </c>
      <c r="H104" s="160"/>
      <c r="I104" s="160"/>
      <c r="J104" s="77"/>
      <c r="K104" s="127">
        <f t="shared" si="1"/>
        <v>3.3500000000000014</v>
      </c>
    </row>
    <row r="105" spans="5:13">
      <c r="E105" s="10">
        <v>45612</v>
      </c>
      <c r="F105" s="94">
        <v>17.8</v>
      </c>
      <c r="G105" s="139">
        <v>14.45</v>
      </c>
      <c r="H105" s="160"/>
      <c r="I105" s="160"/>
      <c r="J105" s="77"/>
      <c r="K105" s="127">
        <f t="shared" si="1"/>
        <v>3.3500000000000014</v>
      </c>
    </row>
    <row r="106" spans="5:13">
      <c r="E106" s="10">
        <v>45612</v>
      </c>
      <c r="F106" s="94">
        <v>14.8</v>
      </c>
      <c r="G106" s="139">
        <v>9.94</v>
      </c>
      <c r="H106" s="160"/>
      <c r="I106" s="160"/>
      <c r="J106" s="77"/>
      <c r="K106" s="127">
        <f t="shared" si="1"/>
        <v>4.8600000000000012</v>
      </c>
    </row>
    <row r="107" spans="5:13">
      <c r="E107" s="10">
        <v>45612</v>
      </c>
      <c r="F107" s="94">
        <v>127.8</v>
      </c>
      <c r="G107" s="139">
        <v>90.5</v>
      </c>
      <c r="H107" s="160"/>
      <c r="I107" s="160"/>
      <c r="J107" s="77"/>
      <c r="K107" s="127">
        <f t="shared" si="1"/>
        <v>37.299999999999997</v>
      </c>
    </row>
    <row r="108" spans="5:13">
      <c r="E108" s="10">
        <v>45612</v>
      </c>
      <c r="F108" s="94">
        <v>71</v>
      </c>
      <c r="G108" s="139">
        <v>25</v>
      </c>
      <c r="H108" s="160"/>
      <c r="I108" s="160"/>
      <c r="J108" s="77">
        <v>4</v>
      </c>
      <c r="K108" s="127">
        <f t="shared" si="1"/>
        <v>42</v>
      </c>
    </row>
    <row r="109" spans="5:13">
      <c r="E109" s="10">
        <v>45612</v>
      </c>
      <c r="F109" s="94">
        <v>64.8</v>
      </c>
      <c r="G109" s="139">
        <v>47</v>
      </c>
      <c r="H109" s="160"/>
      <c r="I109" s="160"/>
      <c r="J109" s="77"/>
      <c r="K109" s="127">
        <f t="shared" si="1"/>
        <v>17.799999999999997</v>
      </c>
    </row>
    <row r="110" spans="5:13">
      <c r="E110" s="10">
        <v>45612</v>
      </c>
      <c r="F110" s="94">
        <v>159.80000000000001</v>
      </c>
      <c r="G110" s="139">
        <v>55</v>
      </c>
      <c r="H110" s="160"/>
      <c r="I110" s="160"/>
      <c r="J110" s="77">
        <v>4</v>
      </c>
      <c r="K110" s="127">
        <f t="shared" si="1"/>
        <v>100.80000000000001</v>
      </c>
      <c r="M110" t="s">
        <v>102</v>
      </c>
    </row>
    <row r="111" spans="5:13">
      <c r="E111" s="10">
        <v>45612</v>
      </c>
      <c r="F111" s="94">
        <v>17.8</v>
      </c>
      <c r="G111" s="139">
        <v>14.45</v>
      </c>
      <c r="H111" s="160"/>
      <c r="I111" s="160"/>
      <c r="J111" s="77"/>
      <c r="K111" s="127">
        <f t="shared" si="1"/>
        <v>3.3500000000000014</v>
      </c>
    </row>
    <row r="112" spans="5:13">
      <c r="E112" s="10">
        <v>45613</v>
      </c>
      <c r="F112" s="94">
        <v>17.8</v>
      </c>
      <c r="G112" s="139">
        <v>14.45</v>
      </c>
      <c r="H112" s="160"/>
      <c r="I112" s="160"/>
      <c r="J112" s="77"/>
      <c r="K112" s="127">
        <f t="shared" si="1"/>
        <v>3.3500000000000014</v>
      </c>
    </row>
    <row r="113" spans="5:13">
      <c r="E113" s="10">
        <v>45613</v>
      </c>
      <c r="F113" s="94">
        <v>51.6</v>
      </c>
      <c r="G113" s="139">
        <v>34.4</v>
      </c>
      <c r="H113" s="160"/>
      <c r="I113" s="160"/>
      <c r="J113" s="77"/>
      <c r="K113" s="127">
        <f t="shared" si="1"/>
        <v>17.200000000000003</v>
      </c>
    </row>
    <row r="114" spans="5:13">
      <c r="E114" s="10">
        <v>45613</v>
      </c>
      <c r="F114" s="94">
        <v>17.8</v>
      </c>
      <c r="G114" s="139">
        <v>14.45</v>
      </c>
      <c r="H114" s="160"/>
      <c r="I114" s="160"/>
      <c r="J114" s="77"/>
      <c r="K114" s="127">
        <f t="shared" si="1"/>
        <v>3.3500000000000014</v>
      </c>
      <c r="M114" t="s">
        <v>102</v>
      </c>
    </row>
    <row r="115" spans="5:13">
      <c r="E115" s="10">
        <v>45613</v>
      </c>
      <c r="F115" s="94">
        <v>20.8</v>
      </c>
      <c r="G115" s="139">
        <v>13</v>
      </c>
      <c r="H115" s="160"/>
      <c r="I115" s="160"/>
      <c r="J115" s="77"/>
      <c r="K115" s="127">
        <f t="shared" si="1"/>
        <v>7.8000000000000007</v>
      </c>
    </row>
    <row r="116" spans="5:13">
      <c r="E116" s="10">
        <v>45613</v>
      </c>
      <c r="F116" s="94">
        <v>17.8</v>
      </c>
      <c r="G116" s="139">
        <v>14.45</v>
      </c>
      <c r="H116" s="160"/>
      <c r="I116" s="160"/>
      <c r="J116" s="77"/>
      <c r="K116" s="127">
        <f t="shared" si="1"/>
        <v>3.3500000000000014</v>
      </c>
    </row>
    <row r="117" spans="5:13">
      <c r="E117" s="10">
        <v>45614</v>
      </c>
      <c r="F117" s="94">
        <v>64.8</v>
      </c>
      <c r="G117" s="139">
        <v>47</v>
      </c>
      <c r="H117" s="160"/>
      <c r="I117" s="160"/>
      <c r="J117" s="77"/>
      <c r="K117" s="127">
        <f t="shared" si="1"/>
        <v>17.799999999999997</v>
      </c>
    </row>
    <row r="118" spans="5:13">
      <c r="E118" s="10">
        <v>45614</v>
      </c>
      <c r="F118" s="94">
        <v>25.8</v>
      </c>
      <c r="G118" s="139">
        <v>19.2</v>
      </c>
      <c r="H118" s="160"/>
      <c r="I118" s="160"/>
      <c r="J118" s="77"/>
      <c r="K118" s="127">
        <f t="shared" si="1"/>
        <v>6.6000000000000014</v>
      </c>
    </row>
    <row r="119" spans="5:13">
      <c r="E119" s="10">
        <v>45614</v>
      </c>
      <c r="F119" s="94">
        <v>127.8</v>
      </c>
      <c r="G119" s="139">
        <v>90.5</v>
      </c>
      <c r="H119" s="160"/>
      <c r="I119" s="160"/>
      <c r="J119" s="77"/>
      <c r="K119" s="127">
        <f t="shared" si="1"/>
        <v>37.299999999999997</v>
      </c>
      <c r="M119" t="s">
        <v>102</v>
      </c>
    </row>
    <row r="120" spans="5:13">
      <c r="E120" s="10">
        <v>45614</v>
      </c>
      <c r="F120" s="94">
        <v>23.6</v>
      </c>
      <c r="G120" s="139">
        <v>17.3</v>
      </c>
      <c r="H120" s="160"/>
      <c r="I120" s="160"/>
      <c r="J120" s="77"/>
      <c r="K120" s="127">
        <f t="shared" si="1"/>
        <v>6.3000000000000007</v>
      </c>
    </row>
    <row r="121" spans="5:13">
      <c r="E121" s="10">
        <v>45614</v>
      </c>
      <c r="F121" s="94">
        <v>103.8</v>
      </c>
      <c r="G121" s="139">
        <v>59.63</v>
      </c>
      <c r="H121" s="160"/>
      <c r="I121" s="160"/>
      <c r="J121" s="77"/>
      <c r="K121" s="127">
        <f t="shared" si="1"/>
        <v>44.169999999999995</v>
      </c>
    </row>
    <row r="122" spans="5:13">
      <c r="E122" s="10">
        <v>45614</v>
      </c>
      <c r="F122" s="94">
        <v>34.799999999999997</v>
      </c>
      <c r="G122" s="139">
        <v>25</v>
      </c>
      <c r="H122" s="160"/>
      <c r="I122" s="160"/>
      <c r="J122" s="77"/>
      <c r="K122" s="127">
        <f t="shared" si="1"/>
        <v>9.7999999999999972</v>
      </c>
    </row>
    <row r="123" spans="5:13">
      <c r="E123" s="10">
        <v>45614</v>
      </c>
      <c r="F123" s="94">
        <v>239.8</v>
      </c>
      <c r="G123" s="139">
        <v>149</v>
      </c>
      <c r="H123" s="160"/>
      <c r="I123" s="160"/>
      <c r="J123" s="77"/>
      <c r="K123" s="127">
        <f t="shared" si="1"/>
        <v>90.800000000000011</v>
      </c>
    </row>
    <row r="124" spans="5:13">
      <c r="E124" s="10">
        <v>45614</v>
      </c>
      <c r="F124" s="94">
        <v>36.5</v>
      </c>
      <c r="G124" s="139">
        <v>25</v>
      </c>
      <c r="H124" s="160">
        <v>36.5</v>
      </c>
      <c r="I124" s="160">
        <v>25</v>
      </c>
      <c r="J124" s="77">
        <v>7</v>
      </c>
      <c r="K124" s="127">
        <f t="shared" si="1"/>
        <v>-7</v>
      </c>
    </row>
    <row r="125" spans="5:13">
      <c r="E125" s="10">
        <v>45614</v>
      </c>
      <c r="F125" s="94">
        <v>18.8</v>
      </c>
      <c r="G125" s="139">
        <v>16</v>
      </c>
      <c r="H125" s="160"/>
      <c r="I125" s="160"/>
      <c r="J125" s="77"/>
      <c r="K125" s="127">
        <f t="shared" si="1"/>
        <v>2.8000000000000007</v>
      </c>
    </row>
    <row r="126" spans="5:13">
      <c r="E126" s="10">
        <v>45614</v>
      </c>
      <c r="F126" s="94">
        <v>38.799999999999997</v>
      </c>
      <c r="G126" s="139">
        <v>29</v>
      </c>
      <c r="H126" s="160"/>
      <c r="I126" s="160"/>
      <c r="J126" s="77"/>
      <c r="K126" s="127">
        <f t="shared" si="1"/>
        <v>9.7999999999999972</v>
      </c>
    </row>
    <row r="127" spans="5:13">
      <c r="E127" s="10">
        <v>45614</v>
      </c>
      <c r="F127" s="94">
        <v>23.6</v>
      </c>
      <c r="G127" s="139">
        <v>17.3</v>
      </c>
      <c r="H127" s="160"/>
      <c r="I127" s="160"/>
      <c r="J127" s="77"/>
      <c r="K127" s="127">
        <f t="shared" si="1"/>
        <v>6.3000000000000007</v>
      </c>
    </row>
    <row r="128" spans="5:13">
      <c r="E128" s="10">
        <v>45615</v>
      </c>
      <c r="F128" s="155">
        <v>33.9</v>
      </c>
      <c r="G128" s="123">
        <v>23</v>
      </c>
      <c r="H128" s="160"/>
      <c r="I128" s="160"/>
      <c r="J128" s="130"/>
      <c r="K128" s="122">
        <f t="shared" si="1"/>
        <v>10.899999999999999</v>
      </c>
    </row>
    <row r="129" spans="5:13">
      <c r="E129" s="10">
        <v>45615</v>
      </c>
      <c r="F129" s="94">
        <v>44.4</v>
      </c>
      <c r="G129" s="139">
        <v>15</v>
      </c>
      <c r="H129" s="160"/>
      <c r="I129" s="160"/>
      <c r="J129" s="77">
        <v>4</v>
      </c>
      <c r="K129" s="127">
        <f t="shared" si="1"/>
        <v>25.4</v>
      </c>
    </row>
    <row r="130" spans="5:13">
      <c r="E130" s="10">
        <v>45615</v>
      </c>
      <c r="F130" s="94">
        <v>32.799999999999997</v>
      </c>
      <c r="G130" s="139">
        <v>25</v>
      </c>
      <c r="H130" s="160"/>
      <c r="I130" s="160"/>
      <c r="J130" s="77"/>
      <c r="K130" s="127">
        <f t="shared" si="1"/>
        <v>7.7999999999999972</v>
      </c>
    </row>
    <row r="131" spans="5:13">
      <c r="E131" s="10">
        <v>45615</v>
      </c>
      <c r="F131" s="94">
        <v>305</v>
      </c>
      <c r="G131" s="139">
        <v>206</v>
      </c>
      <c r="H131" s="160"/>
      <c r="I131" s="160"/>
      <c r="J131" s="77"/>
      <c r="K131" s="127">
        <f t="shared" si="1"/>
        <v>99</v>
      </c>
      <c r="M131" t="s">
        <v>102</v>
      </c>
    </row>
    <row r="132" spans="5:13">
      <c r="E132" s="10">
        <v>45615</v>
      </c>
      <c r="F132" s="94">
        <v>127.8</v>
      </c>
      <c r="G132" s="139">
        <v>90.5</v>
      </c>
      <c r="H132" s="160">
        <v>127.8</v>
      </c>
      <c r="I132" s="160">
        <v>84</v>
      </c>
      <c r="J132" s="77"/>
      <c r="K132" s="127">
        <f t="shared" si="1"/>
        <v>-6.5</v>
      </c>
    </row>
    <row r="133" spans="5:13">
      <c r="E133" s="10">
        <v>45616</v>
      </c>
      <c r="F133" s="94">
        <v>17.8</v>
      </c>
      <c r="G133" s="139">
        <v>14.45</v>
      </c>
      <c r="H133" s="160"/>
      <c r="I133" s="160"/>
      <c r="J133" s="77"/>
      <c r="K133" s="127">
        <f t="shared" si="1"/>
        <v>3.3500000000000014</v>
      </c>
    </row>
    <row r="134" spans="5:13">
      <c r="E134" s="10">
        <v>45617</v>
      </c>
      <c r="F134" s="94">
        <v>38.799999999999997</v>
      </c>
      <c r="G134" s="139">
        <v>29</v>
      </c>
      <c r="H134" s="160"/>
      <c r="I134" s="160"/>
      <c r="J134" s="77"/>
      <c r="K134" s="127">
        <f t="shared" si="1"/>
        <v>9.7999999999999972</v>
      </c>
    </row>
    <row r="135" spans="5:13">
      <c r="E135" s="10">
        <v>45617</v>
      </c>
      <c r="F135" s="94">
        <v>20.8</v>
      </c>
      <c r="G135" s="139">
        <v>13</v>
      </c>
      <c r="H135" s="160"/>
      <c r="I135" s="160"/>
      <c r="J135" s="77"/>
      <c r="K135" s="127">
        <f t="shared" si="1"/>
        <v>7.8000000000000007</v>
      </c>
    </row>
    <row r="136" spans="5:13">
      <c r="E136" s="10">
        <v>45617</v>
      </c>
      <c r="F136" s="94">
        <v>17.8</v>
      </c>
      <c r="G136" s="139">
        <v>14.45</v>
      </c>
      <c r="H136" s="160"/>
      <c r="I136" s="160"/>
      <c r="J136" s="77"/>
      <c r="K136" s="127">
        <f t="shared" si="1"/>
        <v>3.3500000000000014</v>
      </c>
    </row>
    <row r="137" spans="5:13">
      <c r="E137" s="10">
        <v>45617</v>
      </c>
      <c r="F137" s="94">
        <v>17.8</v>
      </c>
      <c r="G137" s="139">
        <v>14.45</v>
      </c>
      <c r="H137" s="160"/>
      <c r="I137" s="160"/>
      <c r="J137" s="77"/>
      <c r="K137" s="127">
        <f t="shared" si="1"/>
        <v>3.3500000000000014</v>
      </c>
    </row>
    <row r="138" spans="5:13">
      <c r="E138" s="10">
        <v>45617</v>
      </c>
      <c r="F138" s="94">
        <v>47.2</v>
      </c>
      <c r="G138" s="139">
        <v>31.6</v>
      </c>
      <c r="H138" s="160"/>
      <c r="I138" s="160"/>
      <c r="J138" s="77"/>
      <c r="K138" s="127">
        <f t="shared" si="1"/>
        <v>15.600000000000001</v>
      </c>
    </row>
    <row r="139" spans="5:13">
      <c r="E139" s="10">
        <v>45617</v>
      </c>
      <c r="F139" s="94">
        <v>34.799999999999997</v>
      </c>
      <c r="G139" s="139">
        <v>25</v>
      </c>
      <c r="H139" s="160"/>
      <c r="I139" s="160"/>
      <c r="J139" s="77"/>
      <c r="K139" s="127">
        <f t="shared" si="1"/>
        <v>9.7999999999999972</v>
      </c>
    </row>
    <row r="140" spans="5:13">
      <c r="E140" s="10">
        <v>45617</v>
      </c>
      <c r="F140" s="94">
        <v>37.6</v>
      </c>
      <c r="G140" s="139">
        <v>29</v>
      </c>
      <c r="H140" s="160"/>
      <c r="I140" s="160"/>
      <c r="J140" s="77"/>
      <c r="K140" s="127">
        <f t="shared" si="1"/>
        <v>8.6000000000000014</v>
      </c>
    </row>
    <row r="141" spans="5:13">
      <c r="E141" s="10">
        <v>45618</v>
      </c>
      <c r="F141" s="94">
        <v>64.8</v>
      </c>
      <c r="G141" s="139">
        <v>47</v>
      </c>
      <c r="H141" s="160"/>
      <c r="I141" s="160"/>
      <c r="J141" s="77"/>
      <c r="K141" s="127">
        <f t="shared" si="1"/>
        <v>17.799999999999997</v>
      </c>
    </row>
    <row r="142" spans="5:13">
      <c r="E142" s="10">
        <v>45618</v>
      </c>
      <c r="F142" s="94">
        <v>44.8</v>
      </c>
      <c r="G142" s="139">
        <v>33</v>
      </c>
      <c r="H142" s="160">
        <v>44.8</v>
      </c>
      <c r="I142" s="160">
        <v>27</v>
      </c>
      <c r="J142" s="77"/>
      <c r="K142" s="127">
        <f t="shared" si="1"/>
        <v>-6</v>
      </c>
    </row>
    <row r="143" spans="5:13">
      <c r="E143" s="10">
        <v>45618</v>
      </c>
      <c r="F143" s="94">
        <v>74.400000000000006</v>
      </c>
      <c r="G143" s="139">
        <v>49.6</v>
      </c>
      <c r="H143" s="160"/>
      <c r="I143" s="160"/>
      <c r="J143" s="77"/>
      <c r="K143" s="127">
        <f t="shared" si="1"/>
        <v>24.800000000000004</v>
      </c>
      <c r="M143" t="s">
        <v>65</v>
      </c>
    </row>
    <row r="144" spans="5:13">
      <c r="E144" s="10">
        <v>45618</v>
      </c>
      <c r="F144" s="94">
        <v>11.8</v>
      </c>
      <c r="G144" s="139">
        <v>10.65</v>
      </c>
      <c r="H144" s="160"/>
      <c r="I144" s="160"/>
      <c r="J144" s="77"/>
      <c r="K144" s="127">
        <f t="shared" si="1"/>
        <v>1.1500000000000004</v>
      </c>
    </row>
    <row r="145" spans="1:11">
      <c r="E145" s="10">
        <v>45618</v>
      </c>
      <c r="F145" s="94">
        <v>127.8</v>
      </c>
      <c r="G145" s="139">
        <v>90.5</v>
      </c>
      <c r="H145" s="160"/>
      <c r="I145" s="160"/>
      <c r="J145" s="77"/>
      <c r="K145" s="127">
        <f t="shared" ref="K145:K192" si="2">F145-G145-H145+I145-J145</f>
        <v>37.299999999999997</v>
      </c>
    </row>
    <row r="146" spans="1:11">
      <c r="E146" s="10">
        <v>45618</v>
      </c>
      <c r="F146" s="94">
        <v>103.8</v>
      </c>
      <c r="G146" s="139">
        <v>71.2</v>
      </c>
      <c r="H146" s="160"/>
      <c r="I146" s="160"/>
      <c r="J146" s="77"/>
      <c r="K146" s="127">
        <f t="shared" si="2"/>
        <v>32.599999999999994</v>
      </c>
    </row>
    <row r="147" spans="1:11">
      <c r="E147" s="10">
        <v>45618</v>
      </c>
      <c r="F147" s="94">
        <v>34.799999999999997</v>
      </c>
      <c r="G147" s="139">
        <v>25</v>
      </c>
      <c r="H147" s="160"/>
      <c r="I147" s="160"/>
      <c r="J147" s="77"/>
      <c r="K147" s="127">
        <f t="shared" si="2"/>
        <v>9.7999999999999972</v>
      </c>
    </row>
    <row r="148" spans="1:11">
      <c r="E148" s="10">
        <v>45618</v>
      </c>
      <c r="F148" s="94">
        <v>53.2</v>
      </c>
      <c r="G148" s="139">
        <v>32.18</v>
      </c>
      <c r="H148" s="160"/>
      <c r="I148" s="160"/>
      <c r="J148" s="77"/>
      <c r="K148" s="127">
        <f t="shared" si="2"/>
        <v>21.020000000000003</v>
      </c>
    </row>
    <row r="149" spans="1:11">
      <c r="E149" s="10">
        <v>45619</v>
      </c>
      <c r="F149" s="94">
        <v>127.8</v>
      </c>
      <c r="G149" s="139">
        <v>90.5</v>
      </c>
      <c r="H149" s="160"/>
      <c r="I149" s="160"/>
      <c r="J149" s="77"/>
      <c r="K149" s="127">
        <f t="shared" si="2"/>
        <v>37.299999999999997</v>
      </c>
    </row>
    <row r="150" spans="1:11">
      <c r="E150" s="10">
        <v>45619</v>
      </c>
      <c r="F150" s="94">
        <v>99.8</v>
      </c>
      <c r="G150" s="139">
        <v>68</v>
      </c>
      <c r="H150" s="160">
        <v>99.8</v>
      </c>
      <c r="I150" s="160">
        <v>66</v>
      </c>
      <c r="J150" s="77"/>
      <c r="K150" s="127">
        <f t="shared" si="2"/>
        <v>-2</v>
      </c>
    </row>
    <row r="151" spans="1:11">
      <c r="E151" s="10">
        <v>45619</v>
      </c>
      <c r="F151" s="94">
        <v>36.5</v>
      </c>
      <c r="G151" s="139">
        <v>25</v>
      </c>
      <c r="H151" s="160"/>
      <c r="I151" s="160"/>
      <c r="J151" s="77"/>
      <c r="K151" s="127">
        <f t="shared" si="2"/>
        <v>11.5</v>
      </c>
    </row>
    <row r="152" spans="1:11">
      <c r="E152" s="10">
        <v>45619</v>
      </c>
      <c r="F152" s="94">
        <v>64.8</v>
      </c>
      <c r="G152" s="139">
        <v>47</v>
      </c>
      <c r="H152" s="160"/>
      <c r="I152" s="160"/>
      <c r="J152" s="77"/>
      <c r="K152" s="127">
        <f t="shared" si="2"/>
        <v>17.799999999999997</v>
      </c>
    </row>
    <row r="153" spans="1:11">
      <c r="E153" s="10">
        <v>45619</v>
      </c>
      <c r="F153" s="94">
        <v>26.1</v>
      </c>
      <c r="G153" s="139">
        <v>17</v>
      </c>
      <c r="H153" s="160"/>
      <c r="I153" s="160"/>
      <c r="J153" s="77"/>
      <c r="K153" s="127">
        <f t="shared" si="2"/>
        <v>9.1000000000000014</v>
      </c>
    </row>
    <row r="154" spans="1:11">
      <c r="E154" s="10">
        <v>45619</v>
      </c>
      <c r="F154" s="94">
        <v>68.2</v>
      </c>
      <c r="G154" s="139">
        <v>48.7</v>
      </c>
      <c r="H154" s="160"/>
      <c r="I154" s="160"/>
      <c r="J154" s="77"/>
      <c r="K154" s="127">
        <f t="shared" si="2"/>
        <v>19.5</v>
      </c>
    </row>
    <row r="155" spans="1:11">
      <c r="A155" s="163"/>
      <c r="E155" s="10">
        <v>45619</v>
      </c>
      <c r="F155" s="94">
        <v>17.8</v>
      </c>
      <c r="G155" s="139">
        <v>14.45</v>
      </c>
      <c r="H155" s="160"/>
      <c r="I155" s="160"/>
      <c r="J155" s="77"/>
      <c r="K155" s="127">
        <f t="shared" si="2"/>
        <v>3.3500000000000014</v>
      </c>
    </row>
    <row r="156" spans="1:11">
      <c r="A156" s="163"/>
      <c r="E156" s="10">
        <v>45620</v>
      </c>
      <c r="F156" s="94">
        <v>14.8</v>
      </c>
      <c r="G156" s="139">
        <v>9.94</v>
      </c>
      <c r="H156" s="160"/>
      <c r="I156" s="160"/>
      <c r="J156" s="77"/>
      <c r="K156" s="127">
        <f t="shared" si="2"/>
        <v>4.8600000000000012</v>
      </c>
    </row>
    <row r="157" spans="1:11">
      <c r="E157" s="10">
        <v>45620</v>
      </c>
      <c r="F157" s="94">
        <v>20.8</v>
      </c>
      <c r="G157" s="139">
        <v>13</v>
      </c>
      <c r="H157" s="160"/>
      <c r="I157" s="160"/>
      <c r="J157" s="77"/>
      <c r="K157" s="127">
        <f t="shared" si="2"/>
        <v>7.8000000000000007</v>
      </c>
    </row>
    <row r="158" spans="1:11">
      <c r="E158" s="10">
        <v>45620</v>
      </c>
      <c r="F158" s="94">
        <v>145</v>
      </c>
      <c r="G158" s="139">
        <v>57.99</v>
      </c>
      <c r="H158" s="160"/>
      <c r="I158" s="160"/>
      <c r="J158" s="77"/>
      <c r="K158" s="127">
        <f t="shared" si="2"/>
        <v>87.009999999999991</v>
      </c>
    </row>
    <row r="159" spans="1:11">
      <c r="E159" s="10">
        <v>45620</v>
      </c>
      <c r="F159" s="94">
        <v>97.8</v>
      </c>
      <c r="G159" s="139">
        <v>68</v>
      </c>
      <c r="H159" s="160"/>
      <c r="I159" s="160"/>
      <c r="J159" s="77"/>
      <c r="K159" s="127">
        <f t="shared" si="2"/>
        <v>29.799999999999997</v>
      </c>
    </row>
    <row r="160" spans="1:11">
      <c r="E160" s="10">
        <v>45620</v>
      </c>
      <c r="F160" s="94">
        <v>38.799999999999997</v>
      </c>
      <c r="G160" s="139">
        <v>31</v>
      </c>
      <c r="H160" s="160"/>
      <c r="I160" s="160"/>
      <c r="J160" s="77"/>
      <c r="K160" s="127">
        <f t="shared" si="2"/>
        <v>7.7999999999999972</v>
      </c>
    </row>
    <row r="161" spans="5:11">
      <c r="E161" s="10">
        <v>45620</v>
      </c>
      <c r="F161" s="94">
        <v>29.6</v>
      </c>
      <c r="G161" s="139">
        <v>21.1</v>
      </c>
      <c r="H161" s="160"/>
      <c r="I161" s="160"/>
      <c r="J161" s="77"/>
      <c r="K161" s="127">
        <f t="shared" si="2"/>
        <v>8.5</v>
      </c>
    </row>
    <row r="162" spans="5:11">
      <c r="E162" s="10">
        <v>45620</v>
      </c>
      <c r="F162" s="94">
        <v>33.9</v>
      </c>
      <c r="G162" s="139">
        <v>23</v>
      </c>
      <c r="H162" s="160"/>
      <c r="I162" s="160"/>
      <c r="J162" s="77"/>
      <c r="K162" s="127">
        <f t="shared" si="2"/>
        <v>10.899999999999999</v>
      </c>
    </row>
    <row r="163" spans="5:11">
      <c r="E163" s="10">
        <v>45620</v>
      </c>
      <c r="F163" s="94">
        <v>25.8</v>
      </c>
      <c r="G163" s="139">
        <v>19.2</v>
      </c>
      <c r="H163" s="160"/>
      <c r="I163" s="160"/>
      <c r="J163" s="77"/>
      <c r="K163" s="127">
        <f t="shared" si="2"/>
        <v>6.6000000000000014</v>
      </c>
    </row>
    <row r="164" spans="5:11">
      <c r="E164" s="10">
        <v>45620</v>
      </c>
      <c r="F164" s="94">
        <v>34.799999999999997</v>
      </c>
      <c r="G164" s="139">
        <v>25</v>
      </c>
      <c r="H164" s="160"/>
      <c r="I164" s="160"/>
      <c r="J164" s="77"/>
      <c r="K164" s="127">
        <f t="shared" si="2"/>
        <v>9.7999999999999972</v>
      </c>
    </row>
    <row r="165" spans="5:11">
      <c r="E165" s="10">
        <v>45621</v>
      </c>
      <c r="F165" s="94">
        <v>14.8</v>
      </c>
      <c r="G165" s="139">
        <v>9.94</v>
      </c>
      <c r="H165" s="160"/>
      <c r="I165" s="160"/>
      <c r="J165" s="77"/>
      <c r="K165" s="127">
        <f t="shared" si="2"/>
        <v>4.8600000000000012</v>
      </c>
    </row>
    <row r="166" spans="5:11">
      <c r="E166" s="10">
        <v>45622</v>
      </c>
      <c r="F166" s="94">
        <v>34.799999999999997</v>
      </c>
      <c r="G166" s="139">
        <v>25</v>
      </c>
      <c r="H166" s="160"/>
      <c r="I166" s="160"/>
      <c r="J166" s="77"/>
      <c r="K166" s="127">
        <f t="shared" si="2"/>
        <v>9.7999999999999972</v>
      </c>
    </row>
    <row r="167" spans="5:11">
      <c r="E167" s="10">
        <v>45622</v>
      </c>
      <c r="F167" s="94">
        <v>17.8</v>
      </c>
      <c r="G167" s="139">
        <v>14.45</v>
      </c>
      <c r="H167" s="160"/>
      <c r="I167" s="160"/>
      <c r="J167" s="77"/>
      <c r="K167" s="127">
        <f t="shared" si="2"/>
        <v>3.3500000000000014</v>
      </c>
    </row>
    <row r="168" spans="5:11">
      <c r="E168" s="10">
        <v>45622</v>
      </c>
      <c r="F168" s="94">
        <v>49.8</v>
      </c>
      <c r="G168" s="139">
        <v>36.22</v>
      </c>
      <c r="H168" s="160">
        <v>49.8</v>
      </c>
      <c r="I168" s="160">
        <v>36.22</v>
      </c>
      <c r="J168" s="77"/>
      <c r="K168" s="127">
        <f t="shared" si="2"/>
        <v>0</v>
      </c>
    </row>
    <row r="169" spans="5:11">
      <c r="E169" s="10">
        <v>45622</v>
      </c>
      <c r="F169" s="94">
        <v>25.8</v>
      </c>
      <c r="G169" s="139">
        <v>19.2</v>
      </c>
      <c r="H169" s="160"/>
      <c r="I169" s="160"/>
      <c r="J169" s="77"/>
      <c r="K169" s="127">
        <f t="shared" si="2"/>
        <v>6.6000000000000014</v>
      </c>
    </row>
    <row r="170" spans="5:11">
      <c r="E170" s="10">
        <v>45622</v>
      </c>
      <c r="F170" s="94">
        <v>34.799999999999997</v>
      </c>
      <c r="G170" s="139">
        <v>25</v>
      </c>
      <c r="H170" s="160"/>
      <c r="I170" s="160"/>
      <c r="J170" s="77"/>
      <c r="K170" s="127">
        <f t="shared" si="2"/>
        <v>9.7999999999999972</v>
      </c>
    </row>
    <row r="171" spans="5:11">
      <c r="E171" s="10">
        <v>45622</v>
      </c>
      <c r="F171" s="94">
        <v>32.799999999999997</v>
      </c>
      <c r="G171" s="139">
        <v>27.31</v>
      </c>
      <c r="H171" s="160"/>
      <c r="I171" s="160"/>
      <c r="J171" s="77"/>
      <c r="K171" s="127">
        <f t="shared" si="2"/>
        <v>5.4899999999999984</v>
      </c>
    </row>
    <row r="172" spans="5:11">
      <c r="E172" s="10">
        <v>45622</v>
      </c>
      <c r="F172" s="94">
        <v>17.8</v>
      </c>
      <c r="G172" s="139">
        <v>14.45</v>
      </c>
      <c r="H172" s="160"/>
      <c r="I172" s="160"/>
      <c r="J172" s="77"/>
      <c r="K172" s="127">
        <f t="shared" si="2"/>
        <v>3.3500000000000014</v>
      </c>
    </row>
    <row r="173" spans="5:11">
      <c r="E173" s="10">
        <v>45623</v>
      </c>
      <c r="F173" s="94">
        <v>34.799999999999997</v>
      </c>
      <c r="G173" s="139">
        <v>25</v>
      </c>
      <c r="H173" s="160"/>
      <c r="I173" s="160"/>
      <c r="J173" s="77"/>
      <c r="K173" s="127">
        <f t="shared" si="2"/>
        <v>9.7999999999999972</v>
      </c>
    </row>
    <row r="174" spans="5:11">
      <c r="E174" s="10">
        <v>45623</v>
      </c>
      <c r="F174" s="94">
        <v>20.8</v>
      </c>
      <c r="G174" s="139">
        <v>13</v>
      </c>
      <c r="H174" s="160"/>
      <c r="I174" s="160"/>
      <c r="J174" s="77"/>
      <c r="K174" s="127">
        <f t="shared" si="2"/>
        <v>7.8000000000000007</v>
      </c>
    </row>
    <row r="175" spans="5:11">
      <c r="E175" s="10">
        <v>45623</v>
      </c>
      <c r="F175" s="94">
        <v>14.8</v>
      </c>
      <c r="G175" s="139">
        <v>9.94</v>
      </c>
      <c r="H175" s="160"/>
      <c r="I175" s="160"/>
      <c r="J175" s="77"/>
      <c r="K175" s="127">
        <f t="shared" si="2"/>
        <v>4.8600000000000012</v>
      </c>
    </row>
    <row r="176" spans="5:11">
      <c r="E176" s="10">
        <v>45623</v>
      </c>
      <c r="F176" s="94">
        <v>14.8</v>
      </c>
      <c r="G176" s="139">
        <v>9.94</v>
      </c>
      <c r="H176" s="160"/>
      <c r="I176" s="160"/>
      <c r="J176" s="77"/>
      <c r="K176" s="127">
        <f t="shared" si="2"/>
        <v>4.8600000000000012</v>
      </c>
    </row>
    <row r="177" spans="5:13">
      <c r="E177" s="10">
        <v>45624</v>
      </c>
      <c r="F177" s="94">
        <v>97.8</v>
      </c>
      <c r="G177" s="139">
        <v>68</v>
      </c>
      <c r="H177" s="160"/>
      <c r="I177" s="160"/>
      <c r="J177" s="77"/>
      <c r="K177" s="127">
        <f t="shared" si="2"/>
        <v>29.799999999999997</v>
      </c>
    </row>
    <row r="178" spans="5:13">
      <c r="E178" s="10">
        <v>45624</v>
      </c>
      <c r="F178" s="94">
        <v>34.799999999999997</v>
      </c>
      <c r="G178" s="139">
        <v>25</v>
      </c>
      <c r="H178" s="160"/>
      <c r="I178" s="160"/>
      <c r="J178" s="77"/>
      <c r="K178" s="127">
        <f t="shared" si="2"/>
        <v>9.7999999999999972</v>
      </c>
      <c r="M178" t="s">
        <v>65</v>
      </c>
    </row>
    <row r="179" spans="5:13">
      <c r="E179" s="10">
        <v>45624</v>
      </c>
      <c r="F179" s="94">
        <v>28.7</v>
      </c>
      <c r="G179" s="139">
        <v>19</v>
      </c>
      <c r="H179" s="160"/>
      <c r="I179" s="160"/>
      <c r="J179" s="77"/>
      <c r="K179" s="127">
        <f t="shared" si="2"/>
        <v>9.6999999999999993</v>
      </c>
    </row>
    <row r="180" spans="5:13">
      <c r="E180" s="10">
        <v>45624</v>
      </c>
      <c r="F180" s="94">
        <v>51.6</v>
      </c>
      <c r="G180" s="139">
        <v>34.4</v>
      </c>
      <c r="H180" s="160"/>
      <c r="I180" s="160"/>
      <c r="J180" s="77"/>
      <c r="K180" s="127">
        <f t="shared" si="2"/>
        <v>17.200000000000003</v>
      </c>
    </row>
    <row r="181" spans="5:13">
      <c r="E181" s="10">
        <v>45624</v>
      </c>
      <c r="F181" s="94">
        <v>77.400000000000006</v>
      </c>
      <c r="G181" s="139">
        <v>49.6</v>
      </c>
      <c r="H181" s="160"/>
      <c r="I181" s="160"/>
      <c r="J181" s="77"/>
      <c r="K181" s="127">
        <f t="shared" si="2"/>
        <v>27.800000000000004</v>
      </c>
    </row>
    <row r="182" spans="5:13">
      <c r="E182" s="10">
        <v>45624</v>
      </c>
      <c r="F182" s="94">
        <v>10.64</v>
      </c>
      <c r="G182" s="139">
        <v>10.65</v>
      </c>
      <c r="H182" s="160"/>
      <c r="I182" s="160"/>
      <c r="J182" s="77"/>
      <c r="K182" s="127">
        <f t="shared" si="2"/>
        <v>-9.9999999999997868E-3</v>
      </c>
    </row>
    <row r="183" spans="5:13">
      <c r="E183" s="10">
        <v>45624</v>
      </c>
      <c r="F183" s="94">
        <v>145</v>
      </c>
      <c r="G183" s="139">
        <v>50</v>
      </c>
      <c r="H183" s="160"/>
      <c r="I183" s="160"/>
      <c r="J183" s="77">
        <v>4</v>
      </c>
      <c r="K183" s="127">
        <f t="shared" si="2"/>
        <v>91</v>
      </c>
    </row>
    <row r="184" spans="5:13">
      <c r="E184" s="10">
        <v>45624</v>
      </c>
      <c r="F184" s="94">
        <v>49.8</v>
      </c>
      <c r="G184" s="139">
        <v>36.22</v>
      </c>
      <c r="H184" s="160"/>
      <c r="I184" s="160"/>
      <c r="J184" s="77"/>
      <c r="K184" s="127">
        <f t="shared" si="2"/>
        <v>13.579999999999998</v>
      </c>
    </row>
    <row r="185" spans="5:13">
      <c r="E185" s="10">
        <v>45625</v>
      </c>
      <c r="F185" s="94">
        <v>99.4</v>
      </c>
      <c r="G185" s="139">
        <v>65</v>
      </c>
      <c r="H185" s="160"/>
      <c r="I185" s="160"/>
      <c r="J185" s="77">
        <v>4</v>
      </c>
      <c r="K185" s="127">
        <f t="shared" si="2"/>
        <v>30.400000000000006</v>
      </c>
    </row>
    <row r="186" spans="5:13">
      <c r="E186" s="10">
        <v>45625</v>
      </c>
      <c r="F186" s="94">
        <v>23.5</v>
      </c>
      <c r="G186" s="139">
        <v>15</v>
      </c>
      <c r="H186" s="160"/>
      <c r="I186" s="160"/>
      <c r="J186" s="77"/>
      <c r="K186" s="127">
        <f t="shared" si="2"/>
        <v>8.5</v>
      </c>
      <c r="M186" t="s">
        <v>65</v>
      </c>
    </row>
    <row r="187" spans="5:13">
      <c r="E187" s="10">
        <v>45625</v>
      </c>
      <c r="F187" s="94">
        <v>17.8</v>
      </c>
      <c r="G187" s="139">
        <v>14.45</v>
      </c>
      <c r="H187" s="160"/>
      <c r="I187" s="160"/>
      <c r="J187" s="77"/>
      <c r="K187" s="127">
        <f t="shared" si="2"/>
        <v>3.3500000000000014</v>
      </c>
    </row>
    <row r="188" spans="5:13">
      <c r="E188" s="10">
        <v>45625</v>
      </c>
      <c r="F188" s="94">
        <v>890</v>
      </c>
      <c r="G188" s="139">
        <v>612.5</v>
      </c>
      <c r="H188" s="160"/>
      <c r="I188" s="160"/>
      <c r="J188" s="77"/>
      <c r="K188" s="127">
        <f t="shared" si="2"/>
        <v>277.5</v>
      </c>
    </row>
    <row r="189" spans="5:13">
      <c r="E189" s="10">
        <v>45625</v>
      </c>
      <c r="F189" s="94">
        <v>31.3</v>
      </c>
      <c r="G189" s="139">
        <v>21</v>
      </c>
      <c r="H189" s="160"/>
      <c r="I189" s="160"/>
      <c r="J189" s="77"/>
      <c r="K189" s="127">
        <f t="shared" si="2"/>
        <v>10.3</v>
      </c>
    </row>
    <row r="190" spans="5:13">
      <c r="E190" s="10">
        <v>45626</v>
      </c>
      <c r="F190" s="94">
        <v>14.8</v>
      </c>
      <c r="G190" s="139">
        <v>9.94</v>
      </c>
      <c r="H190" s="160"/>
      <c r="I190" s="160"/>
      <c r="J190" s="77"/>
      <c r="K190" s="127">
        <f t="shared" si="2"/>
        <v>4.8600000000000012</v>
      </c>
    </row>
    <row r="191" spans="5:13">
      <c r="E191" s="10">
        <v>45626</v>
      </c>
      <c r="F191" s="155">
        <v>97.8</v>
      </c>
      <c r="G191" s="139">
        <v>68</v>
      </c>
      <c r="H191" s="160"/>
      <c r="I191" s="160"/>
      <c r="J191" s="77"/>
      <c r="K191" s="127">
        <f t="shared" si="2"/>
        <v>29.799999999999997</v>
      </c>
      <c r="M191" t="s">
        <v>65</v>
      </c>
    </row>
    <row r="192" spans="5:13">
      <c r="E192" s="10">
        <v>45626</v>
      </c>
      <c r="F192" s="94">
        <v>47.6</v>
      </c>
      <c r="G192" s="139">
        <v>21.1</v>
      </c>
      <c r="H192" s="160"/>
      <c r="I192" s="160"/>
      <c r="J192" s="77"/>
      <c r="K192" s="127">
        <f t="shared" si="2"/>
        <v>26.5</v>
      </c>
    </row>
    <row r="193" spans="5:13">
      <c r="E193" s="10"/>
      <c r="F193" s="94"/>
      <c r="G193" s="139"/>
      <c r="H193" s="160"/>
      <c r="I193" s="160"/>
      <c r="J193" s="77"/>
      <c r="K193" s="127"/>
    </row>
    <row r="194" spans="5:13">
      <c r="E194" s="10"/>
      <c r="F194" s="94"/>
      <c r="G194" s="139"/>
      <c r="H194" s="160"/>
      <c r="I194" s="160"/>
      <c r="J194" s="77"/>
      <c r="K194" s="127"/>
    </row>
    <row r="195" spans="5:13">
      <c r="E195" s="10"/>
      <c r="F195" s="94"/>
      <c r="G195" s="139"/>
      <c r="H195" s="160"/>
      <c r="I195" s="160"/>
      <c r="J195" s="77"/>
      <c r="K195" s="127"/>
    </row>
    <row r="196" spans="5:13">
      <c r="E196" s="10"/>
      <c r="F196" s="94"/>
      <c r="G196" s="139"/>
      <c r="H196" s="160"/>
      <c r="I196" s="160"/>
      <c r="J196" s="77"/>
      <c r="K196" s="127"/>
    </row>
    <row r="197" spans="5:13">
      <c r="E197" s="10"/>
      <c r="F197" s="94"/>
      <c r="G197" s="139"/>
      <c r="H197" s="160"/>
      <c r="I197" s="160"/>
      <c r="J197" s="77"/>
      <c r="K197" s="127"/>
    </row>
    <row r="198" spans="5:13">
      <c r="E198" s="10"/>
      <c r="F198" s="94"/>
      <c r="G198" s="139"/>
      <c r="H198" s="160"/>
      <c r="I198" s="160"/>
      <c r="J198" s="77"/>
      <c r="K198" s="127"/>
    </row>
    <row r="199" spans="5:13">
      <c r="E199" s="10"/>
      <c r="F199" s="94"/>
      <c r="G199" s="139"/>
      <c r="H199" s="160"/>
      <c r="I199" s="160"/>
      <c r="J199" s="77"/>
      <c r="K199" s="127"/>
    </row>
    <row r="200" spans="5:13">
      <c r="E200" s="10"/>
      <c r="F200" s="94"/>
      <c r="G200" s="139"/>
      <c r="H200" s="160"/>
      <c r="I200" s="160"/>
      <c r="J200" s="77"/>
      <c r="K200" s="127"/>
      <c r="M200" t="s">
        <v>65</v>
      </c>
    </row>
    <row r="201" spans="5:13">
      <c r="E201" s="10"/>
      <c r="F201" s="94"/>
      <c r="G201" s="139"/>
      <c r="H201" s="160"/>
      <c r="I201" s="160"/>
      <c r="J201" s="77"/>
      <c r="K201" s="127"/>
    </row>
    <row r="202" spans="5:13">
      <c r="E202" s="10"/>
      <c r="F202" s="94"/>
      <c r="G202" s="139"/>
      <c r="H202" s="160"/>
      <c r="I202" s="160"/>
      <c r="J202" s="77"/>
      <c r="K202" s="127"/>
    </row>
    <row r="203" spans="5:13">
      <c r="E203" s="10"/>
      <c r="F203" s="94"/>
      <c r="G203" s="139"/>
      <c r="H203" s="160"/>
      <c r="I203" s="160"/>
      <c r="J203" s="77"/>
      <c r="K203" s="127"/>
    </row>
    <row r="204" spans="5:13">
      <c r="E204" s="10"/>
      <c r="F204" s="94"/>
      <c r="G204" s="139"/>
      <c r="H204" s="160"/>
      <c r="I204" s="160"/>
      <c r="J204" s="77"/>
      <c r="K204" s="127"/>
    </row>
    <row r="205" spans="5:13">
      <c r="E205" s="10"/>
      <c r="F205" s="94"/>
      <c r="G205" s="139"/>
      <c r="H205" s="160"/>
      <c r="I205" s="160"/>
      <c r="J205" s="77"/>
      <c r="K205" s="127"/>
    </row>
    <row r="206" spans="5:13">
      <c r="E206" s="10"/>
      <c r="F206" s="94"/>
      <c r="G206" s="139"/>
      <c r="H206" s="160"/>
      <c r="I206" s="160"/>
      <c r="J206" s="77"/>
      <c r="K206" s="127"/>
    </row>
    <row r="207" spans="5:13">
      <c r="E207" s="10"/>
      <c r="F207" s="94"/>
      <c r="G207" s="139"/>
      <c r="H207" s="160"/>
      <c r="I207" s="160"/>
      <c r="J207" s="77"/>
      <c r="K207" s="127"/>
    </row>
    <row r="208" spans="5:13">
      <c r="E208" s="10"/>
      <c r="F208" s="94"/>
      <c r="G208" s="139"/>
      <c r="H208" s="160"/>
      <c r="I208" s="160"/>
      <c r="J208" s="77"/>
      <c r="K208" s="127"/>
    </row>
    <row r="209" spans="5:11">
      <c r="E209" s="10"/>
      <c r="F209" s="94"/>
      <c r="G209" s="139"/>
      <c r="H209" s="160"/>
      <c r="I209" s="160"/>
      <c r="J209" s="77"/>
      <c r="K209" s="127"/>
    </row>
    <row r="210" spans="5:11">
      <c r="E210" s="10"/>
      <c r="F210" s="94"/>
      <c r="G210" s="139"/>
      <c r="H210" s="160"/>
      <c r="I210" s="160"/>
      <c r="J210" s="77"/>
      <c r="K210" s="127"/>
    </row>
    <row r="211" spans="5:11">
      <c r="E211" s="10"/>
      <c r="F211" s="94"/>
      <c r="G211" s="139"/>
      <c r="H211" s="160"/>
      <c r="I211" s="160"/>
      <c r="J211" s="77"/>
      <c r="K211" s="127"/>
    </row>
    <row r="212" spans="5:11">
      <c r="E212" s="10"/>
      <c r="F212" s="94"/>
      <c r="G212" s="139"/>
      <c r="H212" s="160"/>
      <c r="I212" s="160"/>
      <c r="J212" s="77"/>
      <c r="K212" s="127"/>
    </row>
    <row r="213" spans="5:11">
      <c r="E213" s="10"/>
      <c r="F213" s="94"/>
      <c r="G213" s="139"/>
      <c r="H213" s="160"/>
      <c r="I213" s="160"/>
      <c r="J213" s="77"/>
      <c r="K213" s="127"/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23"/>
  <sheetViews>
    <sheetView workbookViewId="0">
      <pane xSplit="4" ySplit="6" topLeftCell="E201" activePane="bottomRight" state="frozen"/>
      <selection pane="topRight" activeCell="E1" sqref="E1"/>
      <selection pane="bottomLeft" activeCell="A7" sqref="A7"/>
      <selection pane="bottomRight" activeCell="C6" sqref="C6:D6"/>
    </sheetView>
  </sheetViews>
  <sheetFormatPr defaultColWidth="9" defaultRowHeight="20.25"/>
  <cols>
    <col min="1" max="1" width="15.75" customWidth="1"/>
    <col min="2" max="2" width="14.5" customWidth="1"/>
    <col min="3" max="3" width="14" customWidth="1"/>
    <col min="4" max="4" width="14.125" customWidth="1"/>
    <col min="5" max="5" width="15.5" style="14" customWidth="1"/>
    <col min="6" max="6" width="14.375" style="90" customWidth="1"/>
    <col min="7" max="7" width="14.625" style="149" customWidth="1"/>
    <col min="8" max="8" width="13.75" style="161" customWidth="1"/>
    <col min="9" max="9" width="12.375" style="161" customWidth="1"/>
    <col min="10" max="10" width="11.75" style="49" customWidth="1"/>
    <col min="11" max="11" width="13" style="145" customWidth="1"/>
    <col min="12" max="12" width="11.75" customWidth="1"/>
  </cols>
  <sheetData>
    <row r="1" spans="1:18" ht="39.950000000000003" customHeight="1">
      <c r="A1" s="172" t="s">
        <v>109</v>
      </c>
      <c r="B1" s="173"/>
      <c r="C1" s="173"/>
      <c r="D1" s="174"/>
      <c r="E1" s="6" t="s">
        <v>0</v>
      </c>
      <c r="F1" s="55" t="s">
        <v>5</v>
      </c>
      <c r="G1" s="146" t="s">
        <v>1</v>
      </c>
      <c r="H1" s="120" t="s">
        <v>6</v>
      </c>
      <c r="I1" s="121" t="s">
        <v>7</v>
      </c>
      <c r="J1" s="7" t="s">
        <v>11</v>
      </c>
      <c r="K1" s="143" t="s">
        <v>96</v>
      </c>
      <c r="L1" s="143" t="s">
        <v>97</v>
      </c>
      <c r="M1">
        <v>6.2</v>
      </c>
      <c r="N1" s="175">
        <v>11</v>
      </c>
      <c r="O1" s="175"/>
      <c r="P1">
        <v>5</v>
      </c>
      <c r="Q1" s="175">
        <v>5</v>
      </c>
      <c r="R1" s="175"/>
    </row>
    <row r="2" spans="1:18" ht="20.25" customHeight="1">
      <c r="A2" s="52" t="s">
        <v>94</v>
      </c>
      <c r="B2" s="52" t="s">
        <v>95</v>
      </c>
      <c r="C2" s="157" t="s">
        <v>8</v>
      </c>
      <c r="D2" s="156">
        <f>SUM(K:K)</f>
        <v>3911.7200000000003</v>
      </c>
      <c r="E2" s="10">
        <v>45566</v>
      </c>
      <c r="F2" s="58">
        <v>14.8</v>
      </c>
      <c r="G2" s="139">
        <v>5</v>
      </c>
      <c r="H2" s="122"/>
      <c r="I2" s="122"/>
      <c r="J2" s="26">
        <v>4</v>
      </c>
      <c r="K2" s="127">
        <f>F2-G2-H2+I2-J2</f>
        <v>5.8000000000000007</v>
      </c>
      <c r="L2" s="152"/>
      <c r="M2">
        <v>10.3</v>
      </c>
      <c r="N2" s="21">
        <v>15</v>
      </c>
      <c r="O2" s="21"/>
      <c r="Q2" s="21">
        <v>10</v>
      </c>
      <c r="R2" s="21"/>
    </row>
    <row r="3" spans="1:18" ht="20.25" customHeight="1">
      <c r="A3" s="52" t="s">
        <v>89</v>
      </c>
      <c r="B3" s="156">
        <f>SUM(F:F)</f>
        <v>12208.999999999982</v>
      </c>
      <c r="C3" s="157" t="s">
        <v>57</v>
      </c>
      <c r="D3" s="159">
        <f>D2/B4</f>
        <v>0.49542660144940431</v>
      </c>
      <c r="E3" s="10">
        <v>45566</v>
      </c>
      <c r="F3" s="58">
        <v>23.6</v>
      </c>
      <c r="G3" s="139">
        <v>17.3</v>
      </c>
      <c r="H3" s="122"/>
      <c r="I3" s="122"/>
      <c r="J3" s="26"/>
      <c r="K3" s="127">
        <f t="shared" ref="K3:K66" si="0">F3-G3-H3+I3-J3</f>
        <v>6.3000000000000007</v>
      </c>
      <c r="L3" s="152"/>
      <c r="M3">
        <v>14.8</v>
      </c>
      <c r="N3" s="1">
        <v>20</v>
      </c>
      <c r="O3" s="1"/>
      <c r="Q3" s="1">
        <v>11</v>
      </c>
      <c r="R3" s="1"/>
    </row>
    <row r="4" spans="1:18" ht="20.25" customHeight="1">
      <c r="A4" s="52" t="s">
        <v>90</v>
      </c>
      <c r="B4" s="156">
        <f>SUM(G:G)</f>
        <v>7895.6599999999935</v>
      </c>
      <c r="C4" s="4" t="s">
        <v>11</v>
      </c>
      <c r="D4" s="156">
        <f>SUM(J:J)</f>
        <v>94</v>
      </c>
      <c r="E4" s="10">
        <v>45566</v>
      </c>
      <c r="F4" s="58">
        <v>34.799999999999997</v>
      </c>
      <c r="G4" s="139">
        <v>25</v>
      </c>
      <c r="H4" s="122"/>
      <c r="I4" s="122"/>
      <c r="J4" s="26"/>
      <c r="K4" s="127">
        <f t="shared" si="0"/>
        <v>9.7999999999999972</v>
      </c>
      <c r="L4" s="152"/>
      <c r="Q4" s="1"/>
      <c r="R4" s="1"/>
    </row>
    <row r="5" spans="1:18" ht="20.25" customHeight="1">
      <c r="A5" s="52" t="s">
        <v>91</v>
      </c>
      <c r="B5" s="156">
        <f>SUM(H:H)</f>
        <v>825.2</v>
      </c>
      <c r="C5" s="157" t="s">
        <v>98</v>
      </c>
      <c r="D5" s="158">
        <f>COUNT(G:G)</f>
        <v>212</v>
      </c>
      <c r="E5" s="10">
        <v>45566</v>
      </c>
      <c r="F5" s="58">
        <v>32.799999999999997</v>
      </c>
      <c r="G5" s="139">
        <v>22.8</v>
      </c>
      <c r="H5" s="123"/>
      <c r="I5" s="123"/>
      <c r="J5" s="26"/>
      <c r="K5" s="127">
        <f t="shared" si="0"/>
        <v>9.9999999999999964</v>
      </c>
      <c r="L5" s="152"/>
    </row>
    <row r="6" spans="1:18" ht="20.25" customHeight="1">
      <c r="A6" s="52" t="s">
        <v>92</v>
      </c>
      <c r="B6" s="156">
        <f>SUM(I:I)</f>
        <v>517.57999999999993</v>
      </c>
      <c r="C6" s="165" t="s">
        <v>108</v>
      </c>
      <c r="D6" s="158">
        <f>COUNT(I:I)</f>
        <v>12</v>
      </c>
      <c r="E6" s="10">
        <v>45566</v>
      </c>
      <c r="F6" s="58">
        <v>26.1</v>
      </c>
      <c r="G6" s="140">
        <v>17</v>
      </c>
      <c r="H6" s="123"/>
      <c r="I6" s="123"/>
      <c r="J6" s="26"/>
      <c r="K6" s="127">
        <f>F6-G6-H6+I6-J6</f>
        <v>9.1000000000000014</v>
      </c>
      <c r="L6" s="152"/>
    </row>
    <row r="7" spans="1:18" ht="20.25" customHeight="1">
      <c r="C7" s="1"/>
      <c r="D7" s="1"/>
      <c r="E7" s="10">
        <v>45566</v>
      </c>
      <c r="F7" s="138">
        <v>16.8</v>
      </c>
      <c r="G7" s="139">
        <v>16.93</v>
      </c>
      <c r="H7" s="123"/>
      <c r="I7" s="123"/>
      <c r="J7" s="26"/>
      <c r="K7" s="127">
        <f>F7-G7-H7+I7-J7</f>
        <v>-0.12999999999999901</v>
      </c>
      <c r="L7" s="152"/>
    </row>
    <row r="8" spans="1:18" ht="20.25" customHeight="1">
      <c r="A8" s="1"/>
      <c r="B8" s="1"/>
      <c r="C8" s="1"/>
      <c r="D8" s="1"/>
      <c r="E8" s="10">
        <v>45566</v>
      </c>
      <c r="F8" s="58">
        <v>16.8</v>
      </c>
      <c r="G8" s="139">
        <v>0</v>
      </c>
      <c r="H8" s="123"/>
      <c r="I8" s="123"/>
      <c r="J8" s="26"/>
      <c r="K8" s="127">
        <f>F8-G8-H8+I8-J8</f>
        <v>16.8</v>
      </c>
      <c r="L8" s="152"/>
    </row>
    <row r="9" spans="1:18" ht="20.25" customHeight="1">
      <c r="A9" s="1"/>
      <c r="B9" s="1"/>
      <c r="E9" s="10">
        <v>45567</v>
      </c>
      <c r="F9" s="58">
        <v>16.8</v>
      </c>
      <c r="G9" s="140">
        <v>13</v>
      </c>
      <c r="H9" s="123"/>
      <c r="I9" s="123"/>
      <c r="J9" s="26"/>
      <c r="K9" s="127">
        <f>F9-G9-H9+I9-J9</f>
        <v>3.8000000000000007</v>
      </c>
      <c r="L9" s="152"/>
    </row>
    <row r="10" spans="1:18" ht="20.25" customHeight="1">
      <c r="A10" s="1"/>
      <c r="B10" s="162"/>
      <c r="E10" s="10">
        <v>45567</v>
      </c>
      <c r="F10" s="138">
        <v>51.6</v>
      </c>
      <c r="G10" s="139">
        <v>34.4</v>
      </c>
      <c r="H10" s="123"/>
      <c r="I10" s="123"/>
      <c r="J10" s="26"/>
      <c r="K10" s="127">
        <f t="shared" si="0"/>
        <v>17.200000000000003</v>
      </c>
      <c r="L10" s="14"/>
    </row>
    <row r="11" spans="1:18" ht="22.35" customHeight="1">
      <c r="A11" s="1"/>
      <c r="B11" s="1"/>
      <c r="E11" s="10">
        <v>45567</v>
      </c>
      <c r="F11" s="58">
        <v>51.6</v>
      </c>
      <c r="G11" s="139">
        <v>34.4</v>
      </c>
      <c r="H11" s="123"/>
      <c r="I11" s="123"/>
      <c r="J11" s="26"/>
      <c r="K11" s="127">
        <f>F11-G11-H11+I11-J11</f>
        <v>17.200000000000003</v>
      </c>
      <c r="L11" s="14"/>
    </row>
    <row r="12" spans="1:18">
      <c r="A12" s="1"/>
      <c r="B12" s="1"/>
      <c r="E12" s="10">
        <v>45567</v>
      </c>
      <c r="F12" s="58">
        <v>236</v>
      </c>
      <c r="G12" s="140">
        <v>140.19</v>
      </c>
      <c r="H12" s="123"/>
      <c r="I12" s="123"/>
      <c r="J12" s="26"/>
      <c r="K12" s="127">
        <f t="shared" si="0"/>
        <v>95.81</v>
      </c>
      <c r="L12" s="14"/>
    </row>
    <row r="13" spans="1:18">
      <c r="A13" s="1"/>
      <c r="B13" s="1"/>
      <c r="E13" s="10">
        <v>45567</v>
      </c>
      <c r="F13" s="58">
        <v>17.8</v>
      </c>
      <c r="G13" s="140">
        <v>14.45</v>
      </c>
      <c r="H13" s="123"/>
      <c r="I13" s="123"/>
      <c r="J13" s="26"/>
      <c r="K13" s="127">
        <f t="shared" si="0"/>
        <v>3.3500000000000014</v>
      </c>
      <c r="L13" s="14"/>
    </row>
    <row r="14" spans="1:18">
      <c r="B14" s="154"/>
      <c r="E14" s="10">
        <v>45567</v>
      </c>
      <c r="F14" s="58">
        <v>11.8</v>
      </c>
      <c r="G14" s="140">
        <v>10.65</v>
      </c>
      <c r="H14" s="123"/>
      <c r="I14" s="123"/>
      <c r="J14" s="26"/>
      <c r="K14" s="127">
        <f t="shared" si="0"/>
        <v>1.1500000000000004</v>
      </c>
      <c r="L14" s="14"/>
      <c r="M14" t="s">
        <v>65</v>
      </c>
    </row>
    <row r="15" spans="1:18">
      <c r="E15" s="10">
        <v>45567</v>
      </c>
      <c r="F15" s="58">
        <v>213.6</v>
      </c>
      <c r="G15" s="139">
        <v>147.4</v>
      </c>
      <c r="H15" s="123">
        <v>22</v>
      </c>
      <c r="I15" s="123"/>
      <c r="J15" s="26"/>
      <c r="K15" s="127">
        <f t="shared" si="0"/>
        <v>44.199999999999989</v>
      </c>
      <c r="L15" s="14"/>
    </row>
    <row r="16" spans="1:18">
      <c r="E16" s="10">
        <v>45567</v>
      </c>
      <c r="F16" s="58">
        <v>20.8</v>
      </c>
      <c r="G16" s="140">
        <v>13</v>
      </c>
      <c r="H16" s="123"/>
      <c r="I16" s="123"/>
      <c r="J16" s="26"/>
      <c r="K16" s="127">
        <f t="shared" si="0"/>
        <v>7.8000000000000007</v>
      </c>
      <c r="L16" s="14"/>
    </row>
    <row r="17" spans="5:12">
      <c r="E17" s="10">
        <v>45568</v>
      </c>
      <c r="F17" s="58">
        <v>66.599999999999994</v>
      </c>
      <c r="G17" s="139">
        <v>45</v>
      </c>
      <c r="H17" s="122"/>
      <c r="I17" s="122"/>
      <c r="J17" s="26"/>
      <c r="K17" s="127">
        <f t="shared" si="0"/>
        <v>21.599999999999994</v>
      </c>
      <c r="L17" s="14"/>
    </row>
    <row r="18" spans="5:12">
      <c r="E18" s="10">
        <v>45568</v>
      </c>
      <c r="F18" s="60">
        <v>59.2</v>
      </c>
      <c r="G18" s="139">
        <v>20</v>
      </c>
      <c r="H18" s="122"/>
      <c r="I18" s="122"/>
      <c r="J18" s="26">
        <v>4</v>
      </c>
      <c r="K18" s="127">
        <f t="shared" si="0"/>
        <v>35.200000000000003</v>
      </c>
      <c r="L18" s="14"/>
    </row>
    <row r="19" spans="5:12">
      <c r="E19" s="10">
        <v>45568</v>
      </c>
      <c r="F19" s="58">
        <v>90.6</v>
      </c>
      <c r="G19" s="139">
        <v>60</v>
      </c>
      <c r="H19" s="122">
        <v>90.6</v>
      </c>
      <c r="I19" s="122">
        <v>54</v>
      </c>
      <c r="J19" s="26"/>
      <c r="K19" s="127">
        <f t="shared" si="0"/>
        <v>-6</v>
      </c>
      <c r="L19" s="14"/>
    </row>
    <row r="20" spans="5:12">
      <c r="E20" s="10">
        <v>45568</v>
      </c>
      <c r="F20" s="138">
        <v>74</v>
      </c>
      <c r="G20" s="139">
        <v>25</v>
      </c>
      <c r="H20" s="123"/>
      <c r="I20" s="123"/>
      <c r="J20" s="26">
        <v>4</v>
      </c>
      <c r="K20" s="127">
        <f t="shared" si="0"/>
        <v>45</v>
      </c>
      <c r="L20" s="14"/>
    </row>
    <row r="21" spans="5:12">
      <c r="E21" s="10">
        <v>45568</v>
      </c>
      <c r="F21" s="138">
        <v>17.8</v>
      </c>
      <c r="G21" s="139">
        <v>14.45</v>
      </c>
      <c r="H21" s="123"/>
      <c r="I21" s="123"/>
      <c r="J21" s="26"/>
      <c r="K21" s="127">
        <f t="shared" si="0"/>
        <v>3.3500000000000014</v>
      </c>
      <c r="L21" s="14"/>
    </row>
    <row r="22" spans="5:12">
      <c r="E22" s="10">
        <v>45568</v>
      </c>
      <c r="F22" s="135">
        <v>34.799999999999997</v>
      </c>
      <c r="G22" s="139">
        <v>25</v>
      </c>
      <c r="H22" s="122"/>
      <c r="I22" s="122"/>
      <c r="J22" s="26"/>
      <c r="K22" s="127">
        <f t="shared" si="0"/>
        <v>9.7999999999999972</v>
      </c>
      <c r="L22" s="14"/>
    </row>
    <row r="23" spans="5:12">
      <c r="E23" s="10">
        <v>45568</v>
      </c>
      <c r="F23" s="135">
        <v>64.8</v>
      </c>
      <c r="G23" s="139">
        <v>45</v>
      </c>
      <c r="H23" s="123">
        <v>64.8</v>
      </c>
      <c r="I23" s="123">
        <v>42</v>
      </c>
      <c r="J23" s="26"/>
      <c r="K23" s="127">
        <f t="shared" si="0"/>
        <v>-3</v>
      </c>
      <c r="L23" s="14"/>
    </row>
    <row r="24" spans="5:12">
      <c r="E24" s="10">
        <v>45569</v>
      </c>
      <c r="F24" s="60">
        <v>34.799999999999997</v>
      </c>
      <c r="G24" s="139">
        <v>25</v>
      </c>
      <c r="H24" s="123"/>
      <c r="I24" s="123"/>
      <c r="J24" s="26"/>
      <c r="K24" s="127">
        <f t="shared" si="0"/>
        <v>9.7999999999999972</v>
      </c>
      <c r="L24" s="14"/>
    </row>
    <row r="25" spans="5:12">
      <c r="E25" s="10">
        <v>45569</v>
      </c>
      <c r="F25" s="60">
        <v>25.8</v>
      </c>
      <c r="G25" s="139">
        <v>19.2</v>
      </c>
      <c r="H25" s="123"/>
      <c r="I25" s="123"/>
      <c r="J25" s="141"/>
      <c r="K25" s="127">
        <f t="shared" si="0"/>
        <v>6.6000000000000014</v>
      </c>
      <c r="L25" s="14"/>
    </row>
    <row r="26" spans="5:12">
      <c r="E26" s="10">
        <v>45569</v>
      </c>
      <c r="F26" s="94">
        <v>20.8</v>
      </c>
      <c r="G26" s="139">
        <v>13</v>
      </c>
      <c r="H26" s="123"/>
      <c r="I26" s="123"/>
      <c r="J26" s="141"/>
      <c r="K26" s="127">
        <f t="shared" si="0"/>
        <v>7.8000000000000007</v>
      </c>
      <c r="L26" s="14"/>
    </row>
    <row r="27" spans="5:12">
      <c r="E27" s="10">
        <v>45570</v>
      </c>
      <c r="F27" s="94">
        <v>127.8</v>
      </c>
      <c r="G27" s="139">
        <v>88</v>
      </c>
      <c r="H27" s="123"/>
      <c r="I27" s="123"/>
      <c r="J27" s="130"/>
      <c r="K27" s="127">
        <f t="shared" si="0"/>
        <v>39.799999999999997</v>
      </c>
      <c r="L27" s="14"/>
    </row>
    <row r="28" spans="5:12">
      <c r="E28" s="10">
        <v>45570</v>
      </c>
      <c r="F28" s="94">
        <v>14.8</v>
      </c>
      <c r="G28" s="139">
        <v>10.199999999999999</v>
      </c>
      <c r="H28" s="123"/>
      <c r="I28" s="123"/>
      <c r="J28" s="77"/>
      <c r="K28" s="127">
        <f t="shared" ref="K28:K33" si="1">F28-G28-H28+I28-J28</f>
        <v>4.6000000000000014</v>
      </c>
      <c r="L28" s="14"/>
    </row>
    <row r="29" spans="5:12">
      <c r="E29" s="10">
        <v>45570</v>
      </c>
      <c r="F29" s="94">
        <v>14.8</v>
      </c>
      <c r="G29" s="139">
        <v>10.199999999999999</v>
      </c>
      <c r="H29" s="123"/>
      <c r="I29" s="123"/>
      <c r="J29" s="77"/>
      <c r="K29" s="127">
        <f t="shared" si="1"/>
        <v>4.6000000000000014</v>
      </c>
      <c r="L29" s="14"/>
    </row>
    <row r="30" spans="5:12">
      <c r="E30" s="10">
        <v>45570</v>
      </c>
      <c r="F30" s="94">
        <v>35.4</v>
      </c>
      <c r="G30" s="139">
        <v>23.95</v>
      </c>
      <c r="H30" s="123"/>
      <c r="I30" s="123"/>
      <c r="J30" s="77"/>
      <c r="K30" s="127">
        <f t="shared" si="1"/>
        <v>11.45</v>
      </c>
      <c r="L30" s="14"/>
    </row>
    <row r="31" spans="5:12">
      <c r="E31" s="10">
        <v>45570</v>
      </c>
      <c r="F31" s="153">
        <v>17.8</v>
      </c>
      <c r="G31" s="139">
        <v>14.45</v>
      </c>
      <c r="H31" s="123"/>
      <c r="I31" s="123"/>
      <c r="J31" s="77"/>
      <c r="K31" s="127">
        <f t="shared" si="1"/>
        <v>3.3500000000000014</v>
      </c>
      <c r="L31" s="14"/>
    </row>
    <row r="32" spans="5:12">
      <c r="E32" s="10">
        <v>45571</v>
      </c>
      <c r="F32" s="94">
        <v>64.8</v>
      </c>
      <c r="G32" s="139">
        <v>45</v>
      </c>
      <c r="H32" s="160"/>
      <c r="I32" s="160"/>
      <c r="J32" s="77"/>
      <c r="K32" s="127">
        <f t="shared" si="1"/>
        <v>19.799999999999997</v>
      </c>
    </row>
    <row r="33" spans="3:11">
      <c r="E33" s="10">
        <v>45571</v>
      </c>
      <c r="F33" s="94">
        <v>83.2</v>
      </c>
      <c r="G33" s="139">
        <v>137.5</v>
      </c>
      <c r="H33" s="160"/>
      <c r="I33" s="160"/>
      <c r="J33" s="77"/>
      <c r="K33" s="127">
        <f t="shared" si="1"/>
        <v>-54.3</v>
      </c>
    </row>
    <row r="34" spans="3:11">
      <c r="E34" s="10">
        <v>45571</v>
      </c>
      <c r="F34" s="94">
        <v>143</v>
      </c>
      <c r="G34" s="139">
        <v>0</v>
      </c>
      <c r="H34" s="160"/>
      <c r="I34" s="160"/>
      <c r="J34" s="77"/>
      <c r="K34" s="127">
        <f t="shared" si="0"/>
        <v>143</v>
      </c>
    </row>
    <row r="35" spans="3:11">
      <c r="E35" s="10">
        <v>45571</v>
      </c>
      <c r="F35" s="94">
        <v>14.8</v>
      </c>
      <c r="G35" s="139">
        <v>10.199999999999999</v>
      </c>
      <c r="H35" s="160"/>
      <c r="I35" s="160"/>
      <c r="J35" s="77"/>
      <c r="K35" s="127">
        <f t="shared" si="0"/>
        <v>4.6000000000000014</v>
      </c>
    </row>
    <row r="36" spans="3:11">
      <c r="E36" s="10">
        <v>45571</v>
      </c>
      <c r="F36" s="94">
        <v>127.8</v>
      </c>
      <c r="G36" s="139">
        <v>88</v>
      </c>
      <c r="H36" s="160"/>
      <c r="I36" s="160"/>
      <c r="J36" s="77"/>
      <c r="K36" s="127">
        <f t="shared" si="0"/>
        <v>39.799999999999997</v>
      </c>
    </row>
    <row r="37" spans="3:11">
      <c r="E37" s="10">
        <v>45572</v>
      </c>
      <c r="F37" s="94">
        <v>11.8</v>
      </c>
      <c r="G37" s="139">
        <v>10.65</v>
      </c>
      <c r="H37" s="160"/>
      <c r="I37" s="160"/>
      <c r="J37" s="77"/>
      <c r="K37" s="127">
        <f t="shared" ref="K37:K52" si="2">F37-G37-H37+I37-J37</f>
        <v>1.1500000000000004</v>
      </c>
    </row>
    <row r="38" spans="3:11">
      <c r="E38" s="10">
        <v>45572</v>
      </c>
      <c r="F38" s="94">
        <v>18.8</v>
      </c>
      <c r="G38" s="139">
        <v>16</v>
      </c>
      <c r="H38" s="160"/>
      <c r="I38" s="160"/>
      <c r="J38" s="77"/>
      <c r="K38" s="127">
        <f t="shared" si="2"/>
        <v>2.8000000000000007</v>
      </c>
    </row>
    <row r="39" spans="3:11">
      <c r="E39" s="10">
        <v>45572</v>
      </c>
      <c r="F39" s="94">
        <v>17.8</v>
      </c>
      <c r="G39" s="139">
        <v>14.45</v>
      </c>
      <c r="H39" s="160"/>
      <c r="I39" s="160"/>
      <c r="J39" s="77"/>
      <c r="K39" s="127">
        <f t="shared" si="2"/>
        <v>3.3500000000000014</v>
      </c>
    </row>
    <row r="40" spans="3:11">
      <c r="E40" s="10">
        <v>45572</v>
      </c>
      <c r="F40" s="94">
        <v>17.8</v>
      </c>
      <c r="G40" s="139">
        <v>14.45</v>
      </c>
      <c r="H40" s="160"/>
      <c r="I40" s="160"/>
      <c r="J40" s="77"/>
      <c r="K40" s="127">
        <f t="shared" si="2"/>
        <v>3.3500000000000014</v>
      </c>
    </row>
    <row r="41" spans="3:11">
      <c r="E41" s="10">
        <v>45572</v>
      </c>
      <c r="F41" s="94">
        <v>235.8</v>
      </c>
      <c r="G41" s="139">
        <v>155.34</v>
      </c>
      <c r="H41" s="160"/>
      <c r="I41" s="160"/>
      <c r="J41" s="77"/>
      <c r="K41" s="127">
        <f t="shared" si="2"/>
        <v>80.460000000000008</v>
      </c>
    </row>
    <row r="42" spans="3:11">
      <c r="E42" s="10">
        <v>45572</v>
      </c>
      <c r="F42" s="94">
        <v>38.799999999999997</v>
      </c>
      <c r="G42" s="139">
        <v>25.48</v>
      </c>
      <c r="H42" s="160"/>
      <c r="I42" s="160"/>
      <c r="J42" s="77"/>
      <c r="K42" s="127">
        <f t="shared" si="2"/>
        <v>13.319999999999997</v>
      </c>
    </row>
    <row r="43" spans="3:11">
      <c r="E43" s="10">
        <v>45572</v>
      </c>
      <c r="F43" s="94">
        <v>14.8</v>
      </c>
      <c r="G43" s="139">
        <v>9.3000000000000007</v>
      </c>
      <c r="H43" s="160"/>
      <c r="I43" s="160"/>
      <c r="J43" s="77"/>
      <c r="K43" s="127">
        <f t="shared" si="2"/>
        <v>5.5</v>
      </c>
    </row>
    <row r="44" spans="3:11">
      <c r="E44" s="10">
        <v>45572</v>
      </c>
      <c r="F44" s="94">
        <v>34.799999999999997</v>
      </c>
      <c r="G44" s="139">
        <v>25</v>
      </c>
      <c r="H44" s="160"/>
      <c r="I44" s="160"/>
      <c r="J44" s="77"/>
      <c r="K44" s="127">
        <f t="shared" si="2"/>
        <v>9.7999999999999972</v>
      </c>
    </row>
    <row r="45" spans="3:11">
      <c r="E45" s="10">
        <v>45573</v>
      </c>
      <c r="F45" s="94">
        <v>17.8</v>
      </c>
      <c r="G45" s="139">
        <v>14.45</v>
      </c>
      <c r="H45" s="160">
        <v>17.8</v>
      </c>
      <c r="I45" s="160">
        <v>14.45</v>
      </c>
      <c r="J45" s="77"/>
      <c r="K45" s="127">
        <f t="shared" si="2"/>
        <v>0</v>
      </c>
    </row>
    <row r="46" spans="3:11">
      <c r="C46" s="79"/>
      <c r="D46" s="79"/>
      <c r="E46" s="10">
        <v>45573</v>
      </c>
      <c r="F46" s="94">
        <v>29.6</v>
      </c>
      <c r="G46" s="139">
        <v>21.1</v>
      </c>
      <c r="H46" s="160"/>
      <c r="I46" s="160"/>
      <c r="J46" s="77"/>
      <c r="K46" s="127">
        <f t="shared" si="2"/>
        <v>8.5</v>
      </c>
    </row>
    <row r="47" spans="3:11">
      <c r="E47" s="10">
        <v>45573</v>
      </c>
      <c r="F47" s="94">
        <v>34.799999999999997</v>
      </c>
      <c r="G47" s="139">
        <v>25</v>
      </c>
      <c r="H47" s="160"/>
      <c r="I47" s="160"/>
      <c r="J47" s="77"/>
      <c r="K47" s="127">
        <f t="shared" si="2"/>
        <v>9.7999999999999972</v>
      </c>
    </row>
    <row r="48" spans="3:11">
      <c r="E48" s="10">
        <v>45573</v>
      </c>
      <c r="F48" s="94">
        <v>59.4</v>
      </c>
      <c r="G48" s="139">
        <v>32.93</v>
      </c>
      <c r="H48" s="160">
        <v>59.4</v>
      </c>
      <c r="I48" s="160">
        <v>32.93</v>
      </c>
      <c r="J48" s="77">
        <v>12</v>
      </c>
      <c r="K48" s="127">
        <f t="shared" si="2"/>
        <v>-12</v>
      </c>
    </row>
    <row r="49" spans="1:13">
      <c r="C49" s="79"/>
      <c r="D49" s="79"/>
      <c r="E49" s="10">
        <v>45573</v>
      </c>
      <c r="F49" s="94">
        <v>17.8</v>
      </c>
      <c r="G49" s="139">
        <v>14.45</v>
      </c>
      <c r="H49" s="160"/>
      <c r="I49" s="160"/>
      <c r="J49" s="77"/>
      <c r="K49" s="127">
        <f t="shared" si="2"/>
        <v>3.3500000000000014</v>
      </c>
    </row>
    <row r="50" spans="1:13">
      <c r="A50" s="79"/>
      <c r="B50" s="79"/>
      <c r="E50" s="10">
        <v>45573</v>
      </c>
      <c r="F50" s="94">
        <v>95</v>
      </c>
      <c r="G50" s="139">
        <v>32</v>
      </c>
      <c r="H50" s="160"/>
      <c r="I50" s="160"/>
      <c r="J50" s="77">
        <v>4</v>
      </c>
      <c r="K50" s="127">
        <f t="shared" si="2"/>
        <v>59</v>
      </c>
      <c r="M50" t="s">
        <v>65</v>
      </c>
    </row>
    <row r="51" spans="1:13">
      <c r="E51" s="10">
        <v>45573</v>
      </c>
      <c r="F51" s="94">
        <v>34.799999999999997</v>
      </c>
      <c r="G51" s="139">
        <v>25</v>
      </c>
      <c r="H51" s="160"/>
      <c r="I51" s="160"/>
      <c r="J51" s="77"/>
      <c r="K51" s="127">
        <f t="shared" si="2"/>
        <v>9.7999999999999972</v>
      </c>
    </row>
    <row r="52" spans="1:13">
      <c r="E52" s="10">
        <v>45573</v>
      </c>
      <c r="F52" s="94">
        <v>44.4</v>
      </c>
      <c r="G52" s="139">
        <v>15</v>
      </c>
      <c r="H52" s="160"/>
      <c r="I52" s="160"/>
      <c r="J52" s="77">
        <v>4</v>
      </c>
      <c r="K52" s="127">
        <f t="shared" si="2"/>
        <v>25.4</v>
      </c>
    </row>
    <row r="53" spans="1:13">
      <c r="A53" s="79"/>
      <c r="B53" s="79"/>
      <c r="E53" s="10">
        <v>45573</v>
      </c>
      <c r="F53" s="94">
        <v>17.8</v>
      </c>
      <c r="G53" s="139">
        <v>14.45</v>
      </c>
      <c r="H53" s="160"/>
      <c r="I53" s="160"/>
      <c r="J53" s="77"/>
      <c r="K53" s="127">
        <f t="shared" si="0"/>
        <v>3.3500000000000014</v>
      </c>
    </row>
    <row r="54" spans="1:13" s="79" customFormat="1">
      <c r="A54"/>
      <c r="B54"/>
      <c r="C54"/>
      <c r="D54"/>
      <c r="E54" s="10">
        <v>45573</v>
      </c>
      <c r="F54" s="94">
        <v>273.39999999999998</v>
      </c>
      <c r="G54" s="139">
        <v>169.5</v>
      </c>
      <c r="H54" s="160"/>
      <c r="I54" s="160"/>
      <c r="J54" s="77"/>
      <c r="K54" s="127">
        <f t="shared" si="0"/>
        <v>103.89999999999998</v>
      </c>
    </row>
    <row r="55" spans="1:13">
      <c r="E55" s="10">
        <v>45574</v>
      </c>
      <c r="F55" s="94">
        <v>14.8</v>
      </c>
      <c r="G55" s="139">
        <v>5</v>
      </c>
      <c r="H55" s="160"/>
      <c r="I55" s="160"/>
      <c r="J55" s="77">
        <v>4</v>
      </c>
      <c r="K55" s="127">
        <f t="shared" si="0"/>
        <v>5.8000000000000007</v>
      </c>
      <c r="M55" t="s">
        <v>65</v>
      </c>
    </row>
    <row r="56" spans="1:13">
      <c r="E56" s="10">
        <v>45574</v>
      </c>
      <c r="F56" s="94">
        <v>173</v>
      </c>
      <c r="G56" s="139">
        <v>117.5</v>
      </c>
      <c r="H56" s="160"/>
      <c r="I56" s="160"/>
      <c r="J56" s="77"/>
      <c r="K56" s="127">
        <f t="shared" si="0"/>
        <v>55.5</v>
      </c>
    </row>
    <row r="57" spans="1:13" s="79" customFormat="1">
      <c r="A57"/>
      <c r="B57"/>
      <c r="C57"/>
      <c r="D57"/>
      <c r="E57" s="10">
        <v>45574</v>
      </c>
      <c r="F57" s="94">
        <v>26.1</v>
      </c>
      <c r="G57" s="139">
        <v>17</v>
      </c>
      <c r="H57" s="160"/>
      <c r="I57" s="160"/>
      <c r="J57" s="77"/>
      <c r="K57" s="127">
        <f t="shared" si="0"/>
        <v>9.1000000000000014</v>
      </c>
    </row>
    <row r="58" spans="1:13">
      <c r="E58" s="10">
        <v>45574</v>
      </c>
      <c r="F58" s="155">
        <v>115</v>
      </c>
      <c r="G58" s="123">
        <v>77.38</v>
      </c>
      <c r="H58" s="160"/>
      <c r="I58" s="160"/>
      <c r="J58" s="130"/>
      <c r="K58" s="127">
        <f t="shared" si="0"/>
        <v>37.620000000000005</v>
      </c>
    </row>
    <row r="59" spans="1:13">
      <c r="E59" s="10">
        <v>45574</v>
      </c>
      <c r="F59" s="94">
        <v>76.2</v>
      </c>
      <c r="G59" s="139">
        <v>37.24</v>
      </c>
      <c r="H59" s="160"/>
      <c r="I59" s="160"/>
      <c r="J59" s="77"/>
      <c r="K59" s="127">
        <f t="shared" si="0"/>
        <v>38.96</v>
      </c>
    </row>
    <row r="60" spans="1:13">
      <c r="E60" s="10">
        <v>45574</v>
      </c>
      <c r="F60" s="94">
        <v>525</v>
      </c>
      <c r="G60" s="139">
        <v>361.5</v>
      </c>
      <c r="H60" s="160"/>
      <c r="I60" s="160"/>
      <c r="J60" s="77"/>
      <c r="K60" s="127">
        <f t="shared" si="0"/>
        <v>163.5</v>
      </c>
      <c r="M60" t="s">
        <v>65</v>
      </c>
    </row>
    <row r="61" spans="1:13">
      <c r="E61" s="10">
        <v>45574</v>
      </c>
      <c r="F61" s="94">
        <v>17.8</v>
      </c>
      <c r="G61" s="139">
        <v>14.45</v>
      </c>
      <c r="H61" s="160"/>
      <c r="I61" s="160"/>
      <c r="J61" s="77"/>
      <c r="K61" s="127">
        <f t="shared" si="0"/>
        <v>3.3500000000000014</v>
      </c>
    </row>
    <row r="62" spans="1:13">
      <c r="E62" s="10">
        <v>45575</v>
      </c>
      <c r="F62" s="94">
        <v>17.8</v>
      </c>
      <c r="G62" s="139">
        <v>14.45</v>
      </c>
      <c r="H62" s="160"/>
      <c r="I62" s="160"/>
      <c r="J62" s="77"/>
      <c r="K62" s="127">
        <f t="shared" si="0"/>
        <v>3.3500000000000014</v>
      </c>
      <c r="L62" t="s">
        <v>99</v>
      </c>
    </row>
    <row r="63" spans="1:13">
      <c r="E63" s="10">
        <v>45575</v>
      </c>
      <c r="F63" s="94">
        <v>64.8</v>
      </c>
      <c r="G63" s="139">
        <v>45</v>
      </c>
      <c r="H63" s="160"/>
      <c r="I63" s="160"/>
      <c r="J63" s="77"/>
      <c r="K63" s="127">
        <f t="shared" si="0"/>
        <v>19.799999999999997</v>
      </c>
    </row>
    <row r="64" spans="1:13">
      <c r="E64" s="10">
        <v>45575</v>
      </c>
      <c r="F64" s="94">
        <v>59.2</v>
      </c>
      <c r="G64" s="139">
        <v>20</v>
      </c>
      <c r="H64" s="160"/>
      <c r="I64" s="160"/>
      <c r="J64" s="77">
        <v>4</v>
      </c>
      <c r="K64" s="127">
        <f t="shared" si="0"/>
        <v>35.200000000000003</v>
      </c>
    </row>
    <row r="65" spans="5:13">
      <c r="E65" s="10">
        <v>45575</v>
      </c>
      <c r="F65" s="94">
        <v>14.8</v>
      </c>
      <c r="G65" s="139">
        <v>5</v>
      </c>
      <c r="H65" s="160"/>
      <c r="I65" s="160"/>
      <c r="J65" s="77">
        <v>4</v>
      </c>
      <c r="K65" s="127">
        <f t="shared" si="0"/>
        <v>5.8000000000000007</v>
      </c>
    </row>
    <row r="66" spans="5:13">
      <c r="E66" s="10">
        <v>45575</v>
      </c>
      <c r="F66" s="94">
        <v>34.799999999999997</v>
      </c>
      <c r="G66" s="139">
        <v>25</v>
      </c>
      <c r="H66" s="160"/>
      <c r="I66" s="160"/>
      <c r="J66" s="77"/>
      <c r="K66" s="127">
        <f t="shared" si="0"/>
        <v>9.7999999999999972</v>
      </c>
    </row>
    <row r="67" spans="5:13">
      <c r="E67" s="10">
        <v>45575</v>
      </c>
      <c r="F67" s="94">
        <v>71</v>
      </c>
      <c r="G67" s="139">
        <v>25</v>
      </c>
      <c r="H67" s="160"/>
      <c r="I67" s="160"/>
      <c r="J67" s="77">
        <v>4</v>
      </c>
      <c r="K67" s="127">
        <f t="shared" ref="K67:K144" si="3">F67-G67-H67+I67-J67</f>
        <v>42</v>
      </c>
    </row>
    <row r="68" spans="5:13">
      <c r="E68" s="10">
        <v>45575</v>
      </c>
      <c r="F68" s="94">
        <v>20.8</v>
      </c>
      <c r="G68" s="139">
        <v>13</v>
      </c>
      <c r="H68" s="160"/>
      <c r="I68" s="160"/>
      <c r="J68" s="77"/>
      <c r="K68" s="127">
        <f t="shared" si="3"/>
        <v>7.8000000000000007</v>
      </c>
    </row>
    <row r="69" spans="5:13">
      <c r="E69" s="10">
        <v>45575</v>
      </c>
      <c r="F69" s="94">
        <v>17.8</v>
      </c>
      <c r="G69" s="139">
        <v>14.45</v>
      </c>
      <c r="H69" s="160"/>
      <c r="I69" s="160"/>
      <c r="J69" s="77"/>
      <c r="K69" s="127">
        <f t="shared" si="3"/>
        <v>3.3500000000000014</v>
      </c>
      <c r="M69" t="s">
        <v>65</v>
      </c>
    </row>
    <row r="70" spans="5:13">
      <c r="E70" s="10">
        <v>45575</v>
      </c>
      <c r="F70" s="94">
        <v>64.8</v>
      </c>
      <c r="G70" s="139">
        <v>45</v>
      </c>
      <c r="H70" s="160"/>
      <c r="I70" s="160"/>
      <c r="J70" s="77"/>
      <c r="K70" s="127">
        <f t="shared" si="3"/>
        <v>19.799999999999997</v>
      </c>
    </row>
    <row r="71" spans="5:13">
      <c r="E71" s="10">
        <v>45576</v>
      </c>
      <c r="F71" s="94">
        <v>14.8</v>
      </c>
      <c r="G71" s="139">
        <v>10.199999999999999</v>
      </c>
      <c r="H71" s="160"/>
      <c r="I71" s="160"/>
      <c r="J71" s="77"/>
      <c r="K71" s="127">
        <f t="shared" si="3"/>
        <v>4.6000000000000014</v>
      </c>
    </row>
    <row r="72" spans="5:13">
      <c r="E72" s="10">
        <v>45576</v>
      </c>
      <c r="F72" s="94">
        <v>19.8</v>
      </c>
      <c r="G72" s="139">
        <v>13.8</v>
      </c>
      <c r="H72" s="160"/>
      <c r="I72" s="160"/>
      <c r="J72" s="77"/>
      <c r="K72" s="127">
        <f t="shared" si="3"/>
        <v>6</v>
      </c>
    </row>
    <row r="73" spans="5:13">
      <c r="E73" s="10">
        <v>45576</v>
      </c>
      <c r="F73" s="94">
        <v>152.4</v>
      </c>
      <c r="G73" s="139">
        <v>89.89</v>
      </c>
      <c r="H73" s="160"/>
      <c r="I73" s="160"/>
      <c r="J73" s="77"/>
      <c r="K73" s="127">
        <f t="shared" si="3"/>
        <v>62.510000000000005</v>
      </c>
    </row>
    <row r="74" spans="5:13">
      <c r="E74" s="10">
        <v>45576</v>
      </c>
      <c r="F74" s="94">
        <v>52.4</v>
      </c>
      <c r="G74" s="139">
        <v>25.3</v>
      </c>
      <c r="H74" s="160"/>
      <c r="I74" s="160"/>
      <c r="J74" s="77"/>
      <c r="K74" s="127">
        <f t="shared" si="3"/>
        <v>27.099999999999998</v>
      </c>
    </row>
    <row r="75" spans="5:13">
      <c r="E75" s="10">
        <v>45576</v>
      </c>
      <c r="F75" s="94">
        <v>20.8</v>
      </c>
      <c r="G75" s="139">
        <v>13</v>
      </c>
      <c r="H75" s="160"/>
      <c r="I75" s="160"/>
      <c r="J75" s="77"/>
      <c r="K75" s="127">
        <f t="shared" si="3"/>
        <v>7.8000000000000007</v>
      </c>
    </row>
    <row r="76" spans="5:13">
      <c r="E76" s="10">
        <v>45576</v>
      </c>
      <c r="F76" s="94">
        <v>14.8</v>
      </c>
      <c r="G76" s="139">
        <v>10.199999999999999</v>
      </c>
      <c r="H76" s="160"/>
      <c r="I76" s="160"/>
      <c r="J76" s="77"/>
      <c r="K76" s="127">
        <f t="shared" si="3"/>
        <v>4.6000000000000014</v>
      </c>
    </row>
    <row r="77" spans="5:13">
      <c r="E77" s="10">
        <v>45576</v>
      </c>
      <c r="F77" s="94">
        <v>64.8</v>
      </c>
      <c r="G77" s="139">
        <v>45</v>
      </c>
      <c r="H77" s="160"/>
      <c r="I77" s="160"/>
      <c r="J77" s="77"/>
      <c r="K77" s="127">
        <f t="shared" si="3"/>
        <v>19.799999999999997</v>
      </c>
    </row>
    <row r="78" spans="5:13">
      <c r="E78" s="10">
        <v>45576</v>
      </c>
      <c r="F78" s="94">
        <v>14.8</v>
      </c>
      <c r="G78" s="139">
        <v>10.199999999999999</v>
      </c>
      <c r="H78" s="160"/>
      <c r="I78" s="160"/>
      <c r="J78" s="77"/>
      <c r="K78" s="127">
        <f t="shared" si="3"/>
        <v>4.6000000000000014</v>
      </c>
    </row>
    <row r="79" spans="5:13">
      <c r="E79" s="10">
        <v>45577</v>
      </c>
      <c r="F79" s="94">
        <v>100.2</v>
      </c>
      <c r="G79" s="139">
        <v>68.3</v>
      </c>
      <c r="H79" s="160"/>
      <c r="I79" s="160"/>
      <c r="J79" s="77"/>
      <c r="K79" s="127">
        <f t="shared" si="3"/>
        <v>31.900000000000006</v>
      </c>
    </row>
    <row r="80" spans="5:13">
      <c r="E80" s="10">
        <v>45577</v>
      </c>
      <c r="F80" s="94">
        <v>51.6</v>
      </c>
      <c r="G80" s="139">
        <v>34.4</v>
      </c>
      <c r="H80" s="160"/>
      <c r="I80" s="160"/>
      <c r="J80" s="77"/>
      <c r="K80" s="127">
        <f t="shared" si="3"/>
        <v>17.200000000000003</v>
      </c>
    </row>
    <row r="81" spans="5:13">
      <c r="E81" s="10">
        <v>45577</v>
      </c>
      <c r="F81" s="94">
        <v>35.6</v>
      </c>
      <c r="G81" s="139">
        <v>24.9</v>
      </c>
      <c r="H81" s="160"/>
      <c r="I81" s="160"/>
      <c r="J81" s="77"/>
      <c r="K81" s="127">
        <f t="shared" si="3"/>
        <v>10.700000000000003</v>
      </c>
    </row>
    <row r="82" spans="5:13">
      <c r="E82" s="10">
        <v>45577</v>
      </c>
      <c r="F82" s="94">
        <v>32.799999999999997</v>
      </c>
      <c r="G82" s="139">
        <v>22.8</v>
      </c>
      <c r="H82" s="160"/>
      <c r="I82" s="160"/>
      <c r="J82" s="77"/>
      <c r="K82" s="127">
        <f t="shared" si="3"/>
        <v>9.9999999999999964</v>
      </c>
    </row>
    <row r="83" spans="5:13">
      <c r="E83" s="10">
        <v>45577</v>
      </c>
      <c r="F83" s="94">
        <v>33.9</v>
      </c>
      <c r="G83" s="139">
        <v>23</v>
      </c>
      <c r="H83" s="160"/>
      <c r="I83" s="160"/>
      <c r="J83" s="77"/>
      <c r="K83" s="127">
        <f t="shared" si="3"/>
        <v>10.899999999999999</v>
      </c>
    </row>
    <row r="84" spans="5:13">
      <c r="E84" s="10">
        <v>45577</v>
      </c>
      <c r="F84" s="94">
        <v>14.8</v>
      </c>
      <c r="G84" s="139">
        <v>5</v>
      </c>
      <c r="H84" s="160"/>
      <c r="I84" s="160"/>
      <c r="J84" s="77">
        <v>4</v>
      </c>
      <c r="K84" s="127">
        <f t="shared" si="3"/>
        <v>5.8000000000000007</v>
      </c>
    </row>
    <row r="85" spans="5:13">
      <c r="E85" s="10">
        <v>45577</v>
      </c>
      <c r="F85" s="94">
        <v>18.8</v>
      </c>
      <c r="G85" s="139">
        <v>16</v>
      </c>
      <c r="H85" s="160"/>
      <c r="I85" s="160"/>
      <c r="J85" s="77"/>
      <c r="K85" s="127">
        <f t="shared" si="3"/>
        <v>2.8000000000000007</v>
      </c>
    </row>
    <row r="86" spans="5:13">
      <c r="E86" s="10">
        <v>45577</v>
      </c>
      <c r="F86" s="94">
        <v>17.8</v>
      </c>
      <c r="G86" s="139">
        <v>14.45</v>
      </c>
      <c r="H86" s="160"/>
      <c r="I86" s="160"/>
      <c r="J86" s="77"/>
      <c r="K86" s="127">
        <f t="shared" si="3"/>
        <v>3.3500000000000014</v>
      </c>
    </row>
    <row r="87" spans="5:13">
      <c r="E87" s="10">
        <v>45577</v>
      </c>
      <c r="F87" s="94">
        <v>17.8</v>
      </c>
      <c r="G87" s="139">
        <v>14.45</v>
      </c>
      <c r="H87" s="160"/>
      <c r="I87" s="160"/>
      <c r="J87" s="77"/>
      <c r="K87" s="127">
        <f t="shared" si="3"/>
        <v>3.3500000000000014</v>
      </c>
    </row>
    <row r="88" spans="5:13">
      <c r="E88" s="10">
        <v>45578</v>
      </c>
      <c r="F88" s="155">
        <v>43.6</v>
      </c>
      <c r="G88" s="123">
        <v>29.65</v>
      </c>
      <c r="H88" s="160"/>
      <c r="I88" s="160"/>
      <c r="J88" s="77"/>
      <c r="K88" s="127">
        <f t="shared" si="3"/>
        <v>13.950000000000003</v>
      </c>
    </row>
    <row r="89" spans="5:13">
      <c r="E89" s="10">
        <v>45578</v>
      </c>
      <c r="F89" s="94">
        <v>127.8</v>
      </c>
      <c r="G89" s="139">
        <v>80</v>
      </c>
      <c r="H89" s="160"/>
      <c r="I89" s="160"/>
      <c r="J89" s="77"/>
      <c r="K89" s="127">
        <f t="shared" si="3"/>
        <v>47.8</v>
      </c>
    </row>
    <row r="90" spans="5:13">
      <c r="E90" s="10">
        <v>45578</v>
      </c>
      <c r="F90" s="94">
        <v>34.799999999999997</v>
      </c>
      <c r="G90" s="139">
        <v>25</v>
      </c>
      <c r="H90" s="160"/>
      <c r="I90" s="160"/>
      <c r="J90" s="77"/>
      <c r="K90" s="127">
        <f t="shared" si="3"/>
        <v>9.7999999999999972</v>
      </c>
    </row>
    <row r="91" spans="5:13">
      <c r="E91" s="10">
        <v>45578</v>
      </c>
      <c r="F91" s="94">
        <v>34.799999999999997</v>
      </c>
      <c r="G91" s="139">
        <v>25</v>
      </c>
      <c r="H91" s="160"/>
      <c r="I91" s="160"/>
      <c r="J91" s="77"/>
      <c r="K91" s="127">
        <f t="shared" si="3"/>
        <v>9.7999999999999972</v>
      </c>
    </row>
    <row r="92" spans="5:13">
      <c r="E92" s="10">
        <v>45578</v>
      </c>
      <c r="F92" s="94">
        <v>17.8</v>
      </c>
      <c r="G92" s="139">
        <v>14.45</v>
      </c>
      <c r="H92" s="160"/>
      <c r="I92" s="160"/>
      <c r="J92" s="77"/>
      <c r="K92" s="127">
        <f t="shared" si="3"/>
        <v>3.3500000000000014</v>
      </c>
      <c r="M92" t="s">
        <v>102</v>
      </c>
    </row>
    <row r="93" spans="5:13">
      <c r="E93" s="10">
        <v>45578</v>
      </c>
      <c r="F93" s="94">
        <v>127.8</v>
      </c>
      <c r="G93" s="139">
        <v>88</v>
      </c>
      <c r="H93" s="160"/>
      <c r="I93" s="160"/>
      <c r="J93" s="77"/>
      <c r="K93" s="127">
        <f t="shared" si="3"/>
        <v>39.799999999999997</v>
      </c>
    </row>
    <row r="94" spans="5:13">
      <c r="E94" s="10">
        <v>45578</v>
      </c>
      <c r="F94" s="94">
        <v>44.4</v>
      </c>
      <c r="G94" s="139">
        <v>19.82</v>
      </c>
      <c r="H94" s="160"/>
      <c r="I94" s="160"/>
      <c r="J94" s="77"/>
      <c r="K94" s="127">
        <f t="shared" si="3"/>
        <v>24.58</v>
      </c>
    </row>
    <row r="95" spans="5:13">
      <c r="E95" s="10">
        <v>45578</v>
      </c>
      <c r="F95" s="94">
        <v>20.8</v>
      </c>
      <c r="G95" s="139">
        <v>13</v>
      </c>
      <c r="H95" s="160"/>
      <c r="I95" s="160"/>
      <c r="J95" s="77"/>
      <c r="K95" s="127">
        <f t="shared" si="3"/>
        <v>7.8000000000000007</v>
      </c>
    </row>
    <row r="96" spans="5:13">
      <c r="E96" s="10">
        <v>45578</v>
      </c>
      <c r="F96" s="94">
        <v>14.8</v>
      </c>
      <c r="G96" s="139">
        <v>9.3000000000000007</v>
      </c>
      <c r="H96" s="160"/>
      <c r="I96" s="160"/>
      <c r="J96" s="77"/>
      <c r="K96" s="127">
        <f t="shared" si="3"/>
        <v>5.5</v>
      </c>
    </row>
    <row r="97" spans="5:13">
      <c r="E97" s="10">
        <v>45578</v>
      </c>
      <c r="F97" s="94">
        <v>17.8</v>
      </c>
      <c r="G97" s="139">
        <v>14.45</v>
      </c>
      <c r="H97" s="160"/>
      <c r="I97" s="160"/>
      <c r="J97" s="77"/>
      <c r="K97" s="127">
        <f t="shared" si="3"/>
        <v>3.3500000000000014</v>
      </c>
    </row>
    <row r="98" spans="5:13">
      <c r="E98" s="10">
        <v>45578</v>
      </c>
      <c r="F98" s="94">
        <v>72.599999999999994</v>
      </c>
      <c r="G98" s="139">
        <v>48.5</v>
      </c>
      <c r="H98" s="160">
        <v>72.599999999999994</v>
      </c>
      <c r="I98" s="160">
        <v>48.5</v>
      </c>
      <c r="J98" s="77"/>
      <c r="K98" s="127">
        <f t="shared" si="3"/>
        <v>0</v>
      </c>
    </row>
    <row r="99" spans="5:13">
      <c r="E99" s="10">
        <v>45578</v>
      </c>
      <c r="F99" s="94">
        <v>67.8</v>
      </c>
      <c r="G99" s="139">
        <v>44</v>
      </c>
      <c r="H99" s="160">
        <v>8</v>
      </c>
      <c r="I99" s="160"/>
      <c r="J99" s="77"/>
      <c r="K99" s="127">
        <f t="shared" si="3"/>
        <v>15.799999999999997</v>
      </c>
    </row>
    <row r="100" spans="5:13">
      <c r="E100" s="10">
        <v>45578</v>
      </c>
      <c r="F100" s="94">
        <v>17.8</v>
      </c>
      <c r="G100" s="139">
        <v>14.45</v>
      </c>
      <c r="H100" s="160"/>
      <c r="I100" s="160"/>
      <c r="J100" s="77"/>
      <c r="K100" s="127">
        <f t="shared" si="3"/>
        <v>3.3500000000000014</v>
      </c>
    </row>
    <row r="101" spans="5:13">
      <c r="E101" s="10">
        <v>45578</v>
      </c>
      <c r="F101" s="94">
        <v>129.80000000000001</v>
      </c>
      <c r="G101" s="139">
        <v>88</v>
      </c>
      <c r="H101" s="160"/>
      <c r="I101" s="160"/>
      <c r="J101" s="77"/>
      <c r="K101" s="127">
        <f t="shared" si="3"/>
        <v>41.800000000000011</v>
      </c>
    </row>
    <row r="102" spans="5:13">
      <c r="E102" s="10">
        <v>45579</v>
      </c>
      <c r="F102" s="94">
        <v>14.8</v>
      </c>
      <c r="G102" s="139">
        <v>10</v>
      </c>
      <c r="H102" s="160"/>
      <c r="I102" s="160"/>
      <c r="J102" s="77">
        <v>4</v>
      </c>
      <c r="K102" s="127">
        <f t="shared" si="3"/>
        <v>0.80000000000000071</v>
      </c>
    </row>
    <row r="103" spans="5:13">
      <c r="E103" s="10">
        <v>45579</v>
      </c>
      <c r="F103" s="94">
        <v>14.8</v>
      </c>
      <c r="G103" s="139">
        <v>0</v>
      </c>
      <c r="H103" s="160"/>
      <c r="I103" s="160"/>
      <c r="J103" s="77"/>
      <c r="K103" s="127">
        <f t="shared" si="3"/>
        <v>14.8</v>
      </c>
    </row>
    <row r="104" spans="5:13">
      <c r="E104" s="10">
        <v>45579</v>
      </c>
      <c r="F104" s="94">
        <v>64.8</v>
      </c>
      <c r="G104" s="139">
        <v>45</v>
      </c>
      <c r="H104" s="160"/>
      <c r="I104" s="160"/>
      <c r="J104" s="77"/>
      <c r="K104" s="127">
        <f t="shared" si="3"/>
        <v>19.799999999999997</v>
      </c>
    </row>
    <row r="105" spans="5:13">
      <c r="E105" s="10">
        <v>45579</v>
      </c>
      <c r="F105" s="94">
        <v>34.799999999999997</v>
      </c>
      <c r="G105" s="139">
        <v>25</v>
      </c>
      <c r="H105" s="160"/>
      <c r="I105" s="160"/>
      <c r="J105" s="77"/>
      <c r="K105" s="127">
        <f t="shared" si="3"/>
        <v>9.7999999999999972</v>
      </c>
    </row>
    <row r="106" spans="5:13">
      <c r="E106" s="10">
        <v>45579</v>
      </c>
      <c r="F106" s="94">
        <v>19.8</v>
      </c>
      <c r="G106" s="139">
        <v>13.8</v>
      </c>
      <c r="H106" s="160"/>
      <c r="I106" s="160"/>
      <c r="J106" s="77"/>
      <c r="K106" s="127">
        <f t="shared" si="3"/>
        <v>6</v>
      </c>
    </row>
    <row r="107" spans="5:13">
      <c r="E107" s="10">
        <v>45579</v>
      </c>
      <c r="F107" s="94">
        <v>40.6</v>
      </c>
      <c r="G107" s="139">
        <v>24.2</v>
      </c>
      <c r="H107" s="160"/>
      <c r="I107" s="160"/>
      <c r="J107" s="77">
        <v>4</v>
      </c>
      <c r="K107" s="127">
        <f t="shared" si="3"/>
        <v>12.400000000000002</v>
      </c>
    </row>
    <row r="108" spans="5:13">
      <c r="E108" s="10">
        <v>45579</v>
      </c>
      <c r="F108" s="94">
        <v>25.8</v>
      </c>
      <c r="G108" s="139">
        <v>19.2</v>
      </c>
      <c r="H108" s="160"/>
      <c r="I108" s="160"/>
      <c r="J108" s="77"/>
      <c r="K108" s="127">
        <f t="shared" si="3"/>
        <v>6.6000000000000014</v>
      </c>
    </row>
    <row r="109" spans="5:13">
      <c r="E109" s="10">
        <v>45579</v>
      </c>
      <c r="F109" s="94">
        <v>56.4</v>
      </c>
      <c r="G109" s="139">
        <v>37</v>
      </c>
      <c r="H109" s="160"/>
      <c r="I109" s="160"/>
      <c r="J109" s="77"/>
      <c r="K109" s="127">
        <f t="shared" si="3"/>
        <v>19.399999999999999</v>
      </c>
    </row>
    <row r="110" spans="5:13">
      <c r="E110" s="10">
        <v>45580</v>
      </c>
      <c r="F110" s="94">
        <v>14.8</v>
      </c>
      <c r="G110" s="139">
        <v>5</v>
      </c>
      <c r="H110" s="160"/>
      <c r="I110" s="160"/>
      <c r="J110" s="77">
        <v>4</v>
      </c>
      <c r="K110" s="127">
        <f t="shared" si="3"/>
        <v>5.8000000000000007</v>
      </c>
      <c r="M110" t="s">
        <v>102</v>
      </c>
    </row>
    <row r="111" spans="5:13">
      <c r="E111" s="10">
        <v>45580</v>
      </c>
      <c r="F111" s="94">
        <v>78.599999999999994</v>
      </c>
      <c r="G111" s="139">
        <v>51</v>
      </c>
      <c r="H111" s="160"/>
      <c r="I111" s="160"/>
      <c r="J111" s="77"/>
      <c r="K111" s="127">
        <f t="shared" si="3"/>
        <v>27.599999999999994</v>
      </c>
    </row>
    <row r="112" spans="5:13">
      <c r="E112" s="10">
        <v>45580</v>
      </c>
      <c r="F112" s="94">
        <v>458</v>
      </c>
      <c r="G112" s="139">
        <v>280</v>
      </c>
      <c r="H112" s="160"/>
      <c r="I112" s="160"/>
      <c r="J112" s="77">
        <v>13</v>
      </c>
      <c r="K112" s="127">
        <f t="shared" si="3"/>
        <v>165</v>
      </c>
    </row>
    <row r="113" spans="5:13">
      <c r="E113" s="10">
        <v>45580</v>
      </c>
      <c r="F113" s="94">
        <v>56.4</v>
      </c>
      <c r="G113" s="139">
        <v>40</v>
      </c>
      <c r="H113" s="160"/>
      <c r="I113" s="160"/>
      <c r="J113" s="77"/>
      <c r="K113" s="127">
        <f t="shared" si="3"/>
        <v>16.399999999999999</v>
      </c>
    </row>
    <row r="114" spans="5:13">
      <c r="E114" s="10">
        <v>45580</v>
      </c>
      <c r="F114" s="94">
        <v>23.6</v>
      </c>
      <c r="G114" s="139">
        <v>17.3</v>
      </c>
      <c r="H114" s="160"/>
      <c r="I114" s="160"/>
      <c r="J114" s="77"/>
      <c r="K114" s="127">
        <f t="shared" si="3"/>
        <v>6.3000000000000007</v>
      </c>
      <c r="M114" t="s">
        <v>102</v>
      </c>
    </row>
    <row r="115" spans="5:13">
      <c r="E115" s="10">
        <v>45580</v>
      </c>
      <c r="F115" s="94">
        <v>95.2</v>
      </c>
      <c r="G115" s="139">
        <v>68.3</v>
      </c>
      <c r="H115" s="160"/>
      <c r="I115" s="160"/>
      <c r="J115" s="77"/>
      <c r="K115" s="127">
        <f t="shared" si="3"/>
        <v>26.900000000000006</v>
      </c>
    </row>
    <row r="116" spans="5:13">
      <c r="E116" s="10">
        <v>45580</v>
      </c>
      <c r="F116" s="94">
        <v>17.8</v>
      </c>
      <c r="G116" s="139">
        <v>14.45</v>
      </c>
      <c r="H116" s="160"/>
      <c r="I116" s="160"/>
      <c r="J116" s="77"/>
      <c r="K116" s="127">
        <f t="shared" si="3"/>
        <v>3.3500000000000014</v>
      </c>
    </row>
    <row r="117" spans="5:13">
      <c r="E117" s="10">
        <v>45580</v>
      </c>
      <c r="F117" s="94">
        <v>17</v>
      </c>
      <c r="G117" s="139">
        <v>8</v>
      </c>
      <c r="H117" s="160"/>
      <c r="I117" s="160"/>
      <c r="J117" s="77"/>
      <c r="K117" s="127">
        <f t="shared" si="3"/>
        <v>9</v>
      </c>
    </row>
    <row r="118" spans="5:13">
      <c r="E118" s="10">
        <v>45580</v>
      </c>
      <c r="F118" s="94">
        <v>14.8</v>
      </c>
      <c r="G118" s="139">
        <v>10.199999999999999</v>
      </c>
      <c r="H118" s="160"/>
      <c r="I118" s="160"/>
      <c r="J118" s="77"/>
      <c r="K118" s="127">
        <f t="shared" si="3"/>
        <v>4.6000000000000014</v>
      </c>
    </row>
    <row r="119" spans="5:13">
      <c r="E119" s="10">
        <v>45581</v>
      </c>
      <c r="F119" s="94">
        <v>25.8</v>
      </c>
      <c r="G119" s="139">
        <v>19.2</v>
      </c>
      <c r="H119" s="160"/>
      <c r="I119" s="160"/>
      <c r="J119" s="77"/>
      <c r="K119" s="127">
        <f t="shared" si="3"/>
        <v>6.6000000000000014</v>
      </c>
      <c r="M119" t="s">
        <v>102</v>
      </c>
    </row>
    <row r="120" spans="5:13">
      <c r="E120" s="10">
        <v>45581</v>
      </c>
      <c r="F120" s="94">
        <v>17.8</v>
      </c>
      <c r="G120" s="139">
        <v>14.45</v>
      </c>
      <c r="H120" s="160"/>
      <c r="I120" s="160"/>
      <c r="J120" s="77"/>
      <c r="K120" s="127">
        <f t="shared" si="3"/>
        <v>3.3500000000000014</v>
      </c>
    </row>
    <row r="121" spans="5:13">
      <c r="E121" s="10">
        <v>45581</v>
      </c>
      <c r="F121" s="94">
        <v>11.8</v>
      </c>
      <c r="G121" s="139">
        <v>10.65</v>
      </c>
      <c r="H121" s="160"/>
      <c r="I121" s="160"/>
      <c r="J121" s="77"/>
      <c r="K121" s="127">
        <f t="shared" si="3"/>
        <v>1.1500000000000004</v>
      </c>
    </row>
    <row r="122" spans="5:13">
      <c r="E122" s="10">
        <v>45581</v>
      </c>
      <c r="F122" s="94">
        <v>17.8</v>
      </c>
      <c r="G122" s="139">
        <v>14.45</v>
      </c>
      <c r="H122" s="160"/>
      <c r="I122" s="160"/>
      <c r="J122" s="77"/>
      <c r="K122" s="127">
        <f t="shared" si="3"/>
        <v>3.3500000000000014</v>
      </c>
    </row>
    <row r="123" spans="5:13">
      <c r="E123" s="10">
        <v>45582</v>
      </c>
      <c r="F123" s="94">
        <v>34.799999999999997</v>
      </c>
      <c r="G123" s="139">
        <v>25</v>
      </c>
      <c r="H123" s="160"/>
      <c r="I123" s="160"/>
      <c r="J123" s="77"/>
      <c r="K123" s="127">
        <f t="shared" si="3"/>
        <v>9.7999999999999972</v>
      </c>
    </row>
    <row r="124" spans="5:13">
      <c r="E124" s="10">
        <v>45582</v>
      </c>
      <c r="F124" s="94">
        <v>60.4</v>
      </c>
      <c r="G124" s="139">
        <v>34.770000000000003</v>
      </c>
      <c r="H124" s="160">
        <v>37.6</v>
      </c>
      <c r="I124" s="160">
        <v>37.6</v>
      </c>
      <c r="J124" s="77"/>
      <c r="K124" s="127">
        <f t="shared" si="3"/>
        <v>25.629999999999995</v>
      </c>
    </row>
    <row r="125" spans="5:13">
      <c r="E125" s="10">
        <v>45582</v>
      </c>
      <c r="F125" s="94">
        <v>40.6</v>
      </c>
      <c r="G125" s="139">
        <v>29.4</v>
      </c>
      <c r="H125" s="160"/>
      <c r="I125" s="160"/>
      <c r="J125" s="77"/>
      <c r="K125" s="127">
        <f t="shared" si="3"/>
        <v>11.200000000000003</v>
      </c>
    </row>
    <row r="126" spans="5:13">
      <c r="E126" s="10">
        <v>45582</v>
      </c>
      <c r="F126" s="94">
        <v>17.8</v>
      </c>
      <c r="G126" s="139">
        <v>14.45</v>
      </c>
      <c r="H126" s="160"/>
      <c r="I126" s="160"/>
      <c r="J126" s="77"/>
      <c r="K126" s="127">
        <f t="shared" si="3"/>
        <v>3.3500000000000014</v>
      </c>
    </row>
    <row r="127" spans="5:13">
      <c r="E127" s="10">
        <v>45582</v>
      </c>
      <c r="F127" s="94">
        <v>182</v>
      </c>
      <c r="G127" s="139">
        <v>116.82</v>
      </c>
      <c r="H127" s="160"/>
      <c r="I127" s="160"/>
      <c r="J127" s="77"/>
      <c r="K127" s="127">
        <f t="shared" si="3"/>
        <v>65.180000000000007</v>
      </c>
    </row>
    <row r="128" spans="5:13">
      <c r="E128" s="10">
        <v>45583</v>
      </c>
      <c r="F128" s="155">
        <v>34.799999999999997</v>
      </c>
      <c r="G128" s="123">
        <v>25</v>
      </c>
      <c r="H128" s="160"/>
      <c r="I128" s="160"/>
      <c r="J128" s="130"/>
      <c r="K128" s="122">
        <f t="shared" si="3"/>
        <v>9.7999999999999972</v>
      </c>
    </row>
    <row r="129" spans="5:13">
      <c r="E129" s="10">
        <v>45583</v>
      </c>
      <c r="F129" s="94">
        <v>99.8</v>
      </c>
      <c r="G129" s="139">
        <v>66</v>
      </c>
      <c r="H129" s="160"/>
      <c r="I129" s="160"/>
      <c r="J129" s="77"/>
      <c r="K129" s="127">
        <f t="shared" si="3"/>
        <v>33.799999999999997</v>
      </c>
    </row>
    <row r="130" spans="5:13">
      <c r="E130" s="10">
        <v>45583</v>
      </c>
      <c r="F130" s="94">
        <v>34.799999999999997</v>
      </c>
      <c r="G130" s="139">
        <v>25</v>
      </c>
      <c r="H130" s="160"/>
      <c r="I130" s="160"/>
      <c r="J130" s="77"/>
      <c r="K130" s="127">
        <f t="shared" si="3"/>
        <v>9.7999999999999972</v>
      </c>
    </row>
    <row r="131" spans="5:13">
      <c r="E131" s="10">
        <v>45583</v>
      </c>
      <c r="F131" s="94">
        <v>11.8</v>
      </c>
      <c r="G131" s="139">
        <v>10.65</v>
      </c>
      <c r="H131" s="160"/>
      <c r="I131" s="160"/>
      <c r="J131" s="77"/>
      <c r="K131" s="127">
        <f t="shared" si="3"/>
        <v>1.1500000000000004</v>
      </c>
      <c r="M131" t="s">
        <v>102</v>
      </c>
    </row>
    <row r="132" spans="5:13">
      <c r="E132" s="10">
        <v>45583</v>
      </c>
      <c r="F132" s="94">
        <v>28.7</v>
      </c>
      <c r="G132" s="139">
        <v>18.600000000000001</v>
      </c>
      <c r="H132" s="160"/>
      <c r="I132" s="160"/>
      <c r="J132" s="77"/>
      <c r="K132" s="127">
        <f t="shared" si="3"/>
        <v>10.099999999999998</v>
      </c>
    </row>
    <row r="133" spans="5:13">
      <c r="E133" s="10">
        <v>45583</v>
      </c>
      <c r="F133" s="94">
        <v>91.2</v>
      </c>
      <c r="G133" s="139">
        <v>43.1</v>
      </c>
      <c r="H133" s="160"/>
      <c r="I133" s="160"/>
      <c r="J133" s="77"/>
      <c r="K133" s="127">
        <f t="shared" si="3"/>
        <v>48.1</v>
      </c>
    </row>
    <row r="134" spans="5:13">
      <c r="E134" s="10">
        <v>45583</v>
      </c>
      <c r="F134" s="94">
        <v>25.8</v>
      </c>
      <c r="G134" s="139">
        <v>19.2</v>
      </c>
      <c r="H134" s="160"/>
      <c r="I134" s="160"/>
      <c r="J134" s="77"/>
      <c r="K134" s="127">
        <f t="shared" si="3"/>
        <v>6.6000000000000014</v>
      </c>
    </row>
    <row r="135" spans="5:13">
      <c r="E135" s="10">
        <v>45583</v>
      </c>
      <c r="F135" s="94">
        <v>25.8</v>
      </c>
      <c r="G135" s="139">
        <v>19.2</v>
      </c>
      <c r="H135" s="160"/>
      <c r="I135" s="160"/>
      <c r="J135" s="77"/>
      <c r="K135" s="127">
        <f t="shared" si="3"/>
        <v>6.6000000000000014</v>
      </c>
    </row>
    <row r="136" spans="5:13">
      <c r="E136" s="10">
        <v>45583</v>
      </c>
      <c r="F136" s="94">
        <v>44.4</v>
      </c>
      <c r="G136" s="139">
        <v>15</v>
      </c>
      <c r="H136" s="160"/>
      <c r="I136" s="160"/>
      <c r="J136" s="77">
        <v>4</v>
      </c>
      <c r="K136" s="127">
        <f t="shared" si="3"/>
        <v>25.4</v>
      </c>
    </row>
    <row r="137" spans="5:13">
      <c r="E137" s="10">
        <v>45583</v>
      </c>
      <c r="F137" s="94">
        <v>25.8</v>
      </c>
      <c r="G137" s="139">
        <v>19.2</v>
      </c>
      <c r="H137" s="160"/>
      <c r="I137" s="160"/>
      <c r="J137" s="77"/>
      <c r="K137" s="127">
        <f t="shared" si="3"/>
        <v>6.6000000000000014</v>
      </c>
    </row>
    <row r="138" spans="5:13">
      <c r="E138" s="10">
        <v>45584</v>
      </c>
      <c r="F138" s="94">
        <v>52.2</v>
      </c>
      <c r="G138" s="139">
        <v>33.5</v>
      </c>
      <c r="H138" s="160"/>
      <c r="I138" s="160"/>
      <c r="J138" s="77"/>
      <c r="K138" s="127">
        <f t="shared" si="3"/>
        <v>18.700000000000003</v>
      </c>
    </row>
    <row r="139" spans="5:13">
      <c r="E139" s="10">
        <v>45584</v>
      </c>
      <c r="F139" s="94">
        <v>64.8</v>
      </c>
      <c r="G139" s="139">
        <v>45</v>
      </c>
      <c r="H139" s="160"/>
      <c r="I139" s="160"/>
      <c r="J139" s="77"/>
      <c r="K139" s="127">
        <f t="shared" si="3"/>
        <v>19.799999999999997</v>
      </c>
    </row>
    <row r="140" spans="5:13">
      <c r="E140" s="10">
        <v>45584</v>
      </c>
      <c r="F140" s="94">
        <v>51.6</v>
      </c>
      <c r="G140" s="139">
        <v>34.4</v>
      </c>
      <c r="H140" s="160">
        <v>51.6</v>
      </c>
      <c r="I140" s="160">
        <v>34.4</v>
      </c>
      <c r="J140" s="77"/>
      <c r="K140" s="127">
        <f t="shared" si="3"/>
        <v>0</v>
      </c>
    </row>
    <row r="141" spans="5:13">
      <c r="E141" s="10">
        <v>45584</v>
      </c>
      <c r="F141" s="94">
        <v>25.8</v>
      </c>
      <c r="G141" s="139">
        <v>19.2</v>
      </c>
      <c r="H141" s="160"/>
      <c r="I141" s="160"/>
      <c r="J141" s="77"/>
      <c r="K141" s="127">
        <f t="shared" si="3"/>
        <v>6.6000000000000014</v>
      </c>
    </row>
    <row r="142" spans="5:13">
      <c r="E142" s="10">
        <v>45584</v>
      </c>
      <c r="F142" s="94">
        <v>17.8</v>
      </c>
      <c r="G142" s="139">
        <v>14.8</v>
      </c>
      <c r="H142" s="160"/>
      <c r="I142" s="160"/>
      <c r="J142" s="77"/>
      <c r="K142" s="127">
        <f t="shared" si="3"/>
        <v>3</v>
      </c>
    </row>
    <row r="143" spans="5:13">
      <c r="E143" s="10">
        <v>45584</v>
      </c>
      <c r="F143" s="94">
        <v>19.8</v>
      </c>
      <c r="G143" s="139">
        <v>0</v>
      </c>
      <c r="H143" s="160"/>
      <c r="I143" s="160"/>
      <c r="J143" s="77"/>
      <c r="K143" s="127">
        <f t="shared" si="3"/>
        <v>19.8</v>
      </c>
      <c r="M143" t="s">
        <v>65</v>
      </c>
    </row>
    <row r="144" spans="5:13">
      <c r="E144" s="10">
        <v>45584</v>
      </c>
      <c r="F144" s="94">
        <v>25.8</v>
      </c>
      <c r="G144" s="139">
        <v>29.65</v>
      </c>
      <c r="H144" s="160"/>
      <c r="I144" s="160"/>
      <c r="J144" s="77"/>
      <c r="K144" s="127">
        <f t="shared" si="3"/>
        <v>-3.8499999999999979</v>
      </c>
    </row>
    <row r="145" spans="1:11">
      <c r="E145" s="10">
        <v>45584</v>
      </c>
      <c r="F145" s="94">
        <v>99.8</v>
      </c>
      <c r="G145" s="139">
        <v>66</v>
      </c>
      <c r="H145" s="160"/>
      <c r="I145" s="160"/>
      <c r="J145" s="77"/>
      <c r="K145" s="127">
        <f t="shared" ref="K145:K209" si="4">F145-G145-H145+I145-J145</f>
        <v>33.799999999999997</v>
      </c>
    </row>
    <row r="146" spans="1:11">
      <c r="E146" s="10">
        <v>45584</v>
      </c>
      <c r="F146" s="94">
        <v>88.8</v>
      </c>
      <c r="G146" s="139">
        <v>30</v>
      </c>
      <c r="H146" s="160"/>
      <c r="I146" s="160"/>
      <c r="J146" s="77">
        <v>4</v>
      </c>
      <c r="K146" s="127">
        <f t="shared" si="4"/>
        <v>54.8</v>
      </c>
    </row>
    <row r="147" spans="1:11">
      <c r="E147" s="10">
        <v>45585</v>
      </c>
      <c r="F147" s="94">
        <v>129.80000000000001</v>
      </c>
      <c r="G147" s="139">
        <v>88</v>
      </c>
      <c r="H147" s="160"/>
      <c r="I147" s="160"/>
      <c r="J147" s="77"/>
      <c r="K147" s="127">
        <f t="shared" si="4"/>
        <v>41.800000000000011</v>
      </c>
    </row>
    <row r="148" spans="1:11">
      <c r="E148" s="10">
        <v>45585</v>
      </c>
      <c r="F148" s="94">
        <v>17.8</v>
      </c>
      <c r="G148" s="139">
        <v>14.45</v>
      </c>
      <c r="H148" s="160"/>
      <c r="I148" s="160"/>
      <c r="J148" s="77"/>
      <c r="K148" s="127">
        <f t="shared" si="4"/>
        <v>3.3500000000000014</v>
      </c>
    </row>
    <row r="149" spans="1:11">
      <c r="E149" s="10">
        <v>45585</v>
      </c>
      <c r="F149" s="94">
        <v>94</v>
      </c>
      <c r="G149" s="139">
        <v>62.32</v>
      </c>
      <c r="H149" s="160"/>
      <c r="I149" s="160"/>
      <c r="J149" s="77"/>
      <c r="K149" s="127">
        <f t="shared" si="4"/>
        <v>31.68</v>
      </c>
    </row>
    <row r="150" spans="1:11">
      <c r="E150" s="10">
        <v>45586</v>
      </c>
      <c r="F150" s="94">
        <v>34.799999999999997</v>
      </c>
      <c r="G150" s="139">
        <v>25</v>
      </c>
      <c r="H150" s="160"/>
      <c r="I150" s="160"/>
      <c r="J150" s="77"/>
      <c r="K150" s="127">
        <f t="shared" si="4"/>
        <v>9.7999999999999972</v>
      </c>
    </row>
    <row r="151" spans="1:11">
      <c r="E151" s="10">
        <v>45586</v>
      </c>
      <c r="F151" s="94">
        <v>34.799999999999997</v>
      </c>
      <c r="G151" s="139">
        <v>25</v>
      </c>
      <c r="H151" s="160">
        <v>34.799999999999997</v>
      </c>
      <c r="I151" s="160">
        <v>25</v>
      </c>
      <c r="J151" s="77"/>
      <c r="K151" s="127">
        <f t="shared" si="4"/>
        <v>0</v>
      </c>
    </row>
    <row r="152" spans="1:11">
      <c r="E152" s="10">
        <v>45586</v>
      </c>
      <c r="F152" s="94">
        <v>125.8</v>
      </c>
      <c r="G152" s="139">
        <v>88</v>
      </c>
      <c r="H152" s="160"/>
      <c r="I152" s="160"/>
      <c r="J152" s="77"/>
      <c r="K152" s="127">
        <f t="shared" si="4"/>
        <v>37.799999999999997</v>
      </c>
    </row>
    <row r="153" spans="1:11">
      <c r="E153" s="10">
        <v>45586</v>
      </c>
      <c r="F153" s="94">
        <v>64.8</v>
      </c>
      <c r="G153" s="139">
        <v>45</v>
      </c>
      <c r="H153" s="160"/>
      <c r="I153" s="160"/>
      <c r="J153" s="77"/>
      <c r="K153" s="127">
        <f t="shared" si="4"/>
        <v>19.799999999999997</v>
      </c>
    </row>
    <row r="154" spans="1:11">
      <c r="E154" s="10">
        <v>45586</v>
      </c>
      <c r="F154" s="94">
        <v>25.8</v>
      </c>
      <c r="G154" s="139">
        <v>19.2</v>
      </c>
      <c r="H154" s="160"/>
      <c r="I154" s="160"/>
      <c r="J154" s="77"/>
      <c r="K154" s="127">
        <f t="shared" si="4"/>
        <v>6.6000000000000014</v>
      </c>
    </row>
    <row r="155" spans="1:11">
      <c r="A155" s="163"/>
      <c r="E155" s="10">
        <v>45586</v>
      </c>
      <c r="F155" s="94">
        <v>34.799999999999997</v>
      </c>
      <c r="G155" s="139">
        <v>25</v>
      </c>
      <c r="H155" s="160">
        <v>34.799999999999997</v>
      </c>
      <c r="I155" s="160">
        <v>25</v>
      </c>
      <c r="J155" s="77"/>
      <c r="K155" s="127">
        <f t="shared" si="4"/>
        <v>0</v>
      </c>
    </row>
    <row r="156" spans="1:11">
      <c r="A156" s="163"/>
      <c r="E156" s="10">
        <v>45587</v>
      </c>
      <c r="F156" s="94">
        <v>97.8</v>
      </c>
      <c r="G156" s="139">
        <v>66</v>
      </c>
      <c r="H156" s="160"/>
      <c r="I156" s="160"/>
      <c r="J156" s="77"/>
      <c r="K156" s="127">
        <f t="shared" si="4"/>
        <v>31.799999999999997</v>
      </c>
    </row>
    <row r="157" spans="1:11">
      <c r="E157" s="10">
        <v>45587</v>
      </c>
      <c r="F157" s="94">
        <v>22.8</v>
      </c>
      <c r="G157" s="139">
        <v>15.3</v>
      </c>
      <c r="H157" s="160"/>
      <c r="I157" s="160"/>
      <c r="J157" s="77"/>
      <c r="K157" s="127">
        <f t="shared" si="4"/>
        <v>7.5</v>
      </c>
    </row>
    <row r="158" spans="1:11">
      <c r="E158" s="10">
        <v>45588</v>
      </c>
      <c r="F158" s="94">
        <v>74.400000000000006</v>
      </c>
      <c r="G158" s="139">
        <v>49.6</v>
      </c>
      <c r="H158" s="160"/>
      <c r="I158" s="160"/>
      <c r="J158" s="77"/>
      <c r="K158" s="127">
        <f t="shared" si="4"/>
        <v>24.800000000000004</v>
      </c>
    </row>
    <row r="159" spans="1:11">
      <c r="E159" s="10">
        <v>45588</v>
      </c>
      <c r="F159" s="94">
        <v>14.8</v>
      </c>
      <c r="G159" s="139">
        <v>10.199999999999999</v>
      </c>
      <c r="H159" s="160"/>
      <c r="I159" s="160"/>
      <c r="J159" s="77"/>
      <c r="K159" s="127">
        <f t="shared" si="4"/>
        <v>4.6000000000000014</v>
      </c>
    </row>
    <row r="160" spans="1:11">
      <c r="E160" s="10">
        <v>45588</v>
      </c>
      <c r="F160" s="94">
        <v>34.799999999999997</v>
      </c>
      <c r="G160" s="139">
        <v>25</v>
      </c>
      <c r="H160" s="160"/>
      <c r="I160" s="160"/>
      <c r="J160" s="77"/>
      <c r="K160" s="127">
        <f t="shared" si="4"/>
        <v>9.7999999999999972</v>
      </c>
    </row>
    <row r="161" spans="5:11">
      <c r="E161" s="10">
        <v>45588</v>
      </c>
      <c r="F161" s="94">
        <v>97.8</v>
      </c>
      <c r="G161" s="139">
        <v>66</v>
      </c>
      <c r="H161" s="160"/>
      <c r="I161" s="160"/>
      <c r="J161" s="77"/>
      <c r="K161" s="127">
        <f t="shared" si="4"/>
        <v>31.799999999999997</v>
      </c>
    </row>
    <row r="162" spans="5:11">
      <c r="E162" s="10">
        <v>45588</v>
      </c>
      <c r="F162" s="94">
        <v>35.6</v>
      </c>
      <c r="G162" s="139">
        <v>24.9</v>
      </c>
      <c r="H162" s="160"/>
      <c r="I162" s="160"/>
      <c r="J162" s="77"/>
      <c r="K162" s="127">
        <f t="shared" si="4"/>
        <v>10.700000000000003</v>
      </c>
    </row>
    <row r="163" spans="5:11">
      <c r="E163" s="10">
        <v>45588</v>
      </c>
      <c r="F163" s="94">
        <v>71</v>
      </c>
      <c r="G163" s="139">
        <v>25</v>
      </c>
      <c r="H163" s="160"/>
      <c r="I163" s="160"/>
      <c r="J163" s="77">
        <v>4</v>
      </c>
      <c r="K163" s="127">
        <f t="shared" si="4"/>
        <v>42</v>
      </c>
    </row>
    <row r="164" spans="5:11">
      <c r="E164" s="10">
        <v>45588</v>
      </c>
      <c r="F164" s="94">
        <v>17.8</v>
      </c>
      <c r="G164" s="139">
        <v>14.45</v>
      </c>
      <c r="H164" s="160"/>
      <c r="I164" s="160"/>
      <c r="J164" s="77"/>
      <c r="K164" s="127">
        <f t="shared" si="4"/>
        <v>3.3500000000000014</v>
      </c>
    </row>
    <row r="165" spans="5:11">
      <c r="E165" s="10">
        <v>45588</v>
      </c>
      <c r="F165" s="94">
        <v>25.8</v>
      </c>
      <c r="G165" s="139">
        <v>27.68</v>
      </c>
      <c r="H165" s="160"/>
      <c r="I165" s="160"/>
      <c r="J165" s="77"/>
      <c r="K165" s="127">
        <f t="shared" si="4"/>
        <v>-1.879999999999999</v>
      </c>
    </row>
    <row r="166" spans="5:11">
      <c r="E166" s="10">
        <v>45588</v>
      </c>
      <c r="F166" s="94">
        <v>25.8</v>
      </c>
      <c r="G166" s="139">
        <v>19.2</v>
      </c>
      <c r="H166" s="160"/>
      <c r="I166" s="160"/>
      <c r="J166" s="77"/>
      <c r="K166" s="127">
        <f t="shared" si="4"/>
        <v>6.6000000000000014</v>
      </c>
    </row>
    <row r="167" spans="5:11">
      <c r="E167" s="10">
        <v>45588</v>
      </c>
      <c r="F167" s="94">
        <v>25.8</v>
      </c>
      <c r="G167" s="139">
        <v>19.2</v>
      </c>
      <c r="H167" s="160"/>
      <c r="I167" s="160"/>
      <c r="J167" s="77"/>
      <c r="K167" s="127">
        <f t="shared" si="4"/>
        <v>6.6000000000000014</v>
      </c>
    </row>
    <row r="168" spans="5:11">
      <c r="E168" s="10">
        <v>45588</v>
      </c>
      <c r="F168" s="94">
        <v>17.8</v>
      </c>
      <c r="G168" s="139">
        <v>14.45</v>
      </c>
      <c r="H168" s="160"/>
      <c r="I168" s="160"/>
      <c r="J168" s="77"/>
      <c r="K168" s="127">
        <f t="shared" si="4"/>
        <v>3.3500000000000014</v>
      </c>
    </row>
    <row r="169" spans="5:11">
      <c r="E169" s="10">
        <v>45589</v>
      </c>
      <c r="F169" s="94">
        <v>25.8</v>
      </c>
      <c r="G169" s="139">
        <v>19.2</v>
      </c>
      <c r="H169" s="160">
        <v>25.8</v>
      </c>
      <c r="I169" s="160">
        <v>19.2</v>
      </c>
      <c r="J169" s="77"/>
      <c r="K169" s="127">
        <f t="shared" si="4"/>
        <v>0</v>
      </c>
    </row>
    <row r="170" spans="5:11">
      <c r="E170" s="10">
        <v>45589</v>
      </c>
      <c r="F170" s="94">
        <v>127.8</v>
      </c>
      <c r="G170" s="139">
        <v>88</v>
      </c>
      <c r="H170" s="160"/>
      <c r="I170" s="160"/>
      <c r="J170" s="77"/>
      <c r="K170" s="127">
        <f t="shared" si="4"/>
        <v>39.799999999999997</v>
      </c>
    </row>
    <row r="171" spans="5:11">
      <c r="E171" s="10">
        <v>45589</v>
      </c>
      <c r="F171" s="94">
        <v>169.2</v>
      </c>
      <c r="G171" s="139">
        <v>104.5</v>
      </c>
      <c r="H171" s="160">
        <v>169.2</v>
      </c>
      <c r="I171" s="160">
        <v>98</v>
      </c>
      <c r="J171" s="77"/>
      <c r="K171" s="127">
        <f t="shared" si="4"/>
        <v>-6.5</v>
      </c>
    </row>
    <row r="172" spans="5:11">
      <c r="E172" s="10">
        <v>45589</v>
      </c>
      <c r="F172" s="94">
        <v>136.19999999999999</v>
      </c>
      <c r="G172" s="139">
        <v>86.5</v>
      </c>
      <c r="H172" s="160">
        <v>136.19999999999999</v>
      </c>
      <c r="I172" s="160">
        <v>86.5</v>
      </c>
      <c r="J172" s="77"/>
      <c r="K172" s="127">
        <f t="shared" si="4"/>
        <v>0</v>
      </c>
    </row>
    <row r="173" spans="5:11">
      <c r="E173" s="10">
        <v>45589</v>
      </c>
      <c r="F173" s="94">
        <v>14.8</v>
      </c>
      <c r="G173" s="139">
        <v>10.199999999999999</v>
      </c>
      <c r="H173" s="160"/>
      <c r="I173" s="160"/>
      <c r="J173" s="77"/>
      <c r="K173" s="127">
        <f t="shared" si="4"/>
        <v>4.6000000000000014</v>
      </c>
    </row>
    <row r="174" spans="5:11">
      <c r="E174" s="10">
        <v>45589</v>
      </c>
      <c r="F174" s="94">
        <v>11.8</v>
      </c>
      <c r="G174" s="139">
        <v>10.65</v>
      </c>
      <c r="H174" s="160"/>
      <c r="I174" s="160"/>
      <c r="J174" s="77"/>
      <c r="K174" s="127">
        <f t="shared" si="4"/>
        <v>1.1500000000000004</v>
      </c>
    </row>
    <row r="175" spans="5:11">
      <c r="E175" s="10">
        <v>45589</v>
      </c>
      <c r="F175" s="94">
        <v>23.6</v>
      </c>
      <c r="G175" s="139">
        <v>17.3</v>
      </c>
      <c r="H175" s="160"/>
      <c r="I175" s="160"/>
      <c r="J175" s="77"/>
      <c r="K175" s="127">
        <f t="shared" si="4"/>
        <v>6.3000000000000007</v>
      </c>
    </row>
    <row r="176" spans="5:11">
      <c r="E176" s="10">
        <v>45589</v>
      </c>
      <c r="F176" s="94">
        <v>126</v>
      </c>
      <c r="G176" s="139">
        <v>83.5</v>
      </c>
      <c r="H176" s="160"/>
      <c r="I176" s="160"/>
      <c r="J176" s="77"/>
      <c r="K176" s="127">
        <f t="shared" si="4"/>
        <v>42.5</v>
      </c>
    </row>
    <row r="177" spans="5:13">
      <c r="E177" s="10">
        <v>45589</v>
      </c>
      <c r="F177" s="94">
        <v>136.19999999999999</v>
      </c>
      <c r="G177" s="139">
        <v>86.5</v>
      </c>
      <c r="H177" s="160"/>
      <c r="I177" s="160"/>
      <c r="J177" s="77"/>
      <c r="K177" s="127">
        <f t="shared" si="4"/>
        <v>49.699999999999989</v>
      </c>
    </row>
    <row r="178" spans="5:13">
      <c r="E178" s="10">
        <v>45590</v>
      </c>
      <c r="F178" s="94">
        <v>253</v>
      </c>
      <c r="G178" s="139">
        <v>160.75</v>
      </c>
      <c r="H178" s="160"/>
      <c r="I178" s="160"/>
      <c r="J178" s="77"/>
      <c r="K178" s="127">
        <f t="shared" si="4"/>
        <v>92.25</v>
      </c>
      <c r="M178" t="s">
        <v>65</v>
      </c>
    </row>
    <row r="179" spans="5:13">
      <c r="E179" s="10">
        <v>45590</v>
      </c>
      <c r="F179" s="94">
        <v>26.1</v>
      </c>
      <c r="G179" s="139">
        <v>17</v>
      </c>
      <c r="H179" s="160"/>
      <c r="I179" s="160"/>
      <c r="J179" s="77"/>
      <c r="K179" s="127">
        <f t="shared" si="4"/>
        <v>9.1000000000000014</v>
      </c>
    </row>
    <row r="180" spans="5:13">
      <c r="E180" s="10">
        <v>45590</v>
      </c>
      <c r="F180" s="94">
        <v>11.8</v>
      </c>
      <c r="G180" s="139">
        <v>10.65</v>
      </c>
      <c r="H180" s="160"/>
      <c r="I180" s="160"/>
      <c r="J180" s="77"/>
      <c r="K180" s="127">
        <f t="shared" si="4"/>
        <v>1.1500000000000004</v>
      </c>
    </row>
    <row r="181" spans="5:13">
      <c r="E181" s="10">
        <v>45590</v>
      </c>
      <c r="F181" s="94">
        <v>130.19999999999999</v>
      </c>
      <c r="G181" s="139">
        <v>45</v>
      </c>
      <c r="H181" s="160"/>
      <c r="I181" s="160"/>
      <c r="J181" s="77">
        <v>5</v>
      </c>
      <c r="K181" s="127">
        <f t="shared" si="4"/>
        <v>80.199999999999989</v>
      </c>
    </row>
    <row r="182" spans="5:13">
      <c r="E182" s="10">
        <v>45591</v>
      </c>
      <c r="F182" s="94">
        <v>97.8</v>
      </c>
      <c r="G182" s="139">
        <v>66</v>
      </c>
      <c r="H182" s="160"/>
      <c r="I182" s="160"/>
      <c r="J182" s="77"/>
      <c r="K182" s="127">
        <f t="shared" si="4"/>
        <v>31.799999999999997</v>
      </c>
    </row>
    <row r="183" spans="5:13">
      <c r="E183" s="10">
        <v>45591</v>
      </c>
      <c r="F183" s="94">
        <v>35.6</v>
      </c>
      <c r="G183" s="139">
        <v>24.9</v>
      </c>
      <c r="H183" s="160"/>
      <c r="I183" s="160"/>
      <c r="J183" s="77"/>
      <c r="K183" s="127">
        <f t="shared" si="4"/>
        <v>10.700000000000003</v>
      </c>
    </row>
    <row r="184" spans="5:13">
      <c r="E184" s="10">
        <v>45591</v>
      </c>
      <c r="F184" s="94">
        <v>34.799999999999997</v>
      </c>
      <c r="G184" s="139">
        <v>25</v>
      </c>
      <c r="H184" s="160"/>
      <c r="I184" s="160"/>
      <c r="J184" s="77"/>
      <c r="K184" s="127">
        <f t="shared" si="4"/>
        <v>9.7999999999999972</v>
      </c>
    </row>
    <row r="185" spans="5:13">
      <c r="E185" s="10">
        <v>45591</v>
      </c>
      <c r="F185" s="94">
        <v>97.8</v>
      </c>
      <c r="G185" s="139">
        <v>66</v>
      </c>
      <c r="H185" s="160"/>
      <c r="I185" s="160"/>
      <c r="J185" s="77"/>
      <c r="K185" s="127">
        <f t="shared" si="4"/>
        <v>31.799999999999997</v>
      </c>
    </row>
    <row r="186" spans="5:13">
      <c r="E186" s="10">
        <v>45591</v>
      </c>
      <c r="F186" s="94">
        <v>34.799999999999997</v>
      </c>
      <c r="G186" s="139">
        <v>25</v>
      </c>
      <c r="H186" s="160"/>
      <c r="I186" s="160"/>
      <c r="J186" s="77"/>
      <c r="K186" s="127">
        <f t="shared" si="4"/>
        <v>9.7999999999999972</v>
      </c>
      <c r="M186" t="s">
        <v>65</v>
      </c>
    </row>
    <row r="187" spans="5:13">
      <c r="E187" s="10">
        <v>45591</v>
      </c>
      <c r="F187" s="94">
        <v>14.8</v>
      </c>
      <c r="G187" s="139">
        <v>10.199999999999999</v>
      </c>
      <c r="H187" s="160"/>
      <c r="I187" s="160"/>
      <c r="J187" s="77"/>
      <c r="K187" s="127">
        <f t="shared" si="4"/>
        <v>4.6000000000000014</v>
      </c>
    </row>
    <row r="188" spans="5:13">
      <c r="E188" s="10">
        <v>45591</v>
      </c>
      <c r="F188" s="94">
        <v>35.4</v>
      </c>
      <c r="G188" s="139">
        <v>23.95</v>
      </c>
      <c r="H188" s="160"/>
      <c r="I188" s="160"/>
      <c r="J188" s="77"/>
      <c r="K188" s="127">
        <f t="shared" si="4"/>
        <v>11.45</v>
      </c>
    </row>
    <row r="189" spans="5:13">
      <c r="E189" s="10">
        <v>45592</v>
      </c>
      <c r="F189" s="94">
        <v>17.8</v>
      </c>
      <c r="G189" s="139">
        <v>14.45</v>
      </c>
      <c r="H189" s="160"/>
      <c r="I189" s="160"/>
      <c r="J189" s="77"/>
      <c r="K189" s="127">
        <f t="shared" si="4"/>
        <v>3.3500000000000014</v>
      </c>
    </row>
    <row r="190" spans="5:13">
      <c r="E190" s="10">
        <v>45592</v>
      </c>
      <c r="F190" s="94">
        <v>51.8</v>
      </c>
      <c r="G190" s="139">
        <v>34.5</v>
      </c>
      <c r="H190" s="160"/>
      <c r="I190" s="160"/>
      <c r="J190" s="77"/>
      <c r="K190" s="127">
        <f t="shared" si="4"/>
        <v>17.299999999999997</v>
      </c>
    </row>
    <row r="191" spans="5:13">
      <c r="E191" s="10">
        <v>45592</v>
      </c>
      <c r="F191" s="155">
        <v>11.8</v>
      </c>
      <c r="G191" s="139">
        <v>10.65</v>
      </c>
      <c r="H191" s="160"/>
      <c r="I191" s="160"/>
      <c r="J191" s="77"/>
      <c r="K191" s="127">
        <f t="shared" si="4"/>
        <v>1.1500000000000004</v>
      </c>
      <c r="M191" t="s">
        <v>65</v>
      </c>
    </row>
    <row r="192" spans="5:13">
      <c r="E192" s="10">
        <v>45592</v>
      </c>
      <c r="F192" s="94">
        <v>14.8</v>
      </c>
      <c r="G192" s="139">
        <v>10.199999999999999</v>
      </c>
      <c r="H192" s="160"/>
      <c r="I192" s="160"/>
      <c r="J192" s="77"/>
      <c r="K192" s="127">
        <f t="shared" si="4"/>
        <v>4.6000000000000014</v>
      </c>
    </row>
    <row r="193" spans="5:13">
      <c r="E193" s="10">
        <v>45592</v>
      </c>
      <c r="F193" s="94">
        <v>17.8</v>
      </c>
      <c r="G193" s="139">
        <v>14.45</v>
      </c>
      <c r="H193" s="160"/>
      <c r="I193" s="160"/>
      <c r="J193" s="77"/>
      <c r="K193" s="127">
        <f t="shared" si="4"/>
        <v>3.3500000000000014</v>
      </c>
    </row>
    <row r="194" spans="5:13">
      <c r="E194" s="10">
        <v>45593</v>
      </c>
      <c r="F194" s="94">
        <v>56.4</v>
      </c>
      <c r="G194" s="139">
        <v>38.51</v>
      </c>
      <c r="H194" s="160"/>
      <c r="I194" s="160"/>
      <c r="J194" s="77"/>
      <c r="K194" s="127">
        <f t="shared" si="4"/>
        <v>17.89</v>
      </c>
    </row>
    <row r="195" spans="5:13">
      <c r="E195" s="10">
        <v>45593</v>
      </c>
      <c r="F195" s="94">
        <v>17.8</v>
      </c>
      <c r="G195" s="139">
        <v>14.45</v>
      </c>
      <c r="H195" s="160"/>
      <c r="I195" s="160"/>
      <c r="J195" s="77"/>
      <c r="K195" s="127">
        <f t="shared" si="4"/>
        <v>3.3500000000000014</v>
      </c>
    </row>
    <row r="196" spans="5:13">
      <c r="E196" s="10">
        <v>45593</v>
      </c>
      <c r="F196" s="94">
        <v>185</v>
      </c>
      <c r="G196" s="139">
        <v>126</v>
      </c>
      <c r="H196" s="160"/>
      <c r="I196" s="160"/>
      <c r="J196" s="77"/>
      <c r="K196" s="127">
        <f t="shared" si="4"/>
        <v>59</v>
      </c>
    </row>
    <row r="197" spans="5:13">
      <c r="E197" s="10">
        <v>45593</v>
      </c>
      <c r="F197" s="94">
        <v>36.5</v>
      </c>
      <c r="G197" s="139">
        <v>25</v>
      </c>
      <c r="H197" s="160"/>
      <c r="I197" s="160"/>
      <c r="J197" s="77"/>
      <c r="K197" s="127">
        <f t="shared" si="4"/>
        <v>11.5</v>
      </c>
    </row>
    <row r="198" spans="5:13">
      <c r="E198" s="10">
        <v>45595</v>
      </c>
      <c r="F198" s="94">
        <v>25.8</v>
      </c>
      <c r="G198" s="139">
        <v>19.2</v>
      </c>
      <c r="H198" s="160"/>
      <c r="I198" s="160"/>
      <c r="J198" s="77"/>
      <c r="K198" s="127">
        <f t="shared" si="4"/>
        <v>6.6000000000000014</v>
      </c>
    </row>
    <row r="199" spans="5:13">
      <c r="E199" s="10">
        <v>45595</v>
      </c>
      <c r="F199" s="94">
        <v>25.8</v>
      </c>
      <c r="G199" s="139">
        <v>19.2</v>
      </c>
      <c r="H199" s="160"/>
      <c r="I199" s="160"/>
      <c r="J199" s="77"/>
      <c r="K199" s="127">
        <f t="shared" si="4"/>
        <v>6.6000000000000014</v>
      </c>
    </row>
    <row r="200" spans="5:13">
      <c r="E200" s="10">
        <v>45595</v>
      </c>
      <c r="F200" s="94">
        <v>22.8</v>
      </c>
      <c r="G200" s="139">
        <v>15.3</v>
      </c>
      <c r="H200" s="160"/>
      <c r="I200" s="160"/>
      <c r="J200" s="77"/>
      <c r="K200" s="127">
        <f t="shared" si="4"/>
        <v>7.5</v>
      </c>
      <c r="M200" t="s">
        <v>65</v>
      </c>
    </row>
    <row r="201" spans="5:13">
      <c r="E201" s="10">
        <v>45595</v>
      </c>
      <c r="F201" s="94">
        <v>17.8</v>
      </c>
      <c r="G201" s="139">
        <v>14.45</v>
      </c>
      <c r="H201" s="160"/>
      <c r="I201" s="160"/>
      <c r="J201" s="77"/>
      <c r="K201" s="127">
        <f t="shared" si="4"/>
        <v>3.3500000000000014</v>
      </c>
    </row>
    <row r="202" spans="5:13">
      <c r="E202" s="10">
        <v>45595</v>
      </c>
      <c r="F202" s="94">
        <v>169.2</v>
      </c>
      <c r="G202" s="139">
        <v>84.2</v>
      </c>
      <c r="H202" s="160"/>
      <c r="I202" s="160"/>
      <c r="J202" s="77"/>
      <c r="K202" s="127">
        <f t="shared" si="4"/>
        <v>84.999999999999986</v>
      </c>
    </row>
    <row r="203" spans="5:13">
      <c r="E203" s="10">
        <v>45595</v>
      </c>
      <c r="F203" s="94">
        <v>25.8</v>
      </c>
      <c r="G203" s="139">
        <v>19.2</v>
      </c>
      <c r="H203" s="160"/>
      <c r="I203" s="160"/>
      <c r="J203" s="77"/>
      <c r="K203" s="127">
        <f t="shared" si="4"/>
        <v>6.6000000000000014</v>
      </c>
    </row>
    <row r="204" spans="5:13">
      <c r="E204" s="10">
        <v>45595</v>
      </c>
      <c r="F204" s="94">
        <v>18.8</v>
      </c>
      <c r="G204" s="139">
        <v>16</v>
      </c>
      <c r="H204" s="160"/>
      <c r="I204" s="160"/>
      <c r="J204" s="77"/>
      <c r="K204" s="127">
        <f t="shared" si="4"/>
        <v>2.8000000000000007</v>
      </c>
    </row>
    <row r="205" spans="5:13">
      <c r="E205" s="10">
        <v>45596</v>
      </c>
      <c r="F205" s="94">
        <v>103.8</v>
      </c>
      <c r="G205" s="139">
        <v>70.2</v>
      </c>
      <c r="H205" s="160"/>
      <c r="I205" s="160"/>
      <c r="J205" s="77"/>
      <c r="K205" s="127">
        <f t="shared" si="4"/>
        <v>33.599999999999994</v>
      </c>
    </row>
    <row r="206" spans="5:13">
      <c r="E206" s="10">
        <v>45596</v>
      </c>
      <c r="F206" s="94">
        <v>34.799999999999997</v>
      </c>
      <c r="G206" s="139">
        <v>25</v>
      </c>
      <c r="H206" s="160"/>
      <c r="I206" s="160"/>
      <c r="J206" s="77"/>
      <c r="K206" s="127">
        <f t="shared" si="4"/>
        <v>9.7999999999999972</v>
      </c>
    </row>
    <row r="207" spans="5:13">
      <c r="E207" s="10">
        <v>45596</v>
      </c>
      <c r="F207" s="94">
        <v>313.39999999999998</v>
      </c>
      <c r="G207" s="139">
        <v>188.31</v>
      </c>
      <c r="H207" s="160"/>
      <c r="I207" s="160"/>
      <c r="J207" s="77"/>
      <c r="K207" s="127">
        <f t="shared" si="4"/>
        <v>125.08999999999997</v>
      </c>
    </row>
    <row r="208" spans="5:13">
      <c r="E208" s="10">
        <v>45596</v>
      </c>
      <c r="F208" s="94">
        <v>115</v>
      </c>
      <c r="G208" s="139">
        <v>83.8</v>
      </c>
      <c r="H208" s="160"/>
      <c r="I208" s="160"/>
      <c r="J208" s="77"/>
      <c r="K208" s="127">
        <f t="shared" si="4"/>
        <v>31.200000000000003</v>
      </c>
    </row>
    <row r="209" spans="5:11">
      <c r="E209" s="10">
        <v>45596</v>
      </c>
      <c r="F209" s="94">
        <v>34.799999999999997</v>
      </c>
      <c r="G209" s="139">
        <v>25</v>
      </c>
      <c r="H209" s="160"/>
      <c r="I209" s="160"/>
      <c r="J209" s="77"/>
      <c r="K209" s="127">
        <f t="shared" si="4"/>
        <v>9.7999999999999972</v>
      </c>
    </row>
    <row r="210" spans="5:11">
      <c r="E210" s="10">
        <v>45596</v>
      </c>
      <c r="F210" s="94">
        <v>64.8</v>
      </c>
      <c r="G210" s="139">
        <v>45</v>
      </c>
      <c r="H210" s="160"/>
      <c r="I210" s="160"/>
      <c r="J210" s="77"/>
      <c r="K210" s="127">
        <f t="shared" ref="K210:K213" si="5">F210-G210-H210+I210-J210</f>
        <v>19.799999999999997</v>
      </c>
    </row>
    <row r="211" spans="5:11">
      <c r="E211" s="10">
        <v>45596</v>
      </c>
      <c r="F211" s="94">
        <v>64.8</v>
      </c>
      <c r="G211" s="139">
        <v>45</v>
      </c>
      <c r="H211" s="160"/>
      <c r="I211" s="160"/>
      <c r="J211" s="77"/>
      <c r="K211" s="127">
        <f t="shared" si="5"/>
        <v>19.799999999999997</v>
      </c>
    </row>
    <row r="212" spans="5:11">
      <c r="E212" s="10">
        <v>45596</v>
      </c>
      <c r="F212" s="94">
        <v>34.799999999999997</v>
      </c>
      <c r="G212" s="139">
        <v>25</v>
      </c>
      <c r="H212" s="160"/>
      <c r="I212" s="160"/>
      <c r="J212" s="77"/>
      <c r="K212" s="127">
        <f t="shared" si="5"/>
        <v>9.7999999999999972</v>
      </c>
    </row>
    <row r="213" spans="5:11">
      <c r="E213" s="10">
        <v>45596</v>
      </c>
      <c r="F213" s="94">
        <v>34.799999999999997</v>
      </c>
      <c r="G213" s="139">
        <v>25</v>
      </c>
      <c r="H213" s="160"/>
      <c r="I213" s="160"/>
      <c r="J213" s="77"/>
      <c r="K213" s="127">
        <f t="shared" si="5"/>
        <v>9.7999999999999972</v>
      </c>
    </row>
    <row r="214" spans="5:11">
      <c r="E214" s="10"/>
      <c r="F214" s="94"/>
      <c r="G214" s="139"/>
      <c r="H214" s="160"/>
      <c r="I214" s="160"/>
      <c r="J214" s="77"/>
      <c r="K214" s="127"/>
    </row>
    <row r="215" spans="5:11">
      <c r="E215" s="10"/>
      <c r="F215" s="94"/>
      <c r="G215" s="139"/>
      <c r="H215" s="160"/>
      <c r="I215" s="160"/>
      <c r="J215" s="77"/>
      <c r="K215" s="127"/>
    </row>
    <row r="216" spans="5:11">
      <c r="E216" s="10"/>
      <c r="F216" s="94"/>
      <c r="G216" s="139"/>
      <c r="H216" s="160"/>
      <c r="I216" s="160"/>
      <c r="J216" s="77"/>
      <c r="K216" s="127"/>
    </row>
    <row r="217" spans="5:11">
      <c r="E217" s="10"/>
      <c r="F217" s="94"/>
      <c r="G217" s="139"/>
      <c r="H217" s="160"/>
      <c r="I217" s="160"/>
      <c r="J217" s="77"/>
      <c r="K217" s="127"/>
    </row>
    <row r="218" spans="5:11">
      <c r="E218" s="10"/>
      <c r="F218" s="94"/>
      <c r="G218" s="139"/>
      <c r="H218" s="160"/>
      <c r="I218" s="160"/>
      <c r="J218" s="77"/>
      <c r="K218" s="127"/>
    </row>
    <row r="219" spans="5:11">
      <c r="E219" s="10"/>
      <c r="F219" s="94"/>
      <c r="G219" s="139"/>
      <c r="H219" s="160"/>
      <c r="I219" s="160"/>
      <c r="J219" s="77"/>
      <c r="K219" s="127"/>
    </row>
    <row r="220" spans="5:11">
      <c r="E220" s="10"/>
      <c r="F220" s="94"/>
      <c r="G220" s="139"/>
      <c r="H220" s="160"/>
      <c r="I220" s="160"/>
      <c r="J220" s="77"/>
      <c r="K220" s="127"/>
    </row>
    <row r="221" spans="5:11">
      <c r="E221" s="10"/>
      <c r="F221" s="94"/>
      <c r="G221" s="139"/>
      <c r="H221" s="160"/>
      <c r="I221" s="160"/>
      <c r="J221" s="77"/>
      <c r="K221" s="127"/>
    </row>
    <row r="222" spans="5:11">
      <c r="E222" s="10"/>
      <c r="F222" s="94"/>
      <c r="G222" s="139"/>
      <c r="H222" s="160"/>
      <c r="I222" s="160"/>
      <c r="J222" s="77"/>
      <c r="K222" s="127"/>
    </row>
    <row r="223" spans="5:11">
      <c r="E223" s="10"/>
      <c r="F223" s="94"/>
      <c r="G223" s="139"/>
      <c r="H223" s="160"/>
      <c r="I223" s="160"/>
      <c r="J223" s="77"/>
      <c r="K223" s="127"/>
    </row>
    <row r="224" spans="5:11">
      <c r="E224" s="10"/>
      <c r="F224" s="94"/>
      <c r="G224" s="139"/>
      <c r="H224" s="160"/>
      <c r="I224" s="160"/>
      <c r="J224" s="77"/>
      <c r="K224" s="127"/>
    </row>
    <row r="225" spans="5:11">
      <c r="E225" s="10"/>
      <c r="F225" s="94"/>
      <c r="G225" s="139"/>
      <c r="H225" s="160"/>
      <c r="I225" s="160"/>
      <c r="J225" s="77"/>
      <c r="K225" s="127"/>
    </row>
    <row r="226" spans="5:11">
      <c r="E226" s="10"/>
      <c r="F226" s="94"/>
      <c r="G226" s="139"/>
      <c r="H226" s="160"/>
      <c r="I226" s="160"/>
      <c r="J226" s="77"/>
      <c r="K226" s="127"/>
    </row>
    <row r="227" spans="5:11">
      <c r="E227" s="10"/>
      <c r="F227" s="94"/>
      <c r="G227" s="139"/>
      <c r="H227" s="160"/>
      <c r="I227" s="160"/>
      <c r="J227" s="77"/>
      <c r="K227" s="127"/>
    </row>
    <row r="228" spans="5:11">
      <c r="E228" s="10"/>
      <c r="F228" s="94"/>
      <c r="G228" s="139"/>
      <c r="H228" s="160"/>
      <c r="I228" s="160"/>
      <c r="J228" s="77"/>
      <c r="K228" s="127"/>
    </row>
    <row r="229" spans="5:11">
      <c r="E229" s="10"/>
      <c r="F229" s="94"/>
      <c r="G229" s="139"/>
      <c r="H229" s="160"/>
      <c r="I229" s="160"/>
      <c r="J229" s="77"/>
      <c r="K229" s="127"/>
    </row>
    <row r="230" spans="5:11">
      <c r="E230" s="10"/>
      <c r="F230" s="94"/>
      <c r="G230" s="139"/>
      <c r="H230" s="160"/>
      <c r="I230" s="160"/>
      <c r="J230" s="77"/>
      <c r="K230" s="127"/>
    </row>
    <row r="231" spans="5:11">
      <c r="E231" s="10"/>
      <c r="F231" s="94"/>
      <c r="G231" s="139"/>
      <c r="H231" s="160"/>
      <c r="I231" s="160"/>
      <c r="J231" s="77"/>
      <c r="K231" s="127"/>
    </row>
    <row r="232" spans="5:11">
      <c r="E232" s="10"/>
      <c r="F232" s="94"/>
      <c r="G232" s="139"/>
      <c r="H232" s="160"/>
      <c r="I232" s="160"/>
      <c r="J232" s="77"/>
      <c r="K232" s="127"/>
    </row>
    <row r="233" spans="5:11">
      <c r="E233" s="10"/>
      <c r="F233" s="94"/>
      <c r="G233" s="139"/>
      <c r="H233" s="160"/>
      <c r="I233" s="160"/>
      <c r="J233" s="77"/>
      <c r="K233" s="127"/>
    </row>
    <row r="234" spans="5:11">
      <c r="E234" s="10"/>
      <c r="F234" s="94"/>
      <c r="G234" s="139"/>
      <c r="H234" s="160"/>
      <c r="I234" s="160"/>
      <c r="J234" s="77"/>
      <c r="K234" s="127"/>
    </row>
    <row r="235" spans="5:11">
      <c r="E235" s="10"/>
      <c r="F235" s="94"/>
      <c r="G235" s="139"/>
      <c r="H235" s="160"/>
      <c r="I235" s="160"/>
      <c r="J235" s="77"/>
      <c r="K235" s="127"/>
    </row>
    <row r="236" spans="5:11">
      <c r="E236" s="10"/>
      <c r="F236" s="94"/>
      <c r="G236" s="139"/>
      <c r="H236" s="160"/>
      <c r="I236" s="160"/>
      <c r="J236" s="77"/>
      <c r="K236" s="127"/>
    </row>
    <row r="237" spans="5:11">
      <c r="E237" s="10"/>
      <c r="F237" s="94"/>
      <c r="G237" s="139"/>
      <c r="H237" s="160"/>
      <c r="I237" s="160"/>
      <c r="J237" s="77"/>
      <c r="K237" s="127"/>
    </row>
    <row r="238" spans="5:11">
      <c r="E238" s="10"/>
      <c r="F238" s="94"/>
      <c r="G238" s="139"/>
      <c r="H238" s="160"/>
      <c r="I238" s="160"/>
      <c r="J238" s="77"/>
      <c r="K238" s="127"/>
    </row>
    <row r="239" spans="5:11">
      <c r="E239" s="10"/>
      <c r="F239" s="94"/>
      <c r="G239" s="139"/>
      <c r="H239" s="160"/>
      <c r="I239" s="160"/>
      <c r="J239" s="77"/>
      <c r="K239" s="127"/>
    </row>
    <row r="240" spans="5:11">
      <c r="E240" s="10"/>
      <c r="F240" s="94"/>
      <c r="G240" s="139"/>
      <c r="H240" s="160"/>
      <c r="I240" s="160"/>
      <c r="J240" s="77"/>
      <c r="K240" s="127"/>
    </row>
    <row r="241" spans="5:11">
      <c r="E241" s="10"/>
      <c r="F241" s="94"/>
      <c r="G241" s="139"/>
      <c r="H241" s="160"/>
      <c r="I241" s="160"/>
      <c r="J241" s="77"/>
      <c r="K241" s="127"/>
    </row>
    <row r="242" spans="5:11">
      <c r="E242" s="10"/>
      <c r="F242" s="94"/>
      <c r="G242" s="139"/>
      <c r="H242" s="160"/>
      <c r="I242" s="160"/>
      <c r="J242" s="77"/>
      <c r="K242" s="127"/>
    </row>
    <row r="243" spans="5:11">
      <c r="E243" s="10"/>
      <c r="F243" s="94"/>
      <c r="G243" s="139"/>
      <c r="H243" s="160"/>
      <c r="I243" s="160"/>
      <c r="J243" s="77"/>
      <c r="K243" s="127"/>
    </row>
    <row r="244" spans="5:11">
      <c r="E244" s="10"/>
      <c r="F244" s="94"/>
      <c r="G244" s="139"/>
      <c r="H244" s="160"/>
      <c r="I244" s="160"/>
      <c r="J244" s="77"/>
      <c r="K244" s="127"/>
    </row>
    <row r="245" spans="5:11">
      <c r="E245" s="10"/>
      <c r="F245" s="94"/>
      <c r="G245" s="139"/>
      <c r="H245" s="160"/>
      <c r="I245" s="160"/>
      <c r="J245" s="77"/>
      <c r="K245" s="127"/>
    </row>
    <row r="246" spans="5:11">
      <c r="F246" s="94"/>
      <c r="G246" s="139"/>
      <c r="H246" s="160"/>
      <c r="I246" s="160"/>
      <c r="J246" s="77"/>
      <c r="K246" s="127"/>
    </row>
    <row r="247" spans="5:11">
      <c r="F247" s="94"/>
      <c r="G247" s="139"/>
      <c r="H247" s="160"/>
      <c r="I247" s="160"/>
      <c r="J247" s="77"/>
      <c r="K247" s="127"/>
    </row>
    <row r="248" spans="5:11">
      <c r="F248" s="94"/>
      <c r="G248" s="139"/>
      <c r="H248" s="160"/>
      <c r="I248" s="160"/>
      <c r="J248" s="77"/>
      <c r="K248" s="127"/>
    </row>
    <row r="249" spans="5:11">
      <c r="F249" s="94"/>
      <c r="G249" s="139"/>
      <c r="H249" s="160"/>
      <c r="I249" s="160"/>
      <c r="J249" s="77"/>
      <c r="K249" s="127"/>
    </row>
    <row r="250" spans="5:11">
      <c r="F250" s="94"/>
      <c r="G250" s="139"/>
      <c r="H250" s="160"/>
      <c r="I250" s="160"/>
      <c r="J250" s="77"/>
      <c r="K250" s="127"/>
    </row>
    <row r="251" spans="5:11">
      <c r="F251" s="94"/>
      <c r="G251" s="139"/>
      <c r="H251" s="160"/>
      <c r="I251" s="160"/>
      <c r="J251" s="77"/>
      <c r="K251" s="144"/>
    </row>
    <row r="252" spans="5:11">
      <c r="F252" s="94"/>
      <c r="G252" s="139"/>
      <c r="H252" s="160"/>
      <c r="I252" s="160"/>
      <c r="J252" s="77"/>
      <c r="K252" s="144"/>
    </row>
    <row r="253" spans="5:11">
      <c r="E253" s="89"/>
      <c r="J253" s="77"/>
    </row>
    <row r="254" spans="5:11">
      <c r="J254" s="77"/>
    </row>
    <row r="255" spans="5:11">
      <c r="J255" s="77"/>
    </row>
    <row r="256" spans="5:11">
      <c r="J256" s="77"/>
    </row>
    <row r="257" spans="10:10">
      <c r="J257" s="77"/>
    </row>
    <row r="258" spans="10:10">
      <c r="J258" s="77"/>
    </row>
    <row r="259" spans="10:10">
      <c r="J259" s="77"/>
    </row>
    <row r="260" spans="10:10">
      <c r="J260" s="77"/>
    </row>
    <row r="261" spans="10:10">
      <c r="J261" s="77"/>
    </row>
    <row r="262" spans="10:10">
      <c r="J262" s="77"/>
    </row>
    <row r="263" spans="10:10">
      <c r="J263" s="77"/>
    </row>
    <row r="264" spans="10:10">
      <c r="J264" s="77"/>
    </row>
    <row r="265" spans="10:10">
      <c r="J265" s="77"/>
    </row>
    <row r="266" spans="10:10">
      <c r="J266" s="77"/>
    </row>
    <row r="267" spans="10:10">
      <c r="J267" s="77"/>
    </row>
    <row r="268" spans="10:10">
      <c r="J268" s="77"/>
    </row>
    <row r="269" spans="10:10">
      <c r="J269" s="77"/>
    </row>
    <row r="270" spans="10:10">
      <c r="J270" s="77"/>
    </row>
    <row r="271" spans="10:10">
      <c r="J271" s="77"/>
    </row>
    <row r="272" spans="10:10">
      <c r="J272" s="77"/>
    </row>
    <row r="273" spans="10:10">
      <c r="J273" s="77"/>
    </row>
    <row r="274" spans="10:10">
      <c r="J274" s="77"/>
    </row>
    <row r="275" spans="10:10">
      <c r="J275" s="77"/>
    </row>
    <row r="276" spans="10:10">
      <c r="J276" s="77"/>
    </row>
    <row r="277" spans="10:10">
      <c r="J277" s="77"/>
    </row>
    <row r="278" spans="10:10">
      <c r="J278" s="77"/>
    </row>
    <row r="279" spans="10:10">
      <c r="J279" s="77"/>
    </row>
    <row r="280" spans="10:10">
      <c r="J280" s="77"/>
    </row>
    <row r="281" spans="10:10">
      <c r="J281" s="77"/>
    </row>
    <row r="282" spans="10:10">
      <c r="J282" s="77"/>
    </row>
    <row r="283" spans="10:10">
      <c r="J283" s="77"/>
    </row>
    <row r="284" spans="10:10">
      <c r="J284" s="77"/>
    </row>
    <row r="285" spans="10:10">
      <c r="J285" s="77"/>
    </row>
    <row r="286" spans="10:10">
      <c r="J286" s="77"/>
    </row>
    <row r="287" spans="10:10">
      <c r="J287" s="77"/>
    </row>
    <row r="288" spans="10:10">
      <c r="J288" s="77"/>
    </row>
    <row r="289" spans="10:10">
      <c r="J289" s="77"/>
    </row>
    <row r="290" spans="10:10">
      <c r="J290" s="77"/>
    </row>
    <row r="291" spans="10:10">
      <c r="J291" s="77"/>
    </row>
    <row r="292" spans="10:10">
      <c r="J292" s="77"/>
    </row>
    <row r="293" spans="10:10">
      <c r="J293" s="77"/>
    </row>
    <row r="294" spans="10:10">
      <c r="J294" s="77"/>
    </row>
    <row r="295" spans="10:10">
      <c r="J295" s="77"/>
    </row>
    <row r="296" spans="10:10">
      <c r="J296" s="77"/>
    </row>
    <row r="297" spans="10:10">
      <c r="J297" s="77"/>
    </row>
    <row r="298" spans="10:10">
      <c r="J298" s="77"/>
    </row>
    <row r="299" spans="10:10">
      <c r="J299" s="77"/>
    </row>
    <row r="300" spans="10:10">
      <c r="J300" s="77"/>
    </row>
    <row r="301" spans="10:10">
      <c r="J301" s="77"/>
    </row>
    <row r="302" spans="10:10">
      <c r="J302" s="77"/>
    </row>
    <row r="303" spans="10:10">
      <c r="J303" s="77"/>
    </row>
    <row r="304" spans="10:10">
      <c r="J304" s="77"/>
    </row>
    <row r="305" spans="10:10">
      <c r="J305" s="77"/>
    </row>
    <row r="306" spans="10:10">
      <c r="J306" s="77"/>
    </row>
    <row r="307" spans="10:10">
      <c r="J307" s="77"/>
    </row>
    <row r="308" spans="10:10">
      <c r="J308" s="77"/>
    </row>
    <row r="309" spans="10:10">
      <c r="J309" s="77"/>
    </row>
    <row r="310" spans="10:10">
      <c r="J310" s="77"/>
    </row>
    <row r="311" spans="10:10">
      <c r="J311" s="77"/>
    </row>
    <row r="312" spans="10:10">
      <c r="J312" s="77"/>
    </row>
    <row r="313" spans="10:10">
      <c r="J313" s="77"/>
    </row>
    <row r="314" spans="10:10">
      <c r="J314" s="77"/>
    </row>
    <row r="315" spans="10:10">
      <c r="J315" s="77"/>
    </row>
    <row r="316" spans="10:10">
      <c r="J316" s="77"/>
    </row>
    <row r="317" spans="10:10">
      <c r="J317" s="77"/>
    </row>
    <row r="318" spans="10:10">
      <c r="J318" s="77"/>
    </row>
    <row r="319" spans="10:10">
      <c r="J319" s="77"/>
    </row>
    <row r="320" spans="10:10">
      <c r="J320" s="77"/>
    </row>
    <row r="321" spans="10:10">
      <c r="J321" s="77"/>
    </row>
    <row r="322" spans="10:10">
      <c r="J322" s="77"/>
    </row>
    <row r="323" spans="10:10">
      <c r="J323" s="77"/>
    </row>
    <row r="324" spans="10:10">
      <c r="J324" s="77"/>
    </row>
    <row r="325" spans="10:10">
      <c r="J325" s="77"/>
    </row>
    <row r="326" spans="10:10">
      <c r="J326" s="77"/>
    </row>
    <row r="327" spans="10:10">
      <c r="J327" s="77"/>
    </row>
    <row r="328" spans="10:10">
      <c r="J328" s="77"/>
    </row>
    <row r="329" spans="10:10">
      <c r="J329" s="77"/>
    </row>
    <row r="330" spans="10:10">
      <c r="J330" s="77"/>
    </row>
    <row r="331" spans="10:10">
      <c r="J331" s="77"/>
    </row>
    <row r="332" spans="10:10">
      <c r="J332" s="77"/>
    </row>
    <row r="333" spans="10:10">
      <c r="J333" s="77"/>
    </row>
    <row r="334" spans="10:10">
      <c r="J334" s="77"/>
    </row>
    <row r="335" spans="10:10">
      <c r="J335" s="77"/>
    </row>
    <row r="336" spans="10:10">
      <c r="J336" s="77"/>
    </row>
    <row r="337" spans="10:10">
      <c r="J337" s="77"/>
    </row>
    <row r="338" spans="10:10">
      <c r="J338" s="77"/>
    </row>
    <row r="339" spans="10:10">
      <c r="J339" s="77"/>
    </row>
    <row r="340" spans="10:10">
      <c r="J340" s="77"/>
    </row>
    <row r="341" spans="10:10">
      <c r="J341" s="77"/>
    </row>
    <row r="342" spans="10:10">
      <c r="J342" s="77"/>
    </row>
    <row r="343" spans="10:10">
      <c r="J343" s="77"/>
    </row>
    <row r="344" spans="10:10">
      <c r="J344" s="77"/>
    </row>
    <row r="345" spans="10:10">
      <c r="J345" s="77"/>
    </row>
    <row r="346" spans="10:10">
      <c r="J346" s="77"/>
    </row>
    <row r="347" spans="10:10">
      <c r="J347" s="77"/>
    </row>
    <row r="348" spans="10:10">
      <c r="J348" s="77"/>
    </row>
    <row r="349" spans="10:10">
      <c r="J349" s="77"/>
    </row>
    <row r="350" spans="10:10">
      <c r="J350" s="77"/>
    </row>
    <row r="351" spans="10:10">
      <c r="J351" s="77"/>
    </row>
    <row r="352" spans="10:10">
      <c r="J352" s="77"/>
    </row>
    <row r="353" spans="10:10">
      <c r="J353" s="59"/>
    </row>
    <row r="354" spans="10:10">
      <c r="J354" s="77"/>
    </row>
    <row r="355" spans="10:10">
      <c r="J355" s="77"/>
    </row>
    <row r="356" spans="10:10">
      <c r="J356" s="77"/>
    </row>
    <row r="357" spans="10:10">
      <c r="J357" s="77"/>
    </row>
    <row r="358" spans="10:10">
      <c r="J358" s="77"/>
    </row>
    <row r="359" spans="10:10">
      <c r="J359" s="77"/>
    </row>
    <row r="360" spans="10:10">
      <c r="J360" s="77"/>
    </row>
    <row r="361" spans="10:10">
      <c r="J361" s="59"/>
    </row>
    <row r="362" spans="10:10">
      <c r="J362" s="77"/>
    </row>
    <row r="363" spans="10:10">
      <c r="J363" s="77"/>
    </row>
    <row r="364" spans="10:10">
      <c r="J364" s="77"/>
    </row>
    <row r="365" spans="10:10">
      <c r="J365" s="77"/>
    </row>
    <row r="366" spans="10:10">
      <c r="J366" s="77"/>
    </row>
    <row r="367" spans="10:10">
      <c r="J367" s="77"/>
    </row>
    <row r="368" spans="10:10">
      <c r="J368" s="77"/>
    </row>
    <row r="369" spans="10:10">
      <c r="J369" s="59"/>
    </row>
    <row r="370" spans="10:10">
      <c r="J370" s="77"/>
    </row>
    <row r="371" spans="10:10">
      <c r="J371" s="77"/>
    </row>
    <row r="372" spans="10:10">
      <c r="J372" s="77"/>
    </row>
    <row r="373" spans="10:10">
      <c r="J373" s="77"/>
    </row>
    <row r="374" spans="10:10">
      <c r="J374" s="59"/>
    </row>
    <row r="375" spans="10:10">
      <c r="J375" s="77"/>
    </row>
    <row r="376" spans="10:10">
      <c r="J376" s="77"/>
    </row>
    <row r="377" spans="10:10">
      <c r="J377" s="77"/>
    </row>
    <row r="378" spans="10:10">
      <c r="J378" s="77"/>
    </row>
    <row r="379" spans="10:10">
      <c r="J379" s="77"/>
    </row>
    <row r="380" spans="10:10">
      <c r="J380" s="77"/>
    </row>
    <row r="381" spans="10:10">
      <c r="J381" s="77"/>
    </row>
    <row r="382" spans="10:10">
      <c r="J382" s="59"/>
    </row>
    <row r="383" spans="10:10">
      <c r="J383" s="59"/>
    </row>
    <row r="384" spans="10:10">
      <c r="J384" s="59"/>
    </row>
    <row r="385" spans="10:10">
      <c r="J385" s="77"/>
    </row>
    <row r="386" spans="10:10">
      <c r="J386" s="77"/>
    </row>
    <row r="387" spans="10:10">
      <c r="J387" s="77"/>
    </row>
    <row r="388" spans="10:10">
      <c r="J388" s="77"/>
    </row>
    <row r="389" spans="10:10">
      <c r="J389" s="77"/>
    </row>
    <row r="390" spans="10:10">
      <c r="J390" s="59"/>
    </row>
    <row r="391" spans="10:10">
      <c r="J391" s="59"/>
    </row>
    <row r="392" spans="10:10">
      <c r="J392" s="59"/>
    </row>
    <row r="393" spans="10:10">
      <c r="J393" s="77"/>
    </row>
    <row r="394" spans="10:10">
      <c r="J394" s="77"/>
    </row>
    <row r="395" spans="10:10">
      <c r="J395" s="77"/>
    </row>
    <row r="396" spans="10:10">
      <c r="J396" s="77"/>
    </row>
    <row r="397" spans="10:10">
      <c r="J397" s="77"/>
    </row>
    <row r="398" spans="10:10">
      <c r="J398" s="77"/>
    </row>
    <row r="399" spans="10:10">
      <c r="J399" s="77"/>
    </row>
    <row r="400" spans="10:10">
      <c r="J400" s="77"/>
    </row>
    <row r="401" spans="10:10">
      <c r="J401" s="77"/>
    </row>
    <row r="402" spans="10:10">
      <c r="J402" s="77"/>
    </row>
    <row r="403" spans="10:10">
      <c r="J403" s="77"/>
    </row>
    <row r="404" spans="10:10">
      <c r="J404" s="77"/>
    </row>
    <row r="405" spans="10:10">
      <c r="J405" s="77"/>
    </row>
    <row r="406" spans="10:10">
      <c r="J406" s="77"/>
    </row>
    <row r="407" spans="10:10">
      <c r="J407" s="77"/>
    </row>
    <row r="408" spans="10:10">
      <c r="J408" s="77"/>
    </row>
    <row r="409" spans="10:10">
      <c r="J409" s="77"/>
    </row>
    <row r="410" spans="10:10">
      <c r="J410" s="77"/>
    </row>
    <row r="411" spans="10:10">
      <c r="J411" s="77"/>
    </row>
    <row r="412" spans="10:10">
      <c r="J412" s="77"/>
    </row>
    <row r="413" spans="10:10">
      <c r="J413" s="77"/>
    </row>
    <row r="414" spans="10:10">
      <c r="J414" s="77"/>
    </row>
    <row r="415" spans="10:10">
      <c r="J415" s="77"/>
    </row>
    <row r="416" spans="10:10">
      <c r="J416" s="77"/>
    </row>
    <row r="417" spans="10:10">
      <c r="J417" s="77"/>
    </row>
    <row r="418" spans="10:10">
      <c r="J418" s="77"/>
    </row>
    <row r="419" spans="10:10">
      <c r="J419" s="77"/>
    </row>
    <row r="420" spans="10:10">
      <c r="J420" s="77"/>
    </row>
    <row r="421" spans="10:10">
      <c r="J421" s="77"/>
    </row>
    <row r="422" spans="10:10">
      <c r="J422" s="77"/>
    </row>
    <row r="423" spans="10:10">
      <c r="J423" s="77"/>
    </row>
  </sheetData>
  <mergeCells count="3">
    <mergeCell ref="A1:D1"/>
    <mergeCell ref="N1:O1"/>
    <mergeCell ref="Q1:R1"/>
  </mergeCells>
  <phoneticPr fontId="14" type="noConversion"/>
  <dataValidations count="1">
    <dataValidation type="list" allowBlank="1" showInputMessage="1" showErrorMessage="1" sqref="L1:L1048576">
      <formula1>"补发,其他"</formula1>
    </dataValidation>
  </dataValidations>
  <pageMargins left="0.75" right="0.75" top="1" bottom="1" header="0.5" footer="0.5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店铺趋势图</vt:lpstr>
      <vt:lpstr>25年5月 </vt:lpstr>
      <vt:lpstr>25年4月</vt:lpstr>
      <vt:lpstr>25年3月</vt:lpstr>
      <vt:lpstr>25年2月 </vt:lpstr>
      <vt:lpstr>25年1月</vt:lpstr>
      <vt:lpstr>24年12月</vt:lpstr>
      <vt:lpstr>24年11月</vt:lpstr>
      <vt:lpstr>24年10月</vt:lpstr>
      <vt:lpstr>24年09月</vt:lpstr>
      <vt:lpstr>24年08月</vt:lpstr>
      <vt:lpstr>24年07月</vt:lpstr>
      <vt:lpstr>24年06月</vt:lpstr>
      <vt:lpstr>24年05月</vt:lpstr>
      <vt:lpstr>24年04月</vt:lpstr>
      <vt:lpstr>24年03月</vt:lpstr>
      <vt:lpstr>24年02月</vt:lpstr>
      <vt:lpstr>24年01月</vt:lpstr>
      <vt:lpstr>23年12月</vt:lpstr>
      <vt:lpstr>23年11月</vt:lpstr>
      <vt:lpstr>23年10月</vt:lpstr>
      <vt:lpstr>23年09月</vt:lpstr>
      <vt:lpstr>23年08月</vt:lpstr>
      <vt:lpstr>21年07月</vt:lpstr>
      <vt:lpstr>21年06月</vt:lpstr>
      <vt:lpstr>21年05月</vt:lpstr>
      <vt:lpstr>21年04月</vt:lpstr>
      <vt:lpstr>21年03月</vt:lpstr>
      <vt:lpstr>21年02月</vt:lpstr>
      <vt:lpstr>21年01月</vt:lpstr>
      <vt:lpstr>20年12月</vt:lpstr>
      <vt:lpstr>20年11月</vt:lpstr>
      <vt:lpstr>20年10月</vt:lpstr>
      <vt:lpstr>20年09月</vt:lpstr>
      <vt:lpstr>20年08月</vt:lpstr>
      <vt:lpstr>20年07月</vt:lpstr>
      <vt:lpstr>20年06月</vt:lpstr>
      <vt:lpstr>20年05月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独毛</dc:creator>
  <cp:lastModifiedBy>QW</cp:lastModifiedBy>
  <dcterms:created xsi:type="dcterms:W3CDTF">2020-05-12T04:19:00Z</dcterms:created>
  <dcterms:modified xsi:type="dcterms:W3CDTF">2025-05-02T01:56:18Z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