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umavla\Education\Coursera\Machine Learning\Exercise 1\machine-learning-ex1\ex1\"/>
    </mc:Choice>
  </mc:AlternateContent>
  <bookViews>
    <workbookView xWindow="0" yWindow="0" windowWidth="17970" windowHeight="5445"/>
  </bookViews>
  <sheets>
    <sheet name="Sheet1" sheetId="1" r:id="rId1"/>
    <sheet name="Thet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9" i="1" l="1"/>
  <c r="G49" i="1"/>
  <c r="K49" i="1"/>
  <c r="F49" i="1"/>
  <c r="J49" i="1"/>
  <c r="E49" i="1"/>
  <c r="I49" i="1"/>
  <c r="AA3" i="1"/>
  <c r="AQ3" i="1" s="1"/>
  <c r="AA4" i="1"/>
  <c r="AQ4" i="1" s="1"/>
  <c r="AA5" i="1"/>
  <c r="AP5" i="1" s="1"/>
  <c r="AA6" i="1"/>
  <c r="AO6" i="1" s="1"/>
  <c r="AA7" i="1"/>
  <c r="AQ7" i="1" s="1"/>
  <c r="AA8" i="1"/>
  <c r="AQ8" i="1" s="1"/>
  <c r="AA9" i="1"/>
  <c r="AP9" i="1" s="1"/>
  <c r="AA10" i="1"/>
  <c r="AP10" i="1" s="1"/>
  <c r="AA11" i="1"/>
  <c r="AQ11" i="1" s="1"/>
  <c r="AA12" i="1"/>
  <c r="AQ12" i="1" s="1"/>
  <c r="AA13" i="1"/>
  <c r="AP13" i="1" s="1"/>
  <c r="AA14" i="1"/>
  <c r="AQ14" i="1" s="1"/>
  <c r="AA15" i="1"/>
  <c r="AQ15" i="1" s="1"/>
  <c r="AA16" i="1"/>
  <c r="AQ16" i="1" s="1"/>
  <c r="AA17" i="1"/>
  <c r="AP17" i="1" s="1"/>
  <c r="AA18" i="1"/>
  <c r="AP18" i="1" s="1"/>
  <c r="AA19" i="1"/>
  <c r="AQ19" i="1" s="1"/>
  <c r="AA20" i="1"/>
  <c r="AQ20" i="1" s="1"/>
  <c r="AA21" i="1"/>
  <c r="AP21" i="1" s="1"/>
  <c r="AA22" i="1"/>
  <c r="AP22" i="1" s="1"/>
  <c r="AA23" i="1"/>
  <c r="AQ23" i="1" s="1"/>
  <c r="AA24" i="1"/>
  <c r="AQ24" i="1" s="1"/>
  <c r="AA25" i="1"/>
  <c r="AP25" i="1" s="1"/>
  <c r="AA26" i="1"/>
  <c r="AQ26" i="1" s="1"/>
  <c r="AA27" i="1"/>
  <c r="AQ27" i="1" s="1"/>
  <c r="AA28" i="1"/>
  <c r="AQ28" i="1" s="1"/>
  <c r="AA29" i="1"/>
  <c r="AP29" i="1" s="1"/>
  <c r="AA30" i="1"/>
  <c r="AP30" i="1" s="1"/>
  <c r="AA31" i="1"/>
  <c r="AQ31" i="1" s="1"/>
  <c r="AA32" i="1"/>
  <c r="AQ32" i="1" s="1"/>
  <c r="AA33" i="1"/>
  <c r="AP33" i="1" s="1"/>
  <c r="AA34" i="1"/>
  <c r="AP34" i="1" s="1"/>
  <c r="AA35" i="1"/>
  <c r="AQ35" i="1" s="1"/>
  <c r="AA36" i="1"/>
  <c r="AQ36" i="1" s="1"/>
  <c r="AA37" i="1"/>
  <c r="AP37" i="1" s="1"/>
  <c r="AA38" i="1"/>
  <c r="AQ38" i="1" s="1"/>
  <c r="AA39" i="1"/>
  <c r="AQ39" i="1" s="1"/>
  <c r="AA40" i="1"/>
  <c r="AQ40" i="1" s="1"/>
  <c r="AA41" i="1"/>
  <c r="AP41" i="1" s="1"/>
  <c r="AA42" i="1"/>
  <c r="AP42" i="1" s="1"/>
  <c r="AA43" i="1"/>
  <c r="AQ43" i="1" s="1"/>
  <c r="AA44" i="1"/>
  <c r="AQ44" i="1" s="1"/>
  <c r="AA45" i="1"/>
  <c r="AP45" i="1" s="1"/>
  <c r="AA46" i="1"/>
  <c r="AP46" i="1" s="1"/>
  <c r="AA47" i="1"/>
  <c r="AQ47" i="1" s="1"/>
  <c r="AA48" i="1"/>
  <c r="AQ48" i="1" s="1"/>
  <c r="AA2" i="1"/>
  <c r="AP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I12" i="1"/>
  <c r="I28" i="1"/>
  <c r="I44" i="1"/>
  <c r="Z12" i="1"/>
  <c r="AK12" i="1" s="1"/>
  <c r="Z28" i="1"/>
  <c r="AK28" i="1" s="1"/>
  <c r="Z44" i="1"/>
  <c r="AK4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E45" i="1"/>
  <c r="I45" i="1" s="1"/>
  <c r="E46" i="1"/>
  <c r="I46" i="1" s="1"/>
  <c r="E47" i="1"/>
  <c r="I47" i="1" s="1"/>
  <c r="E48" i="1"/>
  <c r="I48" i="1" s="1"/>
  <c r="E2" i="1"/>
  <c r="I2" i="1" s="1"/>
  <c r="AD48" i="1" l="1"/>
  <c r="AD32" i="1"/>
  <c r="AD16" i="1"/>
  <c r="AP48" i="1"/>
  <c r="AP32" i="1"/>
  <c r="AP16" i="1"/>
  <c r="AD44" i="1"/>
  <c r="AD28" i="1"/>
  <c r="AD12" i="1"/>
  <c r="AP44" i="1"/>
  <c r="AP28" i="1"/>
  <c r="AP12" i="1"/>
  <c r="AD40" i="1"/>
  <c r="AD24" i="1"/>
  <c r="AD8" i="1"/>
  <c r="AP40" i="1"/>
  <c r="AP24" i="1"/>
  <c r="AP8" i="1"/>
  <c r="AD36" i="1"/>
  <c r="AD20" i="1"/>
  <c r="AD4" i="1"/>
  <c r="AP36" i="1"/>
  <c r="AP20" i="1"/>
  <c r="AP4" i="1"/>
  <c r="AO42" i="1"/>
  <c r="AO34" i="1"/>
  <c r="AO22" i="1"/>
  <c r="AO10" i="1"/>
  <c r="AQ42" i="1"/>
  <c r="AQ30" i="1"/>
  <c r="AQ18" i="1"/>
  <c r="AQ6" i="1"/>
  <c r="AD47" i="1"/>
  <c r="AD43" i="1"/>
  <c r="AD39" i="1"/>
  <c r="AD35" i="1"/>
  <c r="AD31" i="1"/>
  <c r="AD27" i="1"/>
  <c r="AD23" i="1"/>
  <c r="AD19" i="1"/>
  <c r="AD15" i="1"/>
  <c r="AD11" i="1"/>
  <c r="AD7" i="1"/>
  <c r="AD3" i="1"/>
  <c r="AO45" i="1"/>
  <c r="AO41" i="1"/>
  <c r="AO37" i="1"/>
  <c r="AO33" i="1"/>
  <c r="AO29" i="1"/>
  <c r="AO25" i="1"/>
  <c r="AO21" i="1"/>
  <c r="AO17" i="1"/>
  <c r="AO13" i="1"/>
  <c r="AO9" i="1"/>
  <c r="AO5" i="1"/>
  <c r="AP47" i="1"/>
  <c r="AP43" i="1"/>
  <c r="AP39" i="1"/>
  <c r="AP35" i="1"/>
  <c r="AP31" i="1"/>
  <c r="AP27" i="1"/>
  <c r="AP23" i="1"/>
  <c r="AP19" i="1"/>
  <c r="AP15" i="1"/>
  <c r="AP11" i="1"/>
  <c r="AP7" i="1"/>
  <c r="AP3" i="1"/>
  <c r="AQ45" i="1"/>
  <c r="AQ41" i="1"/>
  <c r="AQ37" i="1"/>
  <c r="AQ33" i="1"/>
  <c r="AQ29" i="1"/>
  <c r="AQ25" i="1"/>
  <c r="AQ21" i="1"/>
  <c r="AQ17" i="1"/>
  <c r="AQ13" i="1"/>
  <c r="AQ9" i="1"/>
  <c r="AQ5" i="1"/>
  <c r="AO46" i="1"/>
  <c r="AO30" i="1"/>
  <c r="AO18" i="1"/>
  <c r="AQ46" i="1"/>
  <c r="AQ34" i="1"/>
  <c r="AQ22" i="1"/>
  <c r="AQ10" i="1"/>
  <c r="AD46" i="1"/>
  <c r="AD42" i="1"/>
  <c r="AD38" i="1"/>
  <c r="AD34" i="1"/>
  <c r="AD30" i="1"/>
  <c r="AD26" i="1"/>
  <c r="AD22" i="1"/>
  <c r="AD18" i="1"/>
  <c r="AD14" i="1"/>
  <c r="AD10" i="1"/>
  <c r="AD6" i="1"/>
  <c r="AO48" i="1"/>
  <c r="AO44" i="1"/>
  <c r="AO40" i="1"/>
  <c r="AO36" i="1"/>
  <c r="AO32" i="1"/>
  <c r="AO28" i="1"/>
  <c r="AO24" i="1"/>
  <c r="AO20" i="1"/>
  <c r="AO16" i="1"/>
  <c r="AO12" i="1"/>
  <c r="AO8" i="1"/>
  <c r="AO4" i="1"/>
  <c r="AP38" i="1"/>
  <c r="AP26" i="1"/>
  <c r="AP14" i="1"/>
  <c r="AP6" i="1"/>
  <c r="AY2" i="1" s="1"/>
  <c r="AO38" i="1"/>
  <c r="AO26" i="1"/>
  <c r="AO14" i="1"/>
  <c r="AD45" i="1"/>
  <c r="AD41" i="1"/>
  <c r="AD37" i="1"/>
  <c r="AD33" i="1"/>
  <c r="AD29" i="1"/>
  <c r="AD25" i="1"/>
  <c r="AD21" i="1"/>
  <c r="AD17" i="1"/>
  <c r="AD13" i="1"/>
  <c r="AD9" i="1"/>
  <c r="AD5" i="1"/>
  <c r="AO47" i="1"/>
  <c r="AO43" i="1"/>
  <c r="AO39" i="1"/>
  <c r="AO35" i="1"/>
  <c r="AO31" i="1"/>
  <c r="AO27" i="1"/>
  <c r="AO23" i="1"/>
  <c r="AO19" i="1"/>
  <c r="AO15" i="1"/>
  <c r="AO11" i="1"/>
  <c r="AO7" i="1"/>
  <c r="AO3" i="1"/>
  <c r="AQ2" i="1"/>
  <c r="AD2" i="1"/>
  <c r="AO2" i="1"/>
  <c r="Z40" i="1"/>
  <c r="AK40" i="1" s="1"/>
  <c r="Z24" i="1"/>
  <c r="AK24" i="1" s="1"/>
  <c r="Z8" i="1"/>
  <c r="AK8" i="1" s="1"/>
  <c r="Z36" i="1"/>
  <c r="AK36" i="1" s="1"/>
  <c r="Z20" i="1"/>
  <c r="AK20" i="1" s="1"/>
  <c r="Z4" i="1"/>
  <c r="AK4" i="1" s="1"/>
  <c r="Z48" i="1"/>
  <c r="AK48" i="1" s="1"/>
  <c r="Z32" i="1"/>
  <c r="AK32" i="1" s="1"/>
  <c r="Z16" i="1"/>
  <c r="AK16" i="1" s="1"/>
  <c r="Z47" i="1"/>
  <c r="AC47" i="1" s="1"/>
  <c r="Z43" i="1"/>
  <c r="Z39" i="1"/>
  <c r="AC39" i="1" s="1"/>
  <c r="Z35" i="1"/>
  <c r="Z31" i="1"/>
  <c r="Z27" i="1"/>
  <c r="Z23" i="1"/>
  <c r="AC23" i="1" s="1"/>
  <c r="Z19" i="1"/>
  <c r="Z15" i="1"/>
  <c r="Z11" i="1"/>
  <c r="Z7" i="1"/>
  <c r="AC7" i="1" s="1"/>
  <c r="Z3" i="1"/>
  <c r="AM48" i="1"/>
  <c r="AM44" i="1"/>
  <c r="AM32" i="1"/>
  <c r="AM28" i="1"/>
  <c r="AM24" i="1"/>
  <c r="AM16" i="1"/>
  <c r="AM12" i="1"/>
  <c r="Z46" i="1"/>
  <c r="Z42" i="1"/>
  <c r="AC42" i="1" s="1"/>
  <c r="Z38" i="1"/>
  <c r="AC38" i="1" s="1"/>
  <c r="Z34" i="1"/>
  <c r="Z30" i="1"/>
  <c r="Z26" i="1"/>
  <c r="Z22" i="1"/>
  <c r="AC22" i="1" s="1"/>
  <c r="Z18" i="1"/>
  <c r="Z14" i="1"/>
  <c r="AC14" i="1" s="1"/>
  <c r="Z10" i="1"/>
  <c r="AC10" i="1" s="1"/>
  <c r="Z6" i="1"/>
  <c r="AC6" i="1" s="1"/>
  <c r="AL48" i="1"/>
  <c r="AL44" i="1"/>
  <c r="AL40" i="1"/>
  <c r="AL28" i="1"/>
  <c r="AL16" i="1"/>
  <c r="AL12" i="1"/>
  <c r="AL8" i="1"/>
  <c r="AL4" i="1"/>
  <c r="Z2" i="1"/>
  <c r="Z45" i="1"/>
  <c r="Z41" i="1"/>
  <c r="AC41" i="1" s="1"/>
  <c r="Z37" i="1"/>
  <c r="AC37" i="1" s="1"/>
  <c r="Z33" i="1"/>
  <c r="AC33" i="1" s="1"/>
  <c r="Z29" i="1"/>
  <c r="Z25" i="1"/>
  <c r="AC25" i="1" s="1"/>
  <c r="Z21" i="1"/>
  <c r="AC21" i="1" s="1"/>
  <c r="Z17" i="1"/>
  <c r="AC17" i="1" s="1"/>
  <c r="Z13" i="1"/>
  <c r="Z9" i="1"/>
  <c r="AC9" i="1" s="1"/>
  <c r="Z5" i="1"/>
  <c r="AC5" i="1" s="1"/>
  <c r="AC48" i="1"/>
  <c r="AC44" i="1"/>
  <c r="AC40" i="1"/>
  <c r="AC28" i="1"/>
  <c r="AC16" i="1"/>
  <c r="AC12" i="1"/>
  <c r="AC8" i="1"/>
  <c r="AC4" i="1"/>
  <c r="AC43" i="1"/>
  <c r="AC27" i="1"/>
  <c r="AC11" i="1"/>
  <c r="AC26" i="1"/>
  <c r="AZ2" i="1" l="1"/>
  <c r="AX2" i="1"/>
  <c r="AG2" i="1"/>
  <c r="AM8" i="1"/>
  <c r="AL20" i="1"/>
  <c r="AM20" i="1"/>
  <c r="AC20" i="1"/>
  <c r="AM40" i="1"/>
  <c r="AC36" i="1"/>
  <c r="AL36" i="1"/>
  <c r="AC24" i="1"/>
  <c r="AL24" i="1"/>
  <c r="AC32" i="1"/>
  <c r="AL32" i="1"/>
  <c r="AM4" i="1"/>
  <c r="AM36" i="1"/>
  <c r="AK29" i="1"/>
  <c r="AL29" i="1"/>
  <c r="AM29" i="1"/>
  <c r="AM30" i="1"/>
  <c r="AL30" i="1"/>
  <c r="AK30" i="1"/>
  <c r="AM46" i="1"/>
  <c r="AL46" i="1"/>
  <c r="AK46" i="1"/>
  <c r="AL15" i="1"/>
  <c r="AK15" i="1"/>
  <c r="AM15" i="1"/>
  <c r="AL31" i="1"/>
  <c r="AM31" i="1"/>
  <c r="AK31" i="1"/>
  <c r="AK33" i="1"/>
  <c r="AM33" i="1"/>
  <c r="AL33" i="1"/>
  <c r="AL19" i="1"/>
  <c r="AM19" i="1"/>
  <c r="AK19" i="1"/>
  <c r="AC30" i="1"/>
  <c r="AC46" i="1"/>
  <c r="AC15" i="1"/>
  <c r="AC31" i="1"/>
  <c r="AC29" i="1"/>
  <c r="AK5" i="1"/>
  <c r="AM5" i="1"/>
  <c r="AL5" i="1"/>
  <c r="AK21" i="1"/>
  <c r="AM21" i="1"/>
  <c r="AL21" i="1"/>
  <c r="AM37" i="1"/>
  <c r="AK37" i="1"/>
  <c r="AL37" i="1"/>
  <c r="AM6" i="1"/>
  <c r="AK6" i="1"/>
  <c r="AL6" i="1"/>
  <c r="AM22" i="1"/>
  <c r="AL22" i="1"/>
  <c r="AK22" i="1"/>
  <c r="AM38" i="1"/>
  <c r="AK38" i="1"/>
  <c r="AL38" i="1"/>
  <c r="AL7" i="1"/>
  <c r="AM7" i="1"/>
  <c r="AK7" i="1"/>
  <c r="AL23" i="1"/>
  <c r="AM23" i="1"/>
  <c r="AK23" i="1"/>
  <c r="AL39" i="1"/>
  <c r="AK39" i="1"/>
  <c r="AM39" i="1"/>
  <c r="AM13" i="1"/>
  <c r="AK13" i="1"/>
  <c r="AL13" i="1"/>
  <c r="AM45" i="1"/>
  <c r="AK45" i="1"/>
  <c r="AL45" i="1"/>
  <c r="AM14" i="1"/>
  <c r="AK14" i="1"/>
  <c r="AL14" i="1"/>
  <c r="AL47" i="1"/>
  <c r="AK47" i="1"/>
  <c r="AM47" i="1"/>
  <c r="AM17" i="1"/>
  <c r="AK17" i="1"/>
  <c r="AL17" i="1"/>
  <c r="AK2" i="1"/>
  <c r="AM2" i="1"/>
  <c r="AL2" i="1"/>
  <c r="AM18" i="1"/>
  <c r="AL18" i="1"/>
  <c r="AK18" i="1"/>
  <c r="AM34" i="1"/>
  <c r="AL34" i="1"/>
  <c r="AK34" i="1"/>
  <c r="AL3" i="1"/>
  <c r="AM3" i="1"/>
  <c r="AK3" i="1"/>
  <c r="AL35" i="1"/>
  <c r="AM35" i="1"/>
  <c r="AK35" i="1"/>
  <c r="AC2" i="1"/>
  <c r="AC18" i="1"/>
  <c r="AC34" i="1"/>
  <c r="AC3" i="1"/>
  <c r="AC19" i="1"/>
  <c r="AC35" i="1"/>
  <c r="AC45" i="1"/>
  <c r="AC13" i="1"/>
  <c r="AM9" i="1"/>
  <c r="AK9" i="1"/>
  <c r="AL9" i="1"/>
  <c r="AM25" i="1"/>
  <c r="AK25" i="1"/>
  <c r="AL25" i="1"/>
  <c r="AK41" i="1"/>
  <c r="AM41" i="1"/>
  <c r="AL41" i="1"/>
  <c r="AM10" i="1"/>
  <c r="AL10" i="1"/>
  <c r="AK10" i="1"/>
  <c r="AM26" i="1"/>
  <c r="AK26" i="1"/>
  <c r="AL26" i="1"/>
  <c r="AM42" i="1"/>
  <c r="AL42" i="1"/>
  <c r="AK42" i="1"/>
  <c r="AL11" i="1"/>
  <c r="AK11" i="1"/>
  <c r="AM11" i="1"/>
  <c r="AL27" i="1"/>
  <c r="AK27" i="1"/>
  <c r="AM27" i="1"/>
  <c r="AL43" i="1"/>
  <c r="AM43" i="1"/>
  <c r="AK43" i="1"/>
  <c r="AV2" i="1" l="1"/>
  <c r="AT2" i="1"/>
  <c r="AF2" i="1"/>
  <c r="AU2" i="1"/>
</calcChain>
</file>

<file path=xl/sharedStrings.xml><?xml version="1.0" encoding="utf-8"?>
<sst xmlns="http://schemas.openxmlformats.org/spreadsheetml/2006/main" count="60" uniqueCount="32">
  <si>
    <t>x0</t>
  </si>
  <si>
    <t>x1</t>
  </si>
  <si>
    <t>x2</t>
  </si>
  <si>
    <t>y</t>
  </si>
  <si>
    <t>th0</t>
  </si>
  <si>
    <t>th2</t>
  </si>
  <si>
    <t>th1</t>
  </si>
  <si>
    <t>h</t>
  </si>
  <si>
    <t>(h-y)^2</t>
  </si>
  <si>
    <t>J</t>
  </si>
  <si>
    <t>th0_next</t>
  </si>
  <si>
    <t>th1_next</t>
  </si>
  <si>
    <t>th2_next</t>
  </si>
  <si>
    <t>alpha</t>
  </si>
  <si>
    <t>(h-y)*x0</t>
  </si>
  <si>
    <t>(h-y)*x1</t>
  </si>
  <si>
    <t>(h-y)*x2</t>
  </si>
  <si>
    <t>x0_Norm_MM</t>
  </si>
  <si>
    <t>x1_Norm_MM</t>
  </si>
  <si>
    <t>x2_Norm_MM</t>
  </si>
  <si>
    <t>x0_Norm_STD</t>
  </si>
  <si>
    <t>x1_Norm_STD</t>
  </si>
  <si>
    <t>x2_Norm_STD</t>
  </si>
  <si>
    <t>(h-y)*x0 STD</t>
  </si>
  <si>
    <t>(h-y)*x1 STD</t>
  </si>
  <si>
    <t>(h-y)*x2 STD</t>
  </si>
  <si>
    <t>th0 STD</t>
  </si>
  <si>
    <t>th1 STD</t>
  </si>
  <si>
    <t>th2 STD</t>
  </si>
  <si>
    <t>h STD</t>
  </si>
  <si>
    <t>(h-y)^2 STD</t>
  </si>
  <si>
    <t>J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</si>
</sst>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abSelected="1" topLeftCell="A31" workbookViewId="0">
      <selection activeCell="G47" sqref="G47"/>
    </sheetView>
  </sheetViews>
  <sheetFormatPr defaultRowHeight="15" x14ac:dyDescent="0.25"/>
  <cols>
    <col min="5" max="7" width="13.5703125" bestFit="1" customWidth="1"/>
    <col min="9" max="11" width="13.42578125" bestFit="1" customWidth="1"/>
    <col min="20" max="20" width="14.28515625" customWidth="1"/>
    <col min="21" max="21" width="11.7109375" customWidth="1"/>
    <col min="22" max="22" width="12.7109375" customWidth="1"/>
    <col min="29" max="30" width="14.85546875" customWidth="1"/>
    <col min="32" max="32" width="12" bestFit="1" customWidth="1"/>
    <col min="33" max="33" width="12" customWidth="1"/>
    <col min="41" max="43" width="12" bestFit="1" customWidth="1"/>
    <col min="46" max="48" width="12.7109375" bestFit="1" customWidth="1"/>
    <col min="50" max="51" width="12" bestFit="1" customWidth="1"/>
    <col min="52" max="52" width="11.85546875" customWidth="1"/>
  </cols>
  <sheetData>
    <row r="1" spans="1:52" x14ac:dyDescent="0.25">
      <c r="A1" t="s">
        <v>0</v>
      </c>
      <c r="B1" t="s">
        <v>1</v>
      </c>
      <c r="C1" t="s">
        <v>2</v>
      </c>
      <c r="E1" s="1" t="s">
        <v>17</v>
      </c>
      <c r="F1" s="1" t="s">
        <v>18</v>
      </c>
      <c r="G1" s="1" t="s">
        <v>19</v>
      </c>
      <c r="I1" s="2" t="s">
        <v>20</v>
      </c>
      <c r="J1" s="2" t="s">
        <v>21</v>
      </c>
      <c r="K1" s="2" t="s">
        <v>22</v>
      </c>
      <c r="N1" t="s">
        <v>3</v>
      </c>
      <c r="P1" s="1" t="s">
        <v>4</v>
      </c>
      <c r="Q1" s="1" t="s">
        <v>6</v>
      </c>
      <c r="R1" s="1" t="s">
        <v>5</v>
      </c>
      <c r="T1" s="2" t="s">
        <v>26</v>
      </c>
      <c r="U1" s="2" t="s">
        <v>27</v>
      </c>
      <c r="V1" s="2" t="s">
        <v>28</v>
      </c>
      <c r="Z1" s="1" t="s">
        <v>7</v>
      </c>
      <c r="AA1" s="2" t="s">
        <v>29</v>
      </c>
      <c r="AC1" s="1" t="s">
        <v>8</v>
      </c>
      <c r="AD1" s="2" t="s">
        <v>30</v>
      </c>
      <c r="AF1" s="1" t="s">
        <v>9</v>
      </c>
      <c r="AG1" s="2" t="s">
        <v>31</v>
      </c>
      <c r="AI1" t="s">
        <v>13</v>
      </c>
      <c r="AK1" s="1" t="s">
        <v>14</v>
      </c>
      <c r="AL1" s="1" t="s">
        <v>15</v>
      </c>
      <c r="AM1" s="1" t="s">
        <v>16</v>
      </c>
      <c r="AO1" s="2" t="s">
        <v>23</v>
      </c>
      <c r="AP1" s="2" t="s">
        <v>24</v>
      </c>
      <c r="AQ1" s="2" t="s">
        <v>25</v>
      </c>
      <c r="AT1" s="1" t="s">
        <v>10</v>
      </c>
      <c r="AU1" s="1" t="s">
        <v>11</v>
      </c>
      <c r="AV1" s="1" t="s">
        <v>12</v>
      </c>
      <c r="AX1" s="2" t="s">
        <v>10</v>
      </c>
      <c r="AY1" s="2" t="s">
        <v>11</v>
      </c>
      <c r="AZ1" s="2" t="s">
        <v>12</v>
      </c>
    </row>
    <row r="2" spans="1:52" x14ac:dyDescent="0.25">
      <c r="A2">
        <v>1</v>
      </c>
      <c r="B2">
        <v>2104</v>
      </c>
      <c r="C2">
        <v>3</v>
      </c>
      <c r="E2" s="1">
        <f>A2</f>
        <v>1</v>
      </c>
      <c r="F2" s="1">
        <f>(B2-AVERAGE(B$2:B$48))/(MAX(B$2:B$48)-MIN(B$2:B$48))</f>
        <v>2.8493973782727586E-2</v>
      </c>
      <c r="G2" s="1">
        <f>(C2-AVERAGE(C$2:C$48))/(MAX(C$2:C$48)-MIN(C$2:C$48))</f>
        <v>-4.2553191489361653E-2</v>
      </c>
      <c r="I2" s="2">
        <f>E2</f>
        <v>1</v>
      </c>
      <c r="J2" s="2">
        <f>(B2-AVERAGE(B$2:B$48))/STDEV(B$2:B$48)</f>
        <v>0.13000986907454051</v>
      </c>
      <c r="K2" s="2">
        <f>(C2-AVERAGE(C$2:C$48))/STDEV(C$2:C$48)</f>
        <v>-0.22367518716859128</v>
      </c>
      <c r="N2">
        <v>399900</v>
      </c>
      <c r="P2" s="1">
        <v>34041.265957446813</v>
      </c>
      <c r="Q2" s="1">
        <v>2293.2167325190517</v>
      </c>
      <c r="R2" s="1">
        <v>1029.6785762788609</v>
      </c>
      <c r="T2" s="2">
        <v>34041.265957446813</v>
      </c>
      <c r="U2" s="2">
        <v>10463.293376618243</v>
      </c>
      <c r="V2" s="2">
        <v>5412.3683844075813</v>
      </c>
      <c r="Z2" s="1">
        <f>P2*E2+Q2*F2+R2*G2</f>
        <v>34062.792705272434</v>
      </c>
      <c r="AA2" s="2">
        <f>T2*I2+U2*J2+V2*K2</f>
        <v>34190.984848021726</v>
      </c>
      <c r="AC2" s="1">
        <f>(Z2-N2)^2</f>
        <v>133836862241.20546</v>
      </c>
      <c r="AD2" s="2">
        <f>(AA2-N2)^2</f>
        <v>133743083763.42989</v>
      </c>
      <c r="AF2" s="1">
        <f>1/(2*47)*SUM(AC2:AC48)</f>
        <v>54519879663.861588</v>
      </c>
      <c r="AG2" s="2">
        <f>1/(2*47)*SUM(AD2:AD48)</f>
        <v>53294079419.249496</v>
      </c>
      <c r="AI2">
        <v>0.1</v>
      </c>
      <c r="AK2" s="1">
        <f>($Z2-$N2)*E2</f>
        <v>-365837.20729472756</v>
      </c>
      <c r="AL2" s="1">
        <f>($Z2-$N2)*F2</f>
        <v>-10424.155793402244</v>
      </c>
      <c r="AM2" s="1">
        <f>($Z2-$N2)*G2</f>
        <v>15567.540735945835</v>
      </c>
      <c r="AO2" s="2">
        <f>($AA2-$N2)*I2</f>
        <v>-365709.0151519783</v>
      </c>
      <c r="AP2" s="2">
        <f t="shared" ref="AP2:AQ17" si="0">($AA2-$N2)*J2</f>
        <v>-47545.781179287849</v>
      </c>
      <c r="AQ2" s="2">
        <f t="shared" si="0"/>
        <v>81800.032413359935</v>
      </c>
      <c r="AT2" s="1">
        <f>P2-$AI$2*1/47*SUM(AK2:AK48)</f>
        <v>64678.405319148937</v>
      </c>
      <c r="AU2" s="1">
        <f>Q2-$AI$2*1/47*SUM(AL2:AL48)</f>
        <v>4573.2995152888971</v>
      </c>
      <c r="AV2" s="1">
        <f>R2-$AI$2*1/47*SUM(AM2:AM48)</f>
        <v>2050.469363782589</v>
      </c>
      <c r="AX2" s="2">
        <f>P2-$AI$2*1/47*SUM(AO2:AO48)</f>
        <v>64678.405319148937</v>
      </c>
      <c r="AY2" s="2">
        <f>Q2-$AI$2*1/47*SUM(AP2:AP48)</f>
        <v>11435.816620189802</v>
      </c>
      <c r="AZ2" s="2">
        <f>R2-$AI$2*1/47*SUM(AQ2:AQ48)</f>
        <v>5338.8818582711447</v>
      </c>
    </row>
    <row r="3" spans="1:52" x14ac:dyDescent="0.25">
      <c r="A3">
        <v>1</v>
      </c>
      <c r="B3">
        <v>1600</v>
      </c>
      <c r="C3">
        <v>3</v>
      </c>
      <c r="E3" s="1">
        <f t="shared" ref="E3:E49" si="1">A3</f>
        <v>1</v>
      </c>
      <c r="F3" s="1">
        <f t="shared" ref="F3:F49" si="2">(B3-AVERAGE(B$2:B$48))/(MAX(B$2:B$48)-MIN(B$2:B$48))</f>
        <v>-0.11050216521341141</v>
      </c>
      <c r="G3" s="1">
        <f t="shared" ref="G3:G49" si="3">(C3-AVERAGE(C$2:C$48))/(MAX(C$2:C$48)-MIN(C$2:C$48))</f>
        <v>-4.2553191489361653E-2</v>
      </c>
      <c r="I3" s="2">
        <f t="shared" ref="I3:I49" si="4">E3</f>
        <v>1</v>
      </c>
      <c r="J3" s="2">
        <f t="shared" ref="J3:J49" si="5">(B3-AVERAGE(B$2:B$48))/STDEV(B$2:B$48)</f>
        <v>-0.50418983822317687</v>
      </c>
      <c r="K3" s="2">
        <f t="shared" ref="K3:K49" si="6">(C3-AVERAGE(C$2:C$48))/STDEV(C$2:C$48)</f>
        <v>-0.22367518716859128</v>
      </c>
      <c r="N3">
        <v>329900</v>
      </c>
      <c r="P3" s="1">
        <v>34041.265957446813</v>
      </c>
      <c r="Q3" s="1">
        <v>2293.2167325190517</v>
      </c>
      <c r="R3" s="1">
        <v>1029.6785762788609</v>
      </c>
      <c r="T3" s="2">
        <v>34041.265957446813</v>
      </c>
      <c r="U3" s="2">
        <v>10463.293376618243</v>
      </c>
      <c r="V3" s="2">
        <v>5412.3683844075813</v>
      </c>
      <c r="Z3" s="1">
        <f t="shared" ref="Z3:Z48" si="7">P3*E3+Q3*F3+R3*G3</f>
        <v>33744.04443357094</v>
      </c>
      <c r="AA3" s="2">
        <f t="shared" ref="AA3:AA49" si="8">T3*I3+U3*J3+V3*K3</f>
        <v>27555.167251200288</v>
      </c>
      <c r="AC3" s="1">
        <f t="shared" ref="AC3:AC48" si="9">(Z3-N3)^2</f>
        <v>87708350017.464706</v>
      </c>
      <c r="AD3" s="2">
        <f t="shared" ref="AD3:AD48" si="10">(AA3-N3)^2</f>
        <v>91412397889.899658</v>
      </c>
      <c r="AK3" s="1">
        <f t="shared" ref="AK3:AK48" si="11">($Z3-$N3)*E3</f>
        <v>-296155.95556642907</v>
      </c>
      <c r="AL3" s="1">
        <f t="shared" ref="AL3:AL48" si="12">($Z3-$N3)*F3</f>
        <v>32725.874330937273</v>
      </c>
      <c r="AM3" s="1">
        <f t="shared" ref="AM3:AM48" si="13">($Z3-$N3)*G3</f>
        <v>12602.381087933138</v>
      </c>
      <c r="AO3" s="2">
        <f t="shared" ref="AO3:AQ48" si="14">($AA3-$N3)*I3</f>
        <v>-302344.8327487997</v>
      </c>
      <c r="AP3" s="2">
        <f t="shared" si="0"/>
        <v>152439.19231123078</v>
      </c>
      <c r="AQ3" s="2">
        <f t="shared" si="0"/>
        <v>67627.037054544198</v>
      </c>
    </row>
    <row r="4" spans="1:52" x14ac:dyDescent="0.25">
      <c r="A4">
        <v>1</v>
      </c>
      <c r="B4">
        <v>2400</v>
      </c>
      <c r="C4">
        <v>3</v>
      </c>
      <c r="E4" s="1">
        <f t="shared" si="1"/>
        <v>1</v>
      </c>
      <c r="F4" s="1">
        <f t="shared" si="2"/>
        <v>0.11012662684395208</v>
      </c>
      <c r="G4" s="1">
        <f t="shared" si="3"/>
        <v>-4.2553191489361653E-2</v>
      </c>
      <c r="I4" s="2">
        <f t="shared" si="4"/>
        <v>1</v>
      </c>
      <c r="J4" s="2">
        <f t="shared" si="5"/>
        <v>0.50247636383669203</v>
      </c>
      <c r="K4" s="2">
        <f t="shared" si="6"/>
        <v>-0.22367518716859128</v>
      </c>
      <c r="N4">
        <v>369000</v>
      </c>
      <c r="P4" s="1">
        <v>34041.265957446813</v>
      </c>
      <c r="Q4" s="1">
        <v>2293.2167325190517</v>
      </c>
      <c r="R4" s="1">
        <v>1029.6785762788609</v>
      </c>
      <c r="T4" s="2">
        <v>34041.265957446813</v>
      </c>
      <c r="U4" s="2">
        <v>10463.293376618243</v>
      </c>
      <c r="V4" s="2">
        <v>5412.3683844075813</v>
      </c>
      <c r="Z4" s="1">
        <f t="shared" si="7"/>
        <v>34249.994071192355</v>
      </c>
      <c r="AA4" s="2">
        <f t="shared" si="8"/>
        <v>38088.211055678759</v>
      </c>
      <c r="AC4" s="1">
        <f t="shared" si="9"/>
        <v>112057566469.33676</v>
      </c>
      <c r="AD4" s="2">
        <f t="shared" si="10"/>
        <v>109502612062.33099</v>
      </c>
      <c r="AK4" s="1">
        <f t="shared" si="11"/>
        <v>-334750.00592880766</v>
      </c>
      <c r="AL4" s="1">
        <f t="shared" si="12"/>
        <v>-36864.888988932551</v>
      </c>
      <c r="AM4" s="1">
        <f t="shared" si="13"/>
        <v>14244.681103353501</v>
      </c>
      <c r="AO4" s="2">
        <f t="shared" si="14"/>
        <v>-330911.78894432122</v>
      </c>
      <c r="AP4" s="2">
        <f t="shared" si="0"/>
        <v>-166275.35245943739</v>
      </c>
      <c r="AQ4" s="2">
        <f t="shared" si="0"/>
        <v>74016.756328414427</v>
      </c>
    </row>
    <row r="5" spans="1:52" x14ac:dyDescent="0.25">
      <c r="A5">
        <v>1</v>
      </c>
      <c r="B5">
        <v>1416</v>
      </c>
      <c r="C5">
        <v>2</v>
      </c>
      <c r="E5" s="1">
        <f t="shared" si="1"/>
        <v>1</v>
      </c>
      <c r="F5" s="1">
        <f t="shared" si="2"/>
        <v>-0.161246787386605</v>
      </c>
      <c r="G5" s="1">
        <f t="shared" si="3"/>
        <v>-0.29255319148936165</v>
      </c>
      <c r="I5" s="2">
        <f t="shared" si="4"/>
        <v>1</v>
      </c>
      <c r="J5" s="2">
        <f t="shared" si="5"/>
        <v>-0.7357230646969467</v>
      </c>
      <c r="K5" s="2">
        <f t="shared" si="6"/>
        <v>-1.5377669117840664</v>
      </c>
      <c r="N5">
        <v>232000</v>
      </c>
      <c r="P5" s="1">
        <v>34041.265957446813</v>
      </c>
      <c r="Q5" s="1">
        <v>2293.2167325190517</v>
      </c>
      <c r="R5" s="1">
        <v>1029.6785762788609</v>
      </c>
      <c r="T5" s="2">
        <v>34041.265957446813</v>
      </c>
      <c r="U5" s="2">
        <v>10463.293376618243</v>
      </c>
      <c r="V5" s="2">
        <v>5412.3683844075813</v>
      </c>
      <c r="Z5" s="1">
        <f t="shared" si="7"/>
        <v>33370.256372848307</v>
      </c>
      <c r="AA5" s="2">
        <f t="shared" si="8"/>
        <v>18020.218671649811</v>
      </c>
      <c r="AC5" s="1">
        <f t="shared" si="9"/>
        <v>39453775053.388016</v>
      </c>
      <c r="AD5" s="2">
        <f t="shared" si="10"/>
        <v>45787346817.328568</v>
      </c>
      <c r="AK5" s="1">
        <f t="shared" si="11"/>
        <v>-198629.74362715171</v>
      </c>
      <c r="AL5" s="1">
        <f t="shared" si="12"/>
        <v>32028.408039303191</v>
      </c>
      <c r="AM5" s="1">
        <f t="shared" si="13"/>
        <v>58109.765422836928</v>
      </c>
      <c r="AO5" s="2">
        <f t="shared" si="14"/>
        <v>-213979.78132835019</v>
      </c>
      <c r="AP5" s="2">
        <f t="shared" si="0"/>
        <v>157429.86050207631</v>
      </c>
      <c r="AQ5" s="2">
        <f t="shared" si="0"/>
        <v>329051.02751752693</v>
      </c>
    </row>
    <row r="6" spans="1:52" x14ac:dyDescent="0.25">
      <c r="A6">
        <v>1</v>
      </c>
      <c r="B6">
        <v>3000</v>
      </c>
      <c r="C6">
        <v>4</v>
      </c>
      <c r="E6" s="1">
        <f t="shared" si="1"/>
        <v>1</v>
      </c>
      <c r="F6" s="1">
        <f t="shared" si="2"/>
        <v>0.27559822088697467</v>
      </c>
      <c r="G6" s="1">
        <f t="shared" si="3"/>
        <v>0.20744680851063835</v>
      </c>
      <c r="I6" s="2">
        <f t="shared" si="4"/>
        <v>1</v>
      </c>
      <c r="J6" s="2">
        <f t="shared" si="5"/>
        <v>1.2574760153815936</v>
      </c>
      <c r="K6" s="2">
        <f t="shared" si="6"/>
        <v>1.0904165374468839</v>
      </c>
      <c r="N6">
        <v>539900</v>
      </c>
      <c r="P6" s="1">
        <v>34041.265957446813</v>
      </c>
      <c r="Q6" s="1">
        <v>2293.2167325190517</v>
      </c>
      <c r="R6" s="1">
        <v>1029.6785762788609</v>
      </c>
      <c r="T6" s="2">
        <v>34041.265957446813</v>
      </c>
      <c r="U6" s="2">
        <v>10463.293376618243</v>
      </c>
      <c r="V6" s="2">
        <v>5412.3683844075813</v>
      </c>
      <c r="Z6" s="1">
        <f t="shared" si="7"/>
        <v>34886.875943478131</v>
      </c>
      <c r="AA6" s="2">
        <f t="shared" si="8"/>
        <v>53100.342413558043</v>
      </c>
      <c r="AC6" s="1">
        <f t="shared" si="9"/>
        <v>255038255469.32794</v>
      </c>
      <c r="AD6" s="2">
        <f t="shared" si="10"/>
        <v>236973906626.27713</v>
      </c>
      <c r="AK6" s="1">
        <f t="shared" si="11"/>
        <v>-505013.12405652186</v>
      </c>
      <c r="AL6" s="1">
        <f t="shared" si="12"/>
        <v>-139180.71851455045</v>
      </c>
      <c r="AM6" s="1">
        <f t="shared" si="13"/>
        <v>-104763.36084151253</v>
      </c>
      <c r="AO6" s="2">
        <f t="shared" si="14"/>
        <v>-486799.65758644196</v>
      </c>
      <c r="AP6" s="2">
        <f t="shared" si="0"/>
        <v>-612138.89371092315</v>
      </c>
      <c r="AQ6" s="2">
        <f t="shared" si="0"/>
        <v>-530814.39705573674</v>
      </c>
    </row>
    <row r="7" spans="1:52" x14ac:dyDescent="0.25">
      <c r="A7">
        <v>1</v>
      </c>
      <c r="B7">
        <v>1985</v>
      </c>
      <c r="C7">
        <v>4</v>
      </c>
      <c r="E7" s="1">
        <f t="shared" si="1"/>
        <v>1</v>
      </c>
      <c r="F7" s="1">
        <f t="shared" si="2"/>
        <v>-4.3245590358052342E-3</v>
      </c>
      <c r="G7" s="1">
        <f t="shared" si="3"/>
        <v>0.20744680851063835</v>
      </c>
      <c r="I7" s="2">
        <f t="shared" si="4"/>
        <v>1</v>
      </c>
      <c r="J7" s="2">
        <f t="shared" si="5"/>
        <v>-1.9731728481864969E-2</v>
      </c>
      <c r="K7" s="2">
        <f t="shared" si="6"/>
        <v>1.0904165374468839</v>
      </c>
      <c r="N7">
        <v>299900</v>
      </c>
      <c r="P7" s="1">
        <v>34041.265957446813</v>
      </c>
      <c r="Q7" s="1">
        <v>2293.2167325190517</v>
      </c>
      <c r="R7" s="1">
        <v>1029.6785762788609</v>
      </c>
      <c r="T7" s="2">
        <v>34041.265957446813</v>
      </c>
      <c r="U7" s="2">
        <v>10463.293376618243</v>
      </c>
      <c r="V7" s="2">
        <v>5412.3683844075813</v>
      </c>
      <c r="Z7" s="1">
        <f t="shared" si="7"/>
        <v>34244.952340745971</v>
      </c>
      <c r="AA7" s="2">
        <f t="shared" si="8"/>
        <v>39736.543086625985</v>
      </c>
      <c r="AC7" s="1">
        <f t="shared" si="9"/>
        <v>70572604346.840546</v>
      </c>
      <c r="AD7" s="2">
        <f t="shared" si="10"/>
        <v>67685024313.11702</v>
      </c>
      <c r="AK7" s="1">
        <f t="shared" si="11"/>
        <v>-265655.04765925405</v>
      </c>
      <c r="AL7" s="1">
        <f t="shared" si="12"/>
        <v>1148.8409367620973</v>
      </c>
      <c r="AM7" s="1">
        <f t="shared" si="13"/>
        <v>-55109.291801653781</v>
      </c>
      <c r="AO7" s="2">
        <f t="shared" si="14"/>
        <v>-260163.45691337402</v>
      </c>
      <c r="AP7" s="2">
        <f t="shared" si="0"/>
        <v>5133.4746927180713</v>
      </c>
      <c r="AQ7" s="2">
        <f t="shared" si="0"/>
        <v>-283686.53585769288</v>
      </c>
    </row>
    <row r="8" spans="1:52" x14ac:dyDescent="0.25">
      <c r="A8">
        <v>1</v>
      </c>
      <c r="B8">
        <v>1534</v>
      </c>
      <c r="C8">
        <v>3</v>
      </c>
      <c r="E8" s="1">
        <f t="shared" si="1"/>
        <v>1</v>
      </c>
      <c r="F8" s="1">
        <f t="shared" si="2"/>
        <v>-0.12870404055814391</v>
      </c>
      <c r="G8" s="1">
        <f t="shared" si="3"/>
        <v>-4.2553191489361653E-2</v>
      </c>
      <c r="I8" s="2">
        <f t="shared" si="4"/>
        <v>1</v>
      </c>
      <c r="J8" s="2">
        <f t="shared" si="5"/>
        <v>-0.58723979989311603</v>
      </c>
      <c r="K8" s="2">
        <f t="shared" si="6"/>
        <v>-0.22367518716859128</v>
      </c>
      <c r="N8">
        <v>314900</v>
      </c>
      <c r="P8" s="1">
        <v>34041.265957446813</v>
      </c>
      <c r="Q8" s="1">
        <v>2293.2167325190517</v>
      </c>
      <c r="R8" s="1">
        <v>1029.6785762788609</v>
      </c>
      <c r="T8" s="2">
        <v>34041.265957446813</v>
      </c>
      <c r="U8" s="2">
        <v>10463.293376618243</v>
      </c>
      <c r="V8" s="2">
        <v>5412.3683844075813</v>
      </c>
      <c r="Z8" s="1">
        <f t="shared" si="7"/>
        <v>33702.303588467177</v>
      </c>
      <c r="AA8" s="2">
        <f t="shared" si="8"/>
        <v>26686.191137330814</v>
      </c>
      <c r="AC8" s="1">
        <f t="shared" si="9"/>
        <v>79072144467.152573</v>
      </c>
      <c r="AD8" s="2">
        <f t="shared" si="10"/>
        <v>83067199619.127197</v>
      </c>
      <c r="AK8" s="1">
        <f t="shared" si="11"/>
        <v>-281197.69641153282</v>
      </c>
      <c r="AL8" s="1">
        <f t="shared" si="12"/>
        <v>36191.279723806561</v>
      </c>
      <c r="AM8" s="1">
        <f t="shared" si="13"/>
        <v>11965.85942176734</v>
      </c>
      <c r="AO8" s="2">
        <f t="shared" si="14"/>
        <v>-288213.80886266916</v>
      </c>
      <c r="AP8" s="2">
        <f t="shared" si="0"/>
        <v>169250.61944294663</v>
      </c>
      <c r="AQ8" s="2">
        <f t="shared" si="0"/>
        <v>64466.277641930115</v>
      </c>
    </row>
    <row r="9" spans="1:52" x14ac:dyDescent="0.25">
      <c r="A9">
        <v>1</v>
      </c>
      <c r="B9">
        <v>1427</v>
      </c>
      <c r="C9">
        <v>3</v>
      </c>
      <c r="E9" s="1">
        <f t="shared" si="1"/>
        <v>1</v>
      </c>
      <c r="F9" s="1">
        <f t="shared" si="2"/>
        <v>-0.15821314149581628</v>
      </c>
      <c r="G9" s="1">
        <f t="shared" si="3"/>
        <v>-4.2553191489361653E-2</v>
      </c>
      <c r="I9" s="2">
        <f t="shared" si="4"/>
        <v>1</v>
      </c>
      <c r="J9" s="2">
        <f t="shared" si="5"/>
        <v>-0.72188140441862347</v>
      </c>
      <c r="K9" s="2">
        <f t="shared" si="6"/>
        <v>-0.22367518716859128</v>
      </c>
      <c r="N9">
        <v>198999</v>
      </c>
      <c r="P9" s="1">
        <v>34041.265957446813</v>
      </c>
      <c r="Q9" s="1">
        <v>2293.2167325190517</v>
      </c>
      <c r="R9" s="1">
        <v>1029.6785762788609</v>
      </c>
      <c r="T9" s="2">
        <v>34041.265957446813</v>
      </c>
      <c r="U9" s="2">
        <v>10463.293376618243</v>
      </c>
      <c r="V9" s="2">
        <v>5412.3683844075813</v>
      </c>
      <c r="Z9" s="1">
        <f t="shared" si="7"/>
        <v>33634.632824435314</v>
      </c>
      <c r="AA9" s="2">
        <f t="shared" si="8"/>
        <v>25277.396528481822</v>
      </c>
      <c r="AC9" s="1">
        <f t="shared" si="9"/>
        <v>27345373931.374977</v>
      </c>
      <c r="AD9" s="2">
        <f t="shared" si="10"/>
        <v>30179195512.715397</v>
      </c>
      <c r="AK9" s="1">
        <f t="shared" si="11"/>
        <v>-165364.36717556469</v>
      </c>
      <c r="AL9" s="1">
        <f t="shared" si="12"/>
        <v>26162.816022313735</v>
      </c>
      <c r="AM9" s="1">
        <f t="shared" si="13"/>
        <v>7036.7815819389152</v>
      </c>
      <c r="AO9" s="2">
        <f t="shared" si="14"/>
        <v>-173721.60347151817</v>
      </c>
      <c r="AP9" s="2">
        <f t="shared" si="0"/>
        <v>125406.39509187476</v>
      </c>
      <c r="AQ9" s="2">
        <f t="shared" si="0"/>
        <v>38857.212171719621</v>
      </c>
    </row>
    <row r="10" spans="1:52" x14ac:dyDescent="0.25">
      <c r="A10">
        <v>1</v>
      </c>
      <c r="B10">
        <v>1380</v>
      </c>
      <c r="C10">
        <v>3</v>
      </c>
      <c r="E10" s="1">
        <f t="shared" si="1"/>
        <v>1</v>
      </c>
      <c r="F10" s="1">
        <f t="shared" si="2"/>
        <v>-0.17117508302918638</v>
      </c>
      <c r="G10" s="1">
        <f t="shared" si="3"/>
        <v>-4.2553191489361653E-2</v>
      </c>
      <c r="I10" s="2">
        <f t="shared" si="4"/>
        <v>1</v>
      </c>
      <c r="J10" s="2">
        <f t="shared" si="5"/>
        <v>-0.78102304378964083</v>
      </c>
      <c r="K10" s="2">
        <f t="shared" si="6"/>
        <v>-0.22367518716859128</v>
      </c>
      <c r="N10">
        <v>212000</v>
      </c>
      <c r="P10" s="1">
        <v>34041.265957446813</v>
      </c>
      <c r="Q10" s="1">
        <v>2293.2167325190517</v>
      </c>
      <c r="R10" s="1">
        <v>1029.6785762788609</v>
      </c>
      <c r="T10" s="2">
        <v>34041.265957446813</v>
      </c>
      <c r="U10" s="2">
        <v>10463.293376618243</v>
      </c>
      <c r="V10" s="2">
        <v>5412.3683844075813</v>
      </c>
      <c r="Z10" s="1">
        <f t="shared" si="7"/>
        <v>33604.908283225057</v>
      </c>
      <c r="AA10" s="2">
        <f t="shared" si="8"/>
        <v>24658.580204968712</v>
      </c>
      <c r="AC10" s="1">
        <f t="shared" si="9"/>
        <v>31824808748.636543</v>
      </c>
      <c r="AD10" s="2">
        <f t="shared" si="10"/>
        <v>35096807570.818138</v>
      </c>
      <c r="AK10" s="1">
        <f t="shared" si="11"/>
        <v>-178395.09171677494</v>
      </c>
      <c r="AL10" s="1">
        <f t="shared" si="12"/>
        <v>30536.79463661827</v>
      </c>
      <c r="AM10" s="1">
        <f t="shared" si="13"/>
        <v>7591.2804985861585</v>
      </c>
      <c r="AO10" s="2">
        <f t="shared" si="14"/>
        <v>-187341.41979503128</v>
      </c>
      <c r="AP10" s="2">
        <f t="shared" si="0"/>
        <v>146317.9659161882</v>
      </c>
      <c r="AQ10" s="2">
        <f t="shared" si="0"/>
        <v>41903.627137083255</v>
      </c>
    </row>
    <row r="11" spans="1:52" x14ac:dyDescent="0.25">
      <c r="A11">
        <v>1</v>
      </c>
      <c r="B11">
        <v>1494</v>
      </c>
      <c r="C11">
        <v>3</v>
      </c>
      <c r="E11" s="1">
        <f t="shared" si="1"/>
        <v>1</v>
      </c>
      <c r="F11" s="1">
        <f t="shared" si="2"/>
        <v>-0.13973548016101206</v>
      </c>
      <c r="G11" s="1">
        <f t="shared" si="3"/>
        <v>-4.2553191489361653E-2</v>
      </c>
      <c r="I11" s="2">
        <f t="shared" si="4"/>
        <v>1</v>
      </c>
      <c r="J11" s="2">
        <f t="shared" si="5"/>
        <v>-0.6375731099961095</v>
      </c>
      <c r="K11" s="2">
        <f t="shared" si="6"/>
        <v>-0.22367518716859128</v>
      </c>
      <c r="N11">
        <v>242500</v>
      </c>
      <c r="P11" s="1">
        <v>34041.265957446813</v>
      </c>
      <c r="Q11" s="1">
        <v>2293.2167325190517</v>
      </c>
      <c r="R11" s="1">
        <v>1029.6785762788609</v>
      </c>
      <c r="T11" s="2">
        <v>34041.265957446813</v>
      </c>
      <c r="U11" s="2">
        <v>10463.293376618243</v>
      </c>
      <c r="V11" s="2">
        <v>5412.3683844075813</v>
      </c>
      <c r="Z11" s="1">
        <f t="shared" si="7"/>
        <v>33677.006106586108</v>
      </c>
      <c r="AA11" s="2">
        <f t="shared" si="8"/>
        <v>26159.538947106892</v>
      </c>
      <c r="AC11" s="1">
        <f t="shared" si="9"/>
        <v>43607042778.608772</v>
      </c>
      <c r="AD11" s="2">
        <f t="shared" si="10"/>
        <v>46803195088.578362</v>
      </c>
      <c r="AK11" s="1">
        <f t="shared" si="11"/>
        <v>-208822.99389341389</v>
      </c>
      <c r="AL11" s="1">
        <f t="shared" si="12"/>
        <v>29179.981320356281</v>
      </c>
      <c r="AM11" s="1">
        <f t="shared" si="13"/>
        <v>8886.0848465282397</v>
      </c>
      <c r="AO11" s="2">
        <f t="shared" si="14"/>
        <v>-216340.46105289311</v>
      </c>
      <c r="AP11" s="2">
        <f t="shared" si="0"/>
        <v>137932.86057148527</v>
      </c>
      <c r="AQ11" s="2">
        <f t="shared" si="0"/>
        <v>48389.993118145198</v>
      </c>
    </row>
    <row r="12" spans="1:52" x14ac:dyDescent="0.25">
      <c r="A12">
        <v>1</v>
      </c>
      <c r="B12">
        <v>1940</v>
      </c>
      <c r="C12">
        <v>4</v>
      </c>
      <c r="E12" s="1">
        <f t="shared" si="1"/>
        <v>1</v>
      </c>
      <c r="F12" s="1">
        <f t="shared" si="2"/>
        <v>-1.673492858903193E-2</v>
      </c>
      <c r="G12" s="1">
        <f t="shared" si="3"/>
        <v>0.20744680851063835</v>
      </c>
      <c r="I12" s="2">
        <f t="shared" si="4"/>
        <v>1</v>
      </c>
      <c r="J12" s="2">
        <f t="shared" si="5"/>
        <v>-7.6356702347732591E-2</v>
      </c>
      <c r="K12" s="2">
        <f t="shared" si="6"/>
        <v>1.0904165374468839</v>
      </c>
      <c r="N12">
        <v>239999</v>
      </c>
      <c r="P12" s="1">
        <v>34041.265957446813</v>
      </c>
      <c r="Q12" s="1">
        <v>2293.2167325190517</v>
      </c>
      <c r="R12" s="1">
        <v>1029.6785762788609</v>
      </c>
      <c r="T12" s="2">
        <v>34041.265957446813</v>
      </c>
      <c r="U12" s="2">
        <v>10463.293376618243</v>
      </c>
      <c r="V12" s="2">
        <v>5412.3683844075813</v>
      </c>
      <c r="Z12" s="1">
        <f t="shared" si="7"/>
        <v>34216.492673629764</v>
      </c>
      <c r="AA12" s="2">
        <f t="shared" si="8"/>
        <v>39144.05937262407</v>
      </c>
      <c r="AC12" s="1">
        <f t="shared" si="9"/>
        <v>42346440321.527611</v>
      </c>
      <c r="AD12" s="2">
        <f t="shared" si="10"/>
        <v>40342707174.426712</v>
      </c>
      <c r="AK12" s="1">
        <f t="shared" si="11"/>
        <v>-205782.50732637022</v>
      </c>
      <c r="AL12" s="1">
        <f t="shared" si="12"/>
        <v>3443.7555649787455</v>
      </c>
      <c r="AM12" s="1">
        <f t="shared" si="13"/>
        <v>-42688.924392172557</v>
      </c>
      <c r="AO12" s="2">
        <f t="shared" si="14"/>
        <v>-200854.94062737594</v>
      </c>
      <c r="AP12" s="2">
        <f t="shared" si="0"/>
        <v>15336.620916556047</v>
      </c>
      <c r="AQ12" s="2">
        <f t="shared" si="0"/>
        <v>-219015.54888800273</v>
      </c>
    </row>
    <row r="13" spans="1:52" x14ac:dyDescent="0.25">
      <c r="A13">
        <v>1</v>
      </c>
      <c r="B13">
        <v>2000</v>
      </c>
      <c r="C13">
        <v>3</v>
      </c>
      <c r="E13" s="1">
        <f t="shared" si="1"/>
        <v>1</v>
      </c>
      <c r="F13" s="1">
        <f t="shared" si="2"/>
        <v>-1.8776918472966839E-4</v>
      </c>
      <c r="G13" s="1">
        <f t="shared" si="3"/>
        <v>-4.2553191489361653E-2</v>
      </c>
      <c r="I13" s="2">
        <f t="shared" si="4"/>
        <v>1</v>
      </c>
      <c r="J13" s="2">
        <f t="shared" si="5"/>
        <v>-8.5673719324242943E-4</v>
      </c>
      <c r="K13" s="2">
        <f t="shared" si="6"/>
        <v>-0.22367518716859128</v>
      </c>
      <c r="N13">
        <v>347000</v>
      </c>
      <c r="P13" s="1">
        <v>34041.265957446813</v>
      </c>
      <c r="Q13" s="1">
        <v>2293.2167325190517</v>
      </c>
      <c r="R13" s="1">
        <v>1029.6785762788609</v>
      </c>
      <c r="T13" s="2">
        <v>34041.265957446813</v>
      </c>
      <c r="U13" s="2">
        <v>10463.293376618243</v>
      </c>
      <c r="V13" s="2">
        <v>5412.3683844075813</v>
      </c>
      <c r="Z13" s="1">
        <f t="shared" si="7"/>
        <v>33997.019252381651</v>
      </c>
      <c r="AA13" s="2">
        <f t="shared" si="8"/>
        <v>32821.689153439525</v>
      </c>
      <c r="AC13" s="1">
        <f t="shared" si="9"/>
        <v>97970865956.893951</v>
      </c>
      <c r="AD13" s="2">
        <f t="shared" si="10"/>
        <v>98708011006.397964</v>
      </c>
      <c r="AK13" s="1">
        <f t="shared" si="11"/>
        <v>-313002.98074761836</v>
      </c>
      <c r="AL13" s="1">
        <f t="shared" si="12"/>
        <v>58.77231451293639</v>
      </c>
      <c r="AM13" s="1">
        <f t="shared" si="13"/>
        <v>13319.275776494384</v>
      </c>
      <c r="AO13" s="2">
        <f t="shared" si="14"/>
        <v>-314178.31084656046</v>
      </c>
      <c r="AP13" s="2">
        <f t="shared" si="0"/>
        <v>269.16824421232974</v>
      </c>
      <c r="AQ13" s="2">
        <f t="shared" si="0"/>
        <v>70273.892482916257</v>
      </c>
    </row>
    <row r="14" spans="1:52" x14ac:dyDescent="0.25">
      <c r="A14">
        <v>1</v>
      </c>
      <c r="B14">
        <v>1890</v>
      </c>
      <c r="C14">
        <v>3</v>
      </c>
      <c r="E14" s="1">
        <f t="shared" si="1"/>
        <v>1</v>
      </c>
      <c r="F14" s="1">
        <f t="shared" si="2"/>
        <v>-3.0524228092617147E-2</v>
      </c>
      <c r="G14" s="1">
        <f t="shared" si="3"/>
        <v>-4.2553191489361653E-2</v>
      </c>
      <c r="I14" s="2">
        <f t="shared" si="4"/>
        <v>1</v>
      </c>
      <c r="J14" s="2">
        <f t="shared" si="5"/>
        <v>-0.1392733399764744</v>
      </c>
      <c r="K14" s="2">
        <f t="shared" si="6"/>
        <v>-0.22367518716859128</v>
      </c>
      <c r="N14">
        <v>329999</v>
      </c>
      <c r="P14" s="1">
        <v>34041.265957446813</v>
      </c>
      <c r="Q14" s="1">
        <v>2293.2167325190517</v>
      </c>
      <c r="R14" s="1">
        <v>1029.6785762788609</v>
      </c>
      <c r="T14" s="2">
        <v>34041.265957446813</v>
      </c>
      <c r="U14" s="2">
        <v>10463.293376618243</v>
      </c>
      <c r="V14" s="2">
        <v>5412.3683844075813</v>
      </c>
      <c r="Z14" s="1">
        <f t="shared" si="7"/>
        <v>33927.451177208706</v>
      </c>
      <c r="AA14" s="2">
        <f t="shared" si="8"/>
        <v>31373.395630323736</v>
      </c>
      <c r="AC14" s="1">
        <f t="shared" si="9"/>
        <v>87658362022.326508</v>
      </c>
      <c r="AD14" s="2">
        <f t="shared" si="10"/>
        <v>89177251585.154419</v>
      </c>
      <c r="AK14" s="1">
        <f t="shared" si="11"/>
        <v>-296071.54882279132</v>
      </c>
      <c r="AL14" s="1">
        <f t="shared" si="12"/>
        <v>9037.3554880013162</v>
      </c>
      <c r="AM14" s="1">
        <f t="shared" si="13"/>
        <v>12598.789311608127</v>
      </c>
      <c r="AO14" s="2">
        <f t="shared" si="14"/>
        <v>-298625.60436967626</v>
      </c>
      <c r="AP14" s="2">
        <f t="shared" si="0"/>
        <v>41590.585323058061</v>
      </c>
      <c r="AQ14" s="2">
        <f t="shared" si="0"/>
        <v>66795.137950721022</v>
      </c>
    </row>
    <row r="15" spans="1:52" x14ac:dyDescent="0.25">
      <c r="A15">
        <v>1</v>
      </c>
      <c r="B15">
        <v>4478</v>
      </c>
      <c r="C15">
        <v>5</v>
      </c>
      <c r="E15" s="1">
        <f t="shared" si="1"/>
        <v>1</v>
      </c>
      <c r="F15" s="1">
        <f t="shared" si="2"/>
        <v>0.68320991421295374</v>
      </c>
      <c r="G15" s="1">
        <f t="shared" si="3"/>
        <v>0.45744680851063835</v>
      </c>
      <c r="I15" s="2">
        <f t="shared" si="4"/>
        <v>1</v>
      </c>
      <c r="J15" s="2">
        <f t="shared" si="5"/>
        <v>3.1172918236872014</v>
      </c>
      <c r="K15" s="2">
        <f t="shared" si="6"/>
        <v>2.4045082620623592</v>
      </c>
      <c r="N15">
        <v>699900</v>
      </c>
      <c r="P15" s="1">
        <v>34041.265957446813</v>
      </c>
      <c r="Q15" s="1">
        <v>2293.2167325190517</v>
      </c>
      <c r="R15" s="1">
        <v>1029.6785762788609</v>
      </c>
      <c r="T15" s="2">
        <v>34041.265957446813</v>
      </c>
      <c r="U15" s="2">
        <v>10463.293376618243</v>
      </c>
      <c r="V15" s="2">
        <v>5412.3683844075813</v>
      </c>
      <c r="Z15" s="1">
        <f t="shared" si="7"/>
        <v>36079.037543053404</v>
      </c>
      <c r="AA15" s="2">
        <f t="shared" si="8"/>
        <v>79672.489346852439</v>
      </c>
      <c r="AC15" s="1">
        <f t="shared" si="9"/>
        <v>440658270197.26691</v>
      </c>
      <c r="AD15" s="2">
        <f t="shared" si="10"/>
        <v>384682164971.00031</v>
      </c>
      <c r="AK15" s="1">
        <f t="shared" si="11"/>
        <v>-663820.96245694661</v>
      </c>
      <c r="AL15" s="1">
        <f t="shared" si="12"/>
        <v>-453529.06281297089</v>
      </c>
      <c r="AM15" s="1">
        <f t="shared" si="13"/>
        <v>-303662.7806983905</v>
      </c>
      <c r="AO15" s="2">
        <f t="shared" si="14"/>
        <v>-620227.51065314759</v>
      </c>
      <c r="AP15" s="2">
        <f t="shared" si="0"/>
        <v>-1933430.1477849237</v>
      </c>
      <c r="AQ15" s="2">
        <f t="shared" si="0"/>
        <v>-1491342.1737238632</v>
      </c>
    </row>
    <row r="16" spans="1:52" x14ac:dyDescent="0.25">
      <c r="A16">
        <v>1</v>
      </c>
      <c r="B16">
        <v>1268</v>
      </c>
      <c r="C16">
        <v>3</v>
      </c>
      <c r="E16" s="1">
        <f t="shared" si="1"/>
        <v>1</v>
      </c>
      <c r="F16" s="1">
        <f t="shared" si="2"/>
        <v>-0.20206311391721726</v>
      </c>
      <c r="G16" s="1">
        <f t="shared" si="3"/>
        <v>-4.2553191489361653E-2</v>
      </c>
      <c r="I16" s="2">
        <f t="shared" si="4"/>
        <v>1</v>
      </c>
      <c r="J16" s="2">
        <f t="shared" si="5"/>
        <v>-0.92195631207802242</v>
      </c>
      <c r="K16" s="2">
        <f t="shared" si="6"/>
        <v>-0.22367518716859128</v>
      </c>
      <c r="N16">
        <v>259900</v>
      </c>
      <c r="P16" s="1">
        <v>34041.265957446813</v>
      </c>
      <c r="Q16" s="1">
        <v>2293.2167325190517</v>
      </c>
      <c r="R16" s="1">
        <v>1029.6785762788609</v>
      </c>
      <c r="T16" s="2">
        <v>34041.265957446813</v>
      </c>
      <c r="U16" s="2">
        <v>10463.293376618243</v>
      </c>
      <c r="V16" s="2">
        <v>5412.3683844075813</v>
      </c>
      <c r="Z16" s="1">
        <f t="shared" si="7"/>
        <v>33534.075333958055</v>
      </c>
      <c r="AA16" s="2">
        <f t="shared" si="8"/>
        <v>23183.954072341727</v>
      </c>
      <c r="AC16" s="1">
        <f t="shared" si="9"/>
        <v>51241531849.912178</v>
      </c>
      <c r="AD16" s="2">
        <f t="shared" si="10"/>
        <v>56034486399.625221</v>
      </c>
      <c r="AK16" s="1">
        <f t="shared" si="11"/>
        <v>-226365.92466604194</v>
      </c>
      <c r="AL16" s="1">
        <f t="shared" si="12"/>
        <v>45740.203622770656</v>
      </c>
      <c r="AM16" s="1">
        <f t="shared" si="13"/>
        <v>9632.5925389804979</v>
      </c>
      <c r="AO16" s="2">
        <f t="shared" si="14"/>
        <v>-236716.04592765827</v>
      </c>
      <c r="AP16" s="2">
        <f t="shared" si="0"/>
        <v>218241.85271315559</v>
      </c>
      <c r="AQ16" s="2">
        <f t="shared" si="0"/>
        <v>52947.50587867781</v>
      </c>
    </row>
    <row r="17" spans="1:43" x14ac:dyDescent="0.25">
      <c r="A17">
        <v>1</v>
      </c>
      <c r="B17">
        <v>2300</v>
      </c>
      <c r="C17">
        <v>4</v>
      </c>
      <c r="E17" s="1">
        <f t="shared" si="1"/>
        <v>1</v>
      </c>
      <c r="F17" s="1">
        <f t="shared" si="2"/>
        <v>8.254802783678164E-2</v>
      </c>
      <c r="G17" s="1">
        <f t="shared" si="3"/>
        <v>0.20744680851063835</v>
      </c>
      <c r="I17" s="2">
        <f t="shared" si="4"/>
        <v>1</v>
      </c>
      <c r="J17" s="2">
        <f t="shared" si="5"/>
        <v>0.37664308857920836</v>
      </c>
      <c r="K17" s="2">
        <f t="shared" si="6"/>
        <v>1.0904165374468839</v>
      </c>
      <c r="N17">
        <v>449900</v>
      </c>
      <c r="P17" s="1">
        <v>34041.265957446813</v>
      </c>
      <c r="Q17" s="1">
        <v>2293.2167325190517</v>
      </c>
      <c r="R17" s="1">
        <v>1029.6785762788609</v>
      </c>
      <c r="T17" s="2">
        <v>34041.265957446813</v>
      </c>
      <c r="U17" s="2">
        <v>10463.293376618243</v>
      </c>
      <c r="V17" s="2">
        <v>5412.3683844075813</v>
      </c>
      <c r="Z17" s="1">
        <f t="shared" si="7"/>
        <v>34444.170010559399</v>
      </c>
      <c r="AA17" s="2">
        <f t="shared" si="8"/>
        <v>43883.929084639378</v>
      </c>
      <c r="AC17" s="1">
        <f t="shared" si="9"/>
        <v>172603546672.215</v>
      </c>
      <c r="AD17" s="2">
        <f t="shared" si="10"/>
        <v>164849049841.54715</v>
      </c>
      <c r="AK17" s="1">
        <f t="shared" si="11"/>
        <v>-415455.82998944062</v>
      </c>
      <c r="AL17" s="1">
        <f t="shared" si="12"/>
        <v>-34295.059418921563</v>
      </c>
      <c r="AM17" s="1">
        <f t="shared" si="13"/>
        <v>-86184.986008447813</v>
      </c>
      <c r="AO17" s="2">
        <f t="shared" si="14"/>
        <v>-406016.07091536064</v>
      </c>
      <c r="AP17" s="2">
        <f t="shared" si="0"/>
        <v>-152923.14696235632</v>
      </c>
      <c r="AQ17" s="2">
        <f t="shared" si="0"/>
        <v>-442726.63819531602</v>
      </c>
    </row>
    <row r="18" spans="1:43" x14ac:dyDescent="0.25">
      <c r="A18">
        <v>1</v>
      </c>
      <c r="B18">
        <v>1320</v>
      </c>
      <c r="C18">
        <v>2</v>
      </c>
      <c r="E18" s="1">
        <f t="shared" si="1"/>
        <v>1</v>
      </c>
      <c r="F18" s="1">
        <f t="shared" si="2"/>
        <v>-0.18772224243348865</v>
      </c>
      <c r="G18" s="1">
        <f t="shared" si="3"/>
        <v>-0.29255319148936165</v>
      </c>
      <c r="I18" s="2">
        <f t="shared" si="4"/>
        <v>1</v>
      </c>
      <c r="J18" s="2">
        <f t="shared" si="5"/>
        <v>-0.85652300894413091</v>
      </c>
      <c r="K18" s="2">
        <f t="shared" si="6"/>
        <v>-1.5377669117840664</v>
      </c>
      <c r="N18">
        <v>299900</v>
      </c>
      <c r="P18" s="1">
        <v>34041.265957446813</v>
      </c>
      <c r="Q18" s="1">
        <v>2293.2167325190517</v>
      </c>
      <c r="R18" s="1">
        <v>1029.6785762788609</v>
      </c>
      <c r="T18" s="2">
        <v>34041.265957446813</v>
      </c>
      <c r="U18" s="2">
        <v>10463.293376618243</v>
      </c>
      <c r="V18" s="2">
        <v>5412.3683844075813</v>
      </c>
      <c r="Z18" s="1">
        <f t="shared" si="7"/>
        <v>33309.542416333737</v>
      </c>
      <c r="AA18" s="2">
        <f t="shared" si="8"/>
        <v>16756.253415112398</v>
      </c>
      <c r="AC18" s="1">
        <f t="shared" si="9"/>
        <v>71070472074.668564</v>
      </c>
      <c r="AD18" s="2">
        <f t="shared" si="10"/>
        <v>80170381230.12706</v>
      </c>
      <c r="AK18" s="1">
        <f t="shared" si="11"/>
        <v>-266590.45758366626</v>
      </c>
      <c r="AL18" s="1">
        <f t="shared" si="12"/>
        <v>50044.958508975666</v>
      </c>
      <c r="AM18" s="1">
        <f t="shared" si="13"/>
        <v>77991.889186710861</v>
      </c>
      <c r="AO18" s="2">
        <f t="shared" si="14"/>
        <v>-283143.74658488762</v>
      </c>
      <c r="AP18" s="2">
        <f t="shared" si="14"/>
        <v>242519.13378860243</v>
      </c>
      <c r="AQ18" s="2">
        <f t="shared" si="14"/>
        <v>435409.08477681293</v>
      </c>
    </row>
    <row r="19" spans="1:43" x14ac:dyDescent="0.25">
      <c r="A19">
        <v>1</v>
      </c>
      <c r="B19">
        <v>1236</v>
      </c>
      <c r="C19">
        <v>3</v>
      </c>
      <c r="E19" s="1">
        <f t="shared" si="1"/>
        <v>1</v>
      </c>
      <c r="F19" s="1">
        <f t="shared" si="2"/>
        <v>-0.21088826559951179</v>
      </c>
      <c r="G19" s="1">
        <f t="shared" si="3"/>
        <v>-4.2553191489361653E-2</v>
      </c>
      <c r="I19" s="2">
        <f t="shared" si="4"/>
        <v>1</v>
      </c>
      <c r="J19" s="2">
        <f t="shared" si="5"/>
        <v>-0.9622229601604172</v>
      </c>
      <c r="K19" s="2">
        <f t="shared" si="6"/>
        <v>-0.22367518716859128</v>
      </c>
      <c r="N19">
        <v>199900</v>
      </c>
      <c r="P19" s="1">
        <v>34041.265957446813</v>
      </c>
      <c r="Q19" s="1">
        <v>2293.2167325190517</v>
      </c>
      <c r="R19" s="1">
        <v>1029.6785762788609</v>
      </c>
      <c r="T19" s="2">
        <v>34041.265957446813</v>
      </c>
      <c r="U19" s="2">
        <v>10463.293376618243</v>
      </c>
      <c r="V19" s="2">
        <v>5412.3683844075813</v>
      </c>
      <c r="Z19" s="1">
        <f t="shared" si="7"/>
        <v>33513.837348453199</v>
      </c>
      <c r="AA19" s="2">
        <f t="shared" si="8"/>
        <v>22762.632320162589</v>
      </c>
      <c r="AC19" s="1">
        <f t="shared" si="9"/>
        <v>27684355121.906986</v>
      </c>
      <c r="AD19" s="2">
        <f t="shared" si="10"/>
        <v>31377647028.541912</v>
      </c>
      <c r="AK19" s="1">
        <f t="shared" si="11"/>
        <v>-166386.16265154679</v>
      </c>
      <c r="AL19" s="1">
        <f t="shared" si="12"/>
        <v>35088.889261342971</v>
      </c>
      <c r="AM19" s="1">
        <f t="shared" si="13"/>
        <v>7080.2622404913445</v>
      </c>
      <c r="AO19" s="2">
        <f t="shared" si="14"/>
        <v>-177137.36767983742</v>
      </c>
      <c r="AP19" s="2">
        <f t="shared" si="14"/>
        <v>170445.64228391738</v>
      </c>
      <c r="AQ19" s="2">
        <f t="shared" si="14"/>
        <v>39621.233870339209</v>
      </c>
    </row>
    <row r="20" spans="1:43" x14ac:dyDescent="0.25">
      <c r="A20">
        <v>1</v>
      </c>
      <c r="B20">
        <v>2609</v>
      </c>
      <c r="C20">
        <v>4</v>
      </c>
      <c r="E20" s="1">
        <f t="shared" si="1"/>
        <v>1</v>
      </c>
      <c r="F20" s="1">
        <f t="shared" si="2"/>
        <v>0.1677658987689383</v>
      </c>
      <c r="G20" s="1">
        <f t="shared" si="3"/>
        <v>0.20744680851063835</v>
      </c>
      <c r="I20" s="2">
        <f t="shared" si="4"/>
        <v>1</v>
      </c>
      <c r="J20" s="2">
        <f t="shared" si="5"/>
        <v>0.76546790912483276</v>
      </c>
      <c r="K20" s="2">
        <f t="shared" si="6"/>
        <v>1.0904165374468839</v>
      </c>
      <c r="N20">
        <v>499998</v>
      </c>
      <c r="P20" s="1">
        <v>34041.265957446813</v>
      </c>
      <c r="Q20" s="1">
        <v>2293.2167325190517</v>
      </c>
      <c r="R20" s="1">
        <v>1029.6785762788609</v>
      </c>
      <c r="T20" s="2">
        <v>34041.265957446813</v>
      </c>
      <c r="U20" s="2">
        <v>10463.293376618243</v>
      </c>
      <c r="V20" s="2">
        <v>5412.3683844075813</v>
      </c>
      <c r="Z20" s="1">
        <f t="shared" si="7"/>
        <v>34639.593058090672</v>
      </c>
      <c r="AA20" s="2">
        <f t="shared" si="8"/>
        <v>47952.317254119189</v>
      </c>
      <c r="AC20" s="1">
        <f t="shared" si="9"/>
        <v>216558446911.51169</v>
      </c>
      <c r="AD20" s="2">
        <f t="shared" si="10"/>
        <v>204345299289.18951</v>
      </c>
      <c r="AK20" s="1">
        <f t="shared" si="11"/>
        <v>-465358.40694190934</v>
      </c>
      <c r="AL20" s="1">
        <f t="shared" si="12"/>
        <v>-78071.271390290756</v>
      </c>
      <c r="AM20" s="1">
        <f t="shared" si="13"/>
        <v>-96537.116333693979</v>
      </c>
      <c r="AO20" s="2">
        <f t="shared" si="14"/>
        <v>-452045.6827458808</v>
      </c>
      <c r="AP20" s="2">
        <f t="shared" si="14"/>
        <v>-346026.46360039688</v>
      </c>
      <c r="AQ20" s="2">
        <f t="shared" si="14"/>
        <v>-492918.08814757597</v>
      </c>
    </row>
    <row r="21" spans="1:43" x14ac:dyDescent="0.25">
      <c r="A21">
        <v>1</v>
      </c>
      <c r="B21">
        <v>3031</v>
      </c>
      <c r="C21">
        <v>4</v>
      </c>
      <c r="E21" s="1">
        <f t="shared" si="1"/>
        <v>1</v>
      </c>
      <c r="F21" s="1">
        <f t="shared" si="2"/>
        <v>0.28414758657919753</v>
      </c>
      <c r="G21" s="1">
        <f t="shared" si="3"/>
        <v>0.20744680851063835</v>
      </c>
      <c r="I21" s="2">
        <f t="shared" si="4"/>
        <v>1</v>
      </c>
      <c r="J21" s="2">
        <f t="shared" si="5"/>
        <v>1.2964843307114136</v>
      </c>
      <c r="K21" s="2">
        <f t="shared" si="6"/>
        <v>1.0904165374468839</v>
      </c>
      <c r="N21">
        <v>599000</v>
      </c>
      <c r="P21" s="1">
        <v>34041.265957446813</v>
      </c>
      <c r="Q21" s="1">
        <v>2293.2167325190517</v>
      </c>
      <c r="R21" s="1">
        <v>1029.6785762788609</v>
      </c>
      <c r="T21" s="2">
        <v>34041.265957446813</v>
      </c>
      <c r="U21" s="2">
        <v>10463.293376618243</v>
      </c>
      <c r="V21" s="2">
        <v>5412.3683844075813</v>
      </c>
      <c r="Z21" s="1">
        <f t="shared" si="7"/>
        <v>34906.481491935963</v>
      </c>
      <c r="AA21" s="2">
        <f t="shared" si="8"/>
        <v>53508.497860981581</v>
      </c>
      <c r="AC21" s="1">
        <f t="shared" si="9"/>
        <v>318201497622.80768</v>
      </c>
      <c r="AD21" s="2">
        <f t="shared" si="10"/>
        <v>297560978905.88269</v>
      </c>
      <c r="AK21" s="1">
        <f t="shared" si="11"/>
        <v>-564093.51850806409</v>
      </c>
      <c r="AL21" s="1">
        <f t="shared" si="12"/>
        <v>-160285.81188903432</v>
      </c>
      <c r="AM21" s="1">
        <f t="shared" si="13"/>
        <v>-117019.40011603459</v>
      </c>
      <c r="AO21" s="2">
        <f t="shared" si="14"/>
        <v>-545491.50213901838</v>
      </c>
      <c r="AP21" s="2">
        <f t="shared" si="14"/>
        <v>-707221.18505946884</v>
      </c>
      <c r="AQ21" s="2">
        <f t="shared" si="14"/>
        <v>-594812.9549691279</v>
      </c>
    </row>
    <row r="22" spans="1:43" x14ac:dyDescent="0.25">
      <c r="A22">
        <v>1</v>
      </c>
      <c r="B22">
        <v>1767</v>
      </c>
      <c r="C22">
        <v>3</v>
      </c>
      <c r="E22" s="1">
        <f t="shared" si="1"/>
        <v>1</v>
      </c>
      <c r="F22" s="1">
        <f t="shared" si="2"/>
        <v>-6.4445904871436782E-2</v>
      </c>
      <c r="G22" s="1">
        <f t="shared" si="3"/>
        <v>-4.2553191489361653E-2</v>
      </c>
      <c r="I22" s="2">
        <f t="shared" si="4"/>
        <v>1</v>
      </c>
      <c r="J22" s="2">
        <f t="shared" si="5"/>
        <v>-0.29404826854317923</v>
      </c>
      <c r="K22" s="2">
        <f t="shared" si="6"/>
        <v>-0.22367518716859128</v>
      </c>
      <c r="N22">
        <v>252900</v>
      </c>
      <c r="P22" s="1">
        <v>34041.265957446813</v>
      </c>
      <c r="Q22" s="1">
        <v>2293.2167325190517</v>
      </c>
      <c r="R22" s="1">
        <v>1029.6785762788609</v>
      </c>
      <c r="T22" s="2">
        <v>34041.265957446813</v>
      </c>
      <c r="U22" s="2">
        <v>10463.293376618243</v>
      </c>
      <c r="V22" s="2">
        <v>5412.3683844075813</v>
      </c>
      <c r="Z22" s="1">
        <f t="shared" si="7"/>
        <v>33849.661420424411</v>
      </c>
      <c r="AA22" s="2">
        <f t="shared" si="8"/>
        <v>29753.940145385171</v>
      </c>
      <c r="AC22" s="1">
        <f t="shared" si="9"/>
        <v>47983050831.826698</v>
      </c>
      <c r="AD22" s="2">
        <f t="shared" si="10"/>
        <v>49794164028.639351</v>
      </c>
      <c r="AK22" s="1">
        <f t="shared" si="11"/>
        <v>-219050.33857957559</v>
      </c>
      <c r="AL22" s="1">
        <f t="shared" si="12"/>
        <v>14116.897282155347</v>
      </c>
      <c r="AM22" s="1">
        <f t="shared" si="13"/>
        <v>9321.2910033861845</v>
      </c>
      <c r="AO22" s="2">
        <f t="shared" si="14"/>
        <v>-223146.05985461484</v>
      </c>
      <c r="AP22" s="2">
        <f t="shared" si="14"/>
        <v>65615.712532482125</v>
      </c>
      <c r="AQ22" s="2">
        <f t="shared" si="14"/>
        <v>49912.236703914648</v>
      </c>
    </row>
    <row r="23" spans="1:43" x14ac:dyDescent="0.25">
      <c r="A23">
        <v>1</v>
      </c>
      <c r="B23">
        <v>1888</v>
      </c>
      <c r="C23">
        <v>2</v>
      </c>
      <c r="E23" s="1">
        <f t="shared" si="1"/>
        <v>1</v>
      </c>
      <c r="F23" s="1">
        <f t="shared" si="2"/>
        <v>-3.1075800072760555E-2</v>
      </c>
      <c r="G23" s="1">
        <f t="shared" si="3"/>
        <v>-0.29255319148936165</v>
      </c>
      <c r="I23" s="2">
        <f t="shared" si="4"/>
        <v>1</v>
      </c>
      <c r="J23" s="2">
        <f t="shared" si="5"/>
        <v>-0.14179000548162407</v>
      </c>
      <c r="K23" s="2">
        <f t="shared" si="6"/>
        <v>-1.5377669117840664</v>
      </c>
      <c r="N23">
        <v>255000</v>
      </c>
      <c r="P23" s="1">
        <v>34041.265957446813</v>
      </c>
      <c r="Q23" s="1">
        <v>2293.2167325190517</v>
      </c>
      <c r="R23" s="1">
        <v>1029.6785762788609</v>
      </c>
      <c r="T23" s="2">
        <v>34041.265957446813</v>
      </c>
      <c r="U23" s="2">
        <v>10463.293376618243</v>
      </c>
      <c r="V23" s="2">
        <v>5412.3683844075813</v>
      </c>
      <c r="Z23" s="1">
        <f t="shared" si="7"/>
        <v>33668.766659044937</v>
      </c>
      <c r="AA23" s="2">
        <f t="shared" si="8"/>
        <v>24234.714516292108</v>
      </c>
      <c r="AC23" s="1">
        <f t="shared" si="9"/>
        <v>48987514852.228294</v>
      </c>
      <c r="AD23" s="2">
        <f t="shared" si="10"/>
        <v>53252616984.377213</v>
      </c>
      <c r="AK23" s="1">
        <f t="shared" si="11"/>
        <v>-221331.23334095505</v>
      </c>
      <c r="AL23" s="1">
        <f t="shared" si="12"/>
        <v>6878.0451571610347</v>
      </c>
      <c r="AM23" s="1">
        <f t="shared" si="13"/>
        <v>64751.158690173012</v>
      </c>
      <c r="AO23" s="2">
        <f t="shared" si="14"/>
        <v>-230765.28548370791</v>
      </c>
      <c r="AP23" s="2">
        <f t="shared" si="14"/>
        <v>32720.211093703489</v>
      </c>
      <c r="AQ23" s="2">
        <f t="shared" si="14"/>
        <v>354863.22040524997</v>
      </c>
    </row>
    <row r="24" spans="1:43" x14ac:dyDescent="0.25">
      <c r="A24">
        <v>1</v>
      </c>
      <c r="B24">
        <v>1604</v>
      </c>
      <c r="C24">
        <v>3</v>
      </c>
      <c r="E24" s="1">
        <f t="shared" si="1"/>
        <v>1</v>
      </c>
      <c r="F24" s="1">
        <f t="shared" si="2"/>
        <v>-0.10939902125312459</v>
      </c>
      <c r="G24" s="1">
        <f t="shared" si="3"/>
        <v>-4.2553191489361653E-2</v>
      </c>
      <c r="I24" s="2">
        <f t="shared" si="4"/>
        <v>1</v>
      </c>
      <c r="J24" s="2">
        <f t="shared" si="5"/>
        <v>-0.49915650721287752</v>
      </c>
      <c r="K24" s="2">
        <f t="shared" si="6"/>
        <v>-0.22367518716859128</v>
      </c>
      <c r="N24">
        <v>242900</v>
      </c>
      <c r="P24" s="1">
        <v>34041.265957446813</v>
      </c>
      <c r="Q24" s="1">
        <v>2293.2167325190517</v>
      </c>
      <c r="R24" s="1">
        <v>1029.6785762788609</v>
      </c>
      <c r="T24" s="2">
        <v>34041.265957446813</v>
      </c>
      <c r="U24" s="2">
        <v>10463.293376618243</v>
      </c>
      <c r="V24" s="2">
        <v>5412.3683844075813</v>
      </c>
      <c r="Z24" s="1">
        <f t="shared" si="7"/>
        <v>33746.574181759053</v>
      </c>
      <c r="AA24" s="2">
        <f t="shared" si="8"/>
        <v>27607.832470222682</v>
      </c>
      <c r="AC24" s="1">
        <f t="shared" si="9"/>
        <v>43745155531.506416</v>
      </c>
      <c r="AD24" s="2">
        <f t="shared" si="10"/>
        <v>46350717399.669708</v>
      </c>
      <c r="AK24" s="1">
        <f t="shared" si="11"/>
        <v>-209153.42581824094</v>
      </c>
      <c r="AL24" s="1">
        <f t="shared" si="12"/>
        <v>22881.180076253557</v>
      </c>
      <c r="AM24" s="1">
        <f t="shared" si="13"/>
        <v>8900.145779499604</v>
      </c>
      <c r="AO24" s="2">
        <f t="shared" si="14"/>
        <v>-215292.16752977733</v>
      </c>
      <c r="AP24" s="2">
        <f t="shared" si="14"/>
        <v>107464.48637445334</v>
      </c>
      <c r="AQ24" s="2">
        <f t="shared" si="14"/>
        <v>48155.515868154653</v>
      </c>
    </row>
    <row r="25" spans="1:43" x14ac:dyDescent="0.25">
      <c r="A25">
        <v>1</v>
      </c>
      <c r="B25">
        <v>1962</v>
      </c>
      <c r="C25">
        <v>4</v>
      </c>
      <c r="E25" s="1">
        <f t="shared" si="1"/>
        <v>1</v>
      </c>
      <c r="F25" s="1">
        <f t="shared" si="2"/>
        <v>-1.0667636807454434E-2</v>
      </c>
      <c r="G25" s="1">
        <f t="shared" si="3"/>
        <v>0.20744680851063835</v>
      </c>
      <c r="I25" s="2">
        <f t="shared" si="4"/>
        <v>1</v>
      </c>
      <c r="J25" s="2">
        <f t="shared" si="5"/>
        <v>-4.8673381791086198E-2</v>
      </c>
      <c r="K25" s="2">
        <f t="shared" si="6"/>
        <v>1.0904165374468839</v>
      </c>
      <c r="N25">
        <v>259900</v>
      </c>
      <c r="P25" s="1">
        <v>34041.265957446813</v>
      </c>
      <c r="Q25" s="1">
        <v>2293.2167325190517</v>
      </c>
      <c r="R25" s="1">
        <v>1029.6785762788609</v>
      </c>
      <c r="T25" s="2">
        <v>34041.265957446813</v>
      </c>
      <c r="U25" s="2">
        <v>10463.293376618243</v>
      </c>
      <c r="V25" s="2">
        <v>5412.3683844075813</v>
      </c>
      <c r="Z25" s="1">
        <f t="shared" si="7"/>
        <v>34230.406288664351</v>
      </c>
      <c r="AA25" s="2">
        <f t="shared" si="8"/>
        <v>39433.718077247227</v>
      </c>
      <c r="AC25" s="1">
        <f t="shared" si="9"/>
        <v>50926765525.839302</v>
      </c>
      <c r="AD25" s="2">
        <f t="shared" si="10"/>
        <v>48605381464.842705</v>
      </c>
      <c r="AK25" s="1">
        <f t="shared" si="11"/>
        <v>-225669.59371133565</v>
      </c>
      <c r="AL25" s="1">
        <f t="shared" si="12"/>
        <v>2407.3612641983318</v>
      </c>
      <c r="AM25" s="1">
        <f t="shared" si="13"/>
        <v>-46814.436993309006</v>
      </c>
      <c r="AO25" s="2">
        <f t="shared" si="14"/>
        <v>-220466.28192275277</v>
      </c>
      <c r="AP25" s="2">
        <f t="shared" si="14"/>
        <v>10730.83951208739</v>
      </c>
      <c r="AQ25" s="2">
        <f t="shared" si="14"/>
        <v>-240400.0797579966</v>
      </c>
    </row>
    <row r="26" spans="1:43" x14ac:dyDescent="0.25">
      <c r="A26">
        <v>1</v>
      </c>
      <c r="B26">
        <v>3890</v>
      </c>
      <c r="C26">
        <v>3</v>
      </c>
      <c r="E26" s="1">
        <f t="shared" si="1"/>
        <v>1</v>
      </c>
      <c r="F26" s="1">
        <f t="shared" si="2"/>
        <v>0.52104775205079157</v>
      </c>
      <c r="G26" s="1">
        <f t="shared" si="3"/>
        <v>-4.2553191489361653E-2</v>
      </c>
      <c r="I26" s="2">
        <f t="shared" si="4"/>
        <v>1</v>
      </c>
      <c r="J26" s="2">
        <f t="shared" si="5"/>
        <v>2.3773921651731977</v>
      </c>
      <c r="K26" s="2">
        <f t="shared" si="6"/>
        <v>-0.22367518716859128</v>
      </c>
      <c r="N26">
        <v>573900</v>
      </c>
      <c r="P26" s="1">
        <v>34041.265957446813</v>
      </c>
      <c r="Q26" s="1">
        <v>2293.2167325190517</v>
      </c>
      <c r="R26" s="1">
        <v>1029.6785762788609</v>
      </c>
      <c r="T26" s="2">
        <v>34041.265957446813</v>
      </c>
      <c r="U26" s="2">
        <v>10463.293376618243</v>
      </c>
      <c r="V26" s="2">
        <v>5412.3683844075813</v>
      </c>
      <c r="Z26" s="1">
        <f t="shared" si="7"/>
        <v>35192.325271262234</v>
      </c>
      <c r="AA26" s="2">
        <f t="shared" si="8"/>
        <v>57706.005141519912</v>
      </c>
      <c r="AC26" s="1">
        <f t="shared" si="9"/>
        <v>290205958811.64355</v>
      </c>
      <c r="AD26" s="2">
        <f t="shared" si="10"/>
        <v>266456240327.95654</v>
      </c>
      <c r="AK26" s="1">
        <f t="shared" si="11"/>
        <v>-538707.67472873779</v>
      </c>
      <c r="AL26" s="1">
        <f t="shared" si="12"/>
        <v>-280692.42292991787</v>
      </c>
      <c r="AM26" s="1">
        <f t="shared" si="13"/>
        <v>22923.730839520729</v>
      </c>
      <c r="AO26" s="2">
        <f t="shared" si="14"/>
        <v>-516193.99485848006</v>
      </c>
      <c r="AP26" s="2">
        <f t="shared" si="14"/>
        <v>-1227195.5590860045</v>
      </c>
      <c r="AQ26" s="2">
        <f t="shared" si="14"/>
        <v>115459.78841527337</v>
      </c>
    </row>
    <row r="27" spans="1:43" x14ac:dyDescent="0.25">
      <c r="A27">
        <v>1</v>
      </c>
      <c r="B27">
        <v>1100</v>
      </c>
      <c r="C27">
        <v>3</v>
      </c>
      <c r="E27" s="1">
        <f t="shared" si="1"/>
        <v>1</v>
      </c>
      <c r="F27" s="1">
        <f t="shared" si="2"/>
        <v>-0.24839516024926359</v>
      </c>
      <c r="G27" s="1">
        <f t="shared" si="3"/>
        <v>-4.2553191489361653E-2</v>
      </c>
      <c r="I27" s="2">
        <f t="shared" si="4"/>
        <v>1</v>
      </c>
      <c r="J27" s="2">
        <f t="shared" si="5"/>
        <v>-1.1333562145105949</v>
      </c>
      <c r="K27" s="2">
        <f t="shared" si="6"/>
        <v>-0.22367518716859128</v>
      </c>
      <c r="N27">
        <v>249900</v>
      </c>
      <c r="P27" s="1">
        <v>34041.265957446813</v>
      </c>
      <c r="Q27" s="1">
        <v>2293.2167325190517</v>
      </c>
      <c r="R27" s="1">
        <v>1029.6785762788609</v>
      </c>
      <c r="T27" s="2">
        <v>34041.265957446813</v>
      </c>
      <c r="U27" s="2">
        <v>10463.293376618243</v>
      </c>
      <c r="V27" s="2">
        <v>5412.3683844075813</v>
      </c>
      <c r="Z27" s="1">
        <f t="shared" si="7"/>
        <v>33427.82591005756</v>
      </c>
      <c r="AA27" s="2">
        <f t="shared" si="8"/>
        <v>20972.014873401247</v>
      </c>
      <c r="AC27" s="1">
        <f t="shared" si="9"/>
        <v>46860202155.226349</v>
      </c>
      <c r="AD27" s="2">
        <f t="shared" si="10"/>
        <v>52408022374.124214</v>
      </c>
      <c r="AK27" s="1">
        <f t="shared" si="11"/>
        <v>-216472.17408994245</v>
      </c>
      <c r="AL27" s="1">
        <f t="shared" si="12"/>
        <v>53770.640372577742</v>
      </c>
      <c r="AM27" s="1">
        <f t="shared" si="13"/>
        <v>9211.5818761677529</v>
      </c>
      <c r="AO27" s="2">
        <f t="shared" si="14"/>
        <v>-228927.98512659874</v>
      </c>
      <c r="AP27" s="2">
        <f t="shared" si="14"/>
        <v>259456.95461861973</v>
      </c>
      <c r="AQ27" s="2">
        <f t="shared" si="14"/>
        <v>51205.509921320452</v>
      </c>
    </row>
    <row r="28" spans="1:43" x14ac:dyDescent="0.25">
      <c r="A28">
        <v>1</v>
      </c>
      <c r="B28">
        <v>1458</v>
      </c>
      <c r="C28">
        <v>3</v>
      </c>
      <c r="E28" s="1">
        <f t="shared" si="1"/>
        <v>1</v>
      </c>
      <c r="F28" s="1">
        <f t="shared" si="2"/>
        <v>-0.14966377580359344</v>
      </c>
      <c r="G28" s="1">
        <f t="shared" si="3"/>
        <v>-4.2553191489361653E-2</v>
      </c>
      <c r="I28" s="2">
        <f t="shared" si="4"/>
        <v>1</v>
      </c>
      <c r="J28" s="2">
        <f t="shared" si="5"/>
        <v>-0.68287308908880351</v>
      </c>
      <c r="K28" s="2">
        <f t="shared" si="6"/>
        <v>-0.22367518716859128</v>
      </c>
      <c r="N28">
        <v>464500</v>
      </c>
      <c r="P28" s="1">
        <v>34041.265957446813</v>
      </c>
      <c r="Q28" s="1">
        <v>2293.2167325190517</v>
      </c>
      <c r="R28" s="1">
        <v>1029.6785762788609</v>
      </c>
      <c r="T28" s="2">
        <v>34041.265957446813</v>
      </c>
      <c r="U28" s="2">
        <v>10463.293376618243</v>
      </c>
      <c r="V28" s="2">
        <v>5412.3683844075813</v>
      </c>
      <c r="Z28" s="1">
        <f t="shared" si="7"/>
        <v>33654.238372893145</v>
      </c>
      <c r="AA28" s="2">
        <f t="shared" si="8"/>
        <v>25685.55197590536</v>
      </c>
      <c r="AC28" s="1">
        <f t="shared" si="9"/>
        <v>185628070312.04181</v>
      </c>
      <c r="AD28" s="2">
        <f t="shared" si="10"/>
        <v>192558119794.69086</v>
      </c>
      <c r="AK28" s="1">
        <f t="shared" si="11"/>
        <v>-430845.76162710687</v>
      </c>
      <c r="AL28" s="1">
        <f t="shared" si="12"/>
        <v>64482.003474087782</v>
      </c>
      <c r="AM28" s="1">
        <f t="shared" si="13"/>
        <v>18333.862196898142</v>
      </c>
      <c r="AO28" s="2">
        <f t="shared" si="14"/>
        <v>-438814.44802409463</v>
      </c>
      <c r="AP28" s="2">
        <f t="shared" si="14"/>
        <v>299654.5776590117</v>
      </c>
      <c r="AQ28" s="2">
        <f t="shared" si="14"/>
        <v>98151.903794071433</v>
      </c>
    </row>
    <row r="29" spans="1:43" x14ac:dyDescent="0.25">
      <c r="A29">
        <v>1</v>
      </c>
      <c r="B29">
        <v>2526</v>
      </c>
      <c r="C29">
        <v>3</v>
      </c>
      <c r="E29" s="1">
        <f t="shared" si="1"/>
        <v>1</v>
      </c>
      <c r="F29" s="1">
        <f t="shared" si="2"/>
        <v>0.14487566159298682</v>
      </c>
      <c r="G29" s="1">
        <f t="shared" si="3"/>
        <v>-4.2553191489361653E-2</v>
      </c>
      <c r="I29" s="2">
        <f t="shared" si="4"/>
        <v>1</v>
      </c>
      <c r="J29" s="2">
        <f t="shared" si="5"/>
        <v>0.66102629066112129</v>
      </c>
      <c r="K29" s="2">
        <f t="shared" si="6"/>
        <v>-0.22367518716859128</v>
      </c>
      <c r="N29">
        <v>469000</v>
      </c>
      <c r="P29" s="1">
        <v>34041.265957446813</v>
      </c>
      <c r="Q29" s="1">
        <v>2293.2167325190517</v>
      </c>
      <c r="R29" s="1">
        <v>1029.6785762788609</v>
      </c>
      <c r="T29" s="2">
        <v>34041.265957446813</v>
      </c>
      <c r="U29" s="2">
        <v>10463.293376618243</v>
      </c>
      <c r="V29" s="2">
        <v>5412.3683844075813</v>
      </c>
      <c r="Z29" s="1">
        <f t="shared" si="7"/>
        <v>34329.681139117725</v>
      </c>
      <c r="AA29" s="2">
        <f t="shared" si="8"/>
        <v>39747.165454884118</v>
      </c>
      <c r="AC29" s="1">
        <f t="shared" si="9"/>
        <v>188938286098.62106</v>
      </c>
      <c r="AD29" s="2">
        <f t="shared" si="10"/>
        <v>184257995965.01663</v>
      </c>
      <c r="AK29" s="1">
        <f t="shared" si="11"/>
        <v>-434670.31886088225</v>
      </c>
      <c r="AL29" s="1">
        <f t="shared" si="12"/>
        <v>-62973.150019804852</v>
      </c>
      <c r="AM29" s="1">
        <f t="shared" si="13"/>
        <v>18496.609313229012</v>
      </c>
      <c r="AO29" s="2">
        <f t="shared" si="14"/>
        <v>-429252.83454511588</v>
      </c>
      <c r="AP29" s="2">
        <f t="shared" si="14"/>
        <v>-283747.40897512995</v>
      </c>
      <c r="AQ29" s="2">
        <f t="shared" si="14"/>
        <v>96013.208109527142</v>
      </c>
    </row>
    <row r="30" spans="1:43" x14ac:dyDescent="0.25">
      <c r="A30">
        <v>1</v>
      </c>
      <c r="B30">
        <v>2200</v>
      </c>
      <c r="C30">
        <v>3</v>
      </c>
      <c r="E30" s="1">
        <f t="shared" si="1"/>
        <v>1</v>
      </c>
      <c r="F30" s="1">
        <f t="shared" si="2"/>
        <v>5.49694288296112E-2</v>
      </c>
      <c r="G30" s="1">
        <f t="shared" si="3"/>
        <v>-4.2553191489361653E-2</v>
      </c>
      <c r="I30" s="2">
        <f t="shared" si="4"/>
        <v>1</v>
      </c>
      <c r="J30" s="2">
        <f t="shared" si="5"/>
        <v>0.25080981332172475</v>
      </c>
      <c r="K30" s="2">
        <f t="shared" si="6"/>
        <v>-0.22367518716859128</v>
      </c>
      <c r="N30">
        <v>475000</v>
      </c>
      <c r="P30" s="1">
        <v>34041.265957446813</v>
      </c>
      <c r="Q30" s="1">
        <v>2293.2167325190517</v>
      </c>
      <c r="R30" s="1">
        <v>1029.6785762788609</v>
      </c>
      <c r="T30" s="2">
        <v>34041.265957446813</v>
      </c>
      <c r="U30" s="2">
        <v>10463.293376618243</v>
      </c>
      <c r="V30" s="2">
        <v>5412.3683844075813</v>
      </c>
      <c r="Z30" s="1">
        <f t="shared" si="7"/>
        <v>34123.506661787003</v>
      </c>
      <c r="AA30" s="2">
        <f t="shared" si="8"/>
        <v>35454.950104559146</v>
      </c>
      <c r="AC30" s="1">
        <f t="shared" si="9"/>
        <v>194372082378.19937</v>
      </c>
      <c r="AD30" s="2">
        <f t="shared" si="10"/>
        <v>193199850887.5856</v>
      </c>
      <c r="AK30" s="1">
        <f t="shared" si="11"/>
        <v>-440876.49333821301</v>
      </c>
      <c r="AL30" s="1">
        <f t="shared" si="12"/>
        <v>-24234.729023203457</v>
      </c>
      <c r="AM30" s="1">
        <f t="shared" si="13"/>
        <v>18760.701844179253</v>
      </c>
      <c r="AO30" s="2">
        <f t="shared" si="14"/>
        <v>-439545.04989544087</v>
      </c>
      <c r="AP30" s="2">
        <f t="shared" si="14"/>
        <v>-110242.21191076371</v>
      </c>
      <c r="AQ30" s="2">
        <f t="shared" si="14"/>
        <v>98315.321304390527</v>
      </c>
    </row>
    <row r="31" spans="1:43" x14ac:dyDescent="0.25">
      <c r="A31">
        <v>1</v>
      </c>
      <c r="B31">
        <v>2637</v>
      </c>
      <c r="C31">
        <v>3</v>
      </c>
      <c r="E31" s="1">
        <f t="shared" si="1"/>
        <v>1</v>
      </c>
      <c r="F31" s="1">
        <f t="shared" si="2"/>
        <v>0.17548790649094601</v>
      </c>
      <c r="G31" s="1">
        <f t="shared" si="3"/>
        <v>-4.2553191489361653E-2</v>
      </c>
      <c r="I31" s="2">
        <f t="shared" si="4"/>
        <v>1</v>
      </c>
      <c r="J31" s="2">
        <f t="shared" si="5"/>
        <v>0.80070122619692807</v>
      </c>
      <c r="K31" s="2">
        <f t="shared" si="6"/>
        <v>-0.22367518716859128</v>
      </c>
      <c r="N31">
        <v>299900</v>
      </c>
      <c r="P31" s="1">
        <v>34041.265957446813</v>
      </c>
      <c r="Q31" s="1">
        <v>2293.2167325190517</v>
      </c>
      <c r="R31" s="1">
        <v>1029.6785762788609</v>
      </c>
      <c r="T31" s="2">
        <v>34041.265957446813</v>
      </c>
      <c r="U31" s="2">
        <v>10463.293376618243</v>
      </c>
      <c r="V31" s="2">
        <v>5412.3683844075813</v>
      </c>
      <c r="Z31" s="1">
        <f t="shared" si="7"/>
        <v>34399.881651337702</v>
      </c>
      <c r="AA31" s="2">
        <f t="shared" si="8"/>
        <v>41208.625282755507</v>
      </c>
      <c r="AC31" s="1">
        <f t="shared" si="9"/>
        <v>70490312843.153671</v>
      </c>
      <c r="AD31" s="2">
        <f t="shared" si="10"/>
        <v>66921227353.097809</v>
      </c>
      <c r="AK31" s="1">
        <f t="shared" si="11"/>
        <v>-265500.11834866228</v>
      </c>
      <c r="AL31" s="1">
        <f t="shared" si="12"/>
        <v>-46592.059942105145</v>
      </c>
      <c r="AM31" s="1">
        <f t="shared" si="13"/>
        <v>11297.877376538807</v>
      </c>
      <c r="AO31" s="2">
        <f t="shared" si="14"/>
        <v>-258691.3747172445</v>
      </c>
      <c r="AP31" s="2">
        <f t="shared" si="14"/>
        <v>-207134.50094266667</v>
      </c>
      <c r="AQ31" s="2">
        <f t="shared" si="14"/>
        <v>57862.841658779842</v>
      </c>
    </row>
    <row r="32" spans="1:43" x14ac:dyDescent="0.25">
      <c r="A32">
        <v>1</v>
      </c>
      <c r="B32">
        <v>1839</v>
      </c>
      <c r="C32">
        <v>2</v>
      </c>
      <c r="E32" s="1">
        <f t="shared" si="1"/>
        <v>1</v>
      </c>
      <c r="F32" s="1">
        <f t="shared" si="2"/>
        <v>-4.4589313586274069E-2</v>
      </c>
      <c r="G32" s="1">
        <f t="shared" si="3"/>
        <v>-0.29255319148936165</v>
      </c>
      <c r="I32" s="2">
        <f t="shared" si="4"/>
        <v>1</v>
      </c>
      <c r="J32" s="2">
        <f t="shared" si="5"/>
        <v>-0.20344831035779104</v>
      </c>
      <c r="K32" s="2">
        <f t="shared" si="6"/>
        <v>-1.5377669117840664</v>
      </c>
      <c r="N32">
        <v>349900</v>
      </c>
      <c r="P32" s="1">
        <v>34041.265957446813</v>
      </c>
      <c r="Q32" s="1">
        <v>2293.2167325190517</v>
      </c>
      <c r="R32" s="1">
        <v>1029.6785762788609</v>
      </c>
      <c r="T32" s="2">
        <v>34041.265957446813</v>
      </c>
      <c r="U32" s="2">
        <v>10463.293376618243</v>
      </c>
      <c r="V32" s="2">
        <v>5412.3683844075813</v>
      </c>
      <c r="Z32" s="1">
        <f t="shared" si="7"/>
        <v>33637.777243740631</v>
      </c>
      <c r="AA32" s="2">
        <f t="shared" si="8"/>
        <v>23589.565583267802</v>
      </c>
      <c r="AC32" s="1">
        <f t="shared" si="9"/>
        <v>100021793542.72983</v>
      </c>
      <c r="AD32" s="2">
        <f t="shared" si="10"/>
        <v>106478499609.23647</v>
      </c>
      <c r="AK32" s="1">
        <f t="shared" si="11"/>
        <v>-316262.22275625938</v>
      </c>
      <c r="AL32" s="1">
        <f t="shared" si="12"/>
        <v>14101.915425970912</v>
      </c>
      <c r="AM32" s="1">
        <f t="shared" si="13"/>
        <v>92523.522614863105</v>
      </c>
      <c r="AO32" s="2">
        <f t="shared" si="14"/>
        <v>-326310.43441673217</v>
      </c>
      <c r="AP32" s="2">
        <f t="shared" si="14"/>
        <v>66387.30653420095</v>
      </c>
      <c r="AQ32" s="2">
        <f t="shared" si="14"/>
        <v>501789.38901593536</v>
      </c>
    </row>
    <row r="33" spans="1:43" x14ac:dyDescent="0.25">
      <c r="A33">
        <v>1</v>
      </c>
      <c r="B33">
        <v>1000</v>
      </c>
      <c r="C33">
        <v>1</v>
      </c>
      <c r="E33" s="1">
        <f t="shared" si="1"/>
        <v>1</v>
      </c>
      <c r="F33" s="1">
        <f t="shared" si="2"/>
        <v>-0.27597375925643403</v>
      </c>
      <c r="G33" s="1">
        <f t="shared" si="3"/>
        <v>-0.54255319148936165</v>
      </c>
      <c r="I33" s="2">
        <f t="shared" si="4"/>
        <v>1</v>
      </c>
      <c r="J33" s="2">
        <f t="shared" si="5"/>
        <v>-1.2591894897680784</v>
      </c>
      <c r="K33" s="2">
        <f t="shared" si="6"/>
        <v>-2.851858636399542</v>
      </c>
      <c r="N33">
        <v>169900</v>
      </c>
      <c r="P33" s="1">
        <v>34041.265957446813</v>
      </c>
      <c r="Q33" s="1">
        <v>2293.2167325190517</v>
      </c>
      <c r="R33" s="1">
        <v>1029.6785762788609</v>
      </c>
      <c r="T33" s="2">
        <v>34041.265957446813</v>
      </c>
      <c r="U33" s="2">
        <v>10463.293376618243</v>
      </c>
      <c r="V33" s="2">
        <v>5412.3683844075813</v>
      </c>
      <c r="Z33" s="1">
        <f t="shared" si="7"/>
        <v>32849.742917215452</v>
      </c>
      <c r="AA33" s="2">
        <f t="shared" si="8"/>
        <v>5430.6873888005775</v>
      </c>
      <c r="AC33" s="1">
        <f t="shared" si="9"/>
        <v>18782772966.457336</v>
      </c>
      <c r="AD33" s="2">
        <f t="shared" si="10"/>
        <v>27050154790.800442</v>
      </c>
      <c r="AK33" s="1">
        <f t="shared" si="11"/>
        <v>-137050.25708278455</v>
      </c>
      <c r="AL33" s="1">
        <f t="shared" si="12"/>
        <v>37822.274654196772</v>
      </c>
      <c r="AM33" s="1">
        <f t="shared" si="13"/>
        <v>74357.054374702246</v>
      </c>
      <c r="AO33" s="2">
        <f t="shared" si="14"/>
        <v>-164469.31261119942</v>
      </c>
      <c r="AP33" s="2">
        <f t="shared" si="14"/>
        <v>207098.02982940277</v>
      </c>
      <c r="AQ33" s="2">
        <f t="shared" si="14"/>
        <v>469043.22959294519</v>
      </c>
    </row>
    <row r="34" spans="1:43" x14ac:dyDescent="0.25">
      <c r="A34">
        <v>1</v>
      </c>
      <c r="B34">
        <v>2040</v>
      </c>
      <c r="C34">
        <v>4</v>
      </c>
      <c r="E34" s="1">
        <f t="shared" si="1"/>
        <v>1</v>
      </c>
      <c r="F34" s="1">
        <f t="shared" si="2"/>
        <v>1.0843670418138506E-2</v>
      </c>
      <c r="G34" s="1">
        <f t="shared" si="3"/>
        <v>0.20744680851063835</v>
      </c>
      <c r="I34" s="2">
        <f t="shared" si="4"/>
        <v>1</v>
      </c>
      <c r="J34" s="2">
        <f t="shared" si="5"/>
        <v>4.9476572909751014E-2</v>
      </c>
      <c r="K34" s="2">
        <f t="shared" si="6"/>
        <v>1.0904165374468839</v>
      </c>
      <c r="N34">
        <v>314900</v>
      </c>
      <c r="P34" s="1">
        <v>34041.265957446813</v>
      </c>
      <c r="Q34" s="1">
        <v>2293.2167325190517</v>
      </c>
      <c r="R34" s="1">
        <v>1029.6785762788609</v>
      </c>
      <c r="T34" s="2">
        <v>34041.265957446813</v>
      </c>
      <c r="U34" s="2">
        <v>10463.293376618243</v>
      </c>
      <c r="V34" s="2">
        <v>5412.3683844075813</v>
      </c>
      <c r="Z34" s="1">
        <f t="shared" si="7"/>
        <v>34279.73637833244</v>
      </c>
      <c r="AA34" s="2">
        <f t="shared" si="8"/>
        <v>40460.68984818388</v>
      </c>
      <c r="AC34" s="1">
        <f t="shared" si="9"/>
        <v>78747732355.094208</v>
      </c>
      <c r="AD34" s="2">
        <f t="shared" si="10"/>
        <v>75316934956.604721</v>
      </c>
      <c r="AK34" s="1">
        <f t="shared" si="11"/>
        <v>-280620.26362166757</v>
      </c>
      <c r="AL34" s="1">
        <f t="shared" si="12"/>
        <v>-3042.9536513645057</v>
      </c>
      <c r="AM34" s="1">
        <f t="shared" si="13"/>
        <v>-58213.778091728927</v>
      </c>
      <c r="AO34" s="2">
        <f t="shared" si="14"/>
        <v>-274439.31015181611</v>
      </c>
      <c r="AP34" s="2">
        <f t="shared" si="14"/>
        <v>-13578.316538028101</v>
      </c>
      <c r="AQ34" s="2">
        <f t="shared" si="14"/>
        <v>-299253.1623150548</v>
      </c>
    </row>
    <row r="35" spans="1:43" x14ac:dyDescent="0.25">
      <c r="A35">
        <v>1</v>
      </c>
      <c r="B35">
        <v>3137</v>
      </c>
      <c r="C35">
        <v>3</v>
      </c>
      <c r="E35" s="1">
        <f t="shared" si="1"/>
        <v>1</v>
      </c>
      <c r="F35" s="1">
        <f t="shared" si="2"/>
        <v>0.31338090152679821</v>
      </c>
      <c r="G35" s="1">
        <f t="shared" si="3"/>
        <v>-4.2553191489361653E-2</v>
      </c>
      <c r="I35" s="2">
        <f t="shared" si="4"/>
        <v>1</v>
      </c>
      <c r="J35" s="2">
        <f t="shared" si="5"/>
        <v>1.4298676024843462</v>
      </c>
      <c r="K35" s="2">
        <f t="shared" si="6"/>
        <v>-0.22367518716859128</v>
      </c>
      <c r="N35">
        <v>579900</v>
      </c>
      <c r="P35" s="1">
        <v>34041.265957446813</v>
      </c>
      <c r="Q35" s="1">
        <v>2293.2167325190517</v>
      </c>
      <c r="R35" s="1">
        <v>1029.6785762788609</v>
      </c>
      <c r="T35" s="2">
        <v>34041.265957446813</v>
      </c>
      <c r="U35" s="2">
        <v>10463.293376618243</v>
      </c>
      <c r="V35" s="2">
        <v>5412.3683844075813</v>
      </c>
      <c r="Z35" s="1">
        <f t="shared" si="7"/>
        <v>34716.100174851083</v>
      </c>
      <c r="AA35" s="2">
        <f t="shared" si="8"/>
        <v>47791.777660554551</v>
      </c>
      <c r="AC35" s="1">
        <f t="shared" si="9"/>
        <v>297225484628.55798</v>
      </c>
      <c r="AD35" s="2">
        <f t="shared" si="10"/>
        <v>283139160281.24475</v>
      </c>
      <c r="AK35" s="1">
        <f t="shared" si="11"/>
        <v>-545183.89982514887</v>
      </c>
      <c r="AL35" s="1">
        <f t="shared" si="12"/>
        <v>-170850.22202510078</v>
      </c>
      <c r="AM35" s="1">
        <f t="shared" si="13"/>
        <v>23199.314886176522</v>
      </c>
      <c r="AO35" s="2">
        <f t="shared" si="14"/>
        <v>-532108.22233944549</v>
      </c>
      <c r="AP35" s="2">
        <f t="shared" si="14"/>
        <v>-760844.30813871033</v>
      </c>
      <c r="AQ35" s="2">
        <f t="shared" si="14"/>
        <v>119019.40622572185</v>
      </c>
    </row>
    <row r="36" spans="1:43" x14ac:dyDescent="0.25">
      <c r="A36">
        <v>1</v>
      </c>
      <c r="B36">
        <v>1811</v>
      </c>
      <c r="C36">
        <v>4</v>
      </c>
      <c r="E36" s="1">
        <f t="shared" si="1"/>
        <v>1</v>
      </c>
      <c r="F36" s="1">
        <f t="shared" si="2"/>
        <v>-5.231132130828179E-2</v>
      </c>
      <c r="G36" s="1">
        <f t="shared" si="3"/>
        <v>0.20744680851063835</v>
      </c>
      <c r="I36" s="2">
        <f t="shared" si="4"/>
        <v>1</v>
      </c>
      <c r="J36" s="2">
        <f t="shared" si="5"/>
        <v>-0.23868162742988644</v>
      </c>
      <c r="K36" s="2">
        <f t="shared" si="6"/>
        <v>1.0904165374468839</v>
      </c>
      <c r="N36">
        <v>285900</v>
      </c>
      <c r="P36" s="1">
        <v>34041.265957446813</v>
      </c>
      <c r="Q36" s="1">
        <v>2293.2167325190517</v>
      </c>
      <c r="R36" s="1">
        <v>1029.6785762788609</v>
      </c>
      <c r="T36" s="2">
        <v>34041.265957446813</v>
      </c>
      <c r="U36" s="2">
        <v>10463.293376618243</v>
      </c>
      <c r="V36" s="2">
        <v>5412.3683844075813</v>
      </c>
      <c r="Z36" s="1">
        <f t="shared" si="7"/>
        <v>34134.908294563313</v>
      </c>
      <c r="AA36" s="2">
        <f t="shared" si="8"/>
        <v>37445.60605915192</v>
      </c>
      <c r="AC36" s="1">
        <f t="shared" si="9"/>
        <v>63385661401.446953</v>
      </c>
      <c r="AD36" s="2">
        <f t="shared" si="10"/>
        <v>61729585868.514122</v>
      </c>
      <c r="AK36" s="1">
        <f t="shared" si="11"/>
        <v>-251765.0917054367</v>
      </c>
      <c r="AL36" s="1">
        <f t="shared" si="12"/>
        <v>13170.164606412131</v>
      </c>
      <c r="AM36" s="1">
        <f t="shared" si="13"/>
        <v>-52227.864768681029</v>
      </c>
      <c r="AO36" s="2">
        <f t="shared" si="14"/>
        <v>-248454.39394084807</v>
      </c>
      <c r="AP36" s="2">
        <f t="shared" si="14"/>
        <v>59301.49908790773</v>
      </c>
      <c r="AQ36" s="2">
        <f t="shared" si="14"/>
        <v>-270918.77995444363</v>
      </c>
    </row>
    <row r="37" spans="1:43" x14ac:dyDescent="0.25">
      <c r="A37">
        <v>1</v>
      </c>
      <c r="B37">
        <v>1437</v>
      </c>
      <c r="C37">
        <v>3</v>
      </c>
      <c r="E37" s="1">
        <f t="shared" si="1"/>
        <v>1</v>
      </c>
      <c r="F37" s="1">
        <f t="shared" si="2"/>
        <v>-0.15545528159509922</v>
      </c>
      <c r="G37" s="1">
        <f t="shared" si="3"/>
        <v>-4.2553191489361653E-2</v>
      </c>
      <c r="I37" s="2">
        <f t="shared" si="4"/>
        <v>1</v>
      </c>
      <c r="J37" s="2">
        <f t="shared" si="5"/>
        <v>-0.70929807689287516</v>
      </c>
      <c r="K37" s="2">
        <f t="shared" si="6"/>
        <v>-0.22367518716859128</v>
      </c>
      <c r="N37">
        <v>249900</v>
      </c>
      <c r="P37" s="1">
        <v>34041.265957446813</v>
      </c>
      <c r="Q37" s="1">
        <v>2293.2167325190517</v>
      </c>
      <c r="R37" s="1">
        <v>1029.6785762788609</v>
      </c>
      <c r="T37" s="2">
        <v>34041.265957446813</v>
      </c>
      <c r="U37" s="2">
        <v>10463.293376618243</v>
      </c>
      <c r="V37" s="2">
        <v>5412.3683844075813</v>
      </c>
      <c r="Z37" s="1">
        <f t="shared" si="7"/>
        <v>33640.957194905583</v>
      </c>
      <c r="AA37" s="2">
        <f t="shared" si="8"/>
        <v>25409.059576037802</v>
      </c>
      <c r="AC37" s="1">
        <f t="shared" si="9"/>
        <v>46767973594.975662</v>
      </c>
      <c r="AD37" s="2">
        <f t="shared" si="10"/>
        <v>50396182332.434944</v>
      </c>
      <c r="AK37" s="1">
        <f t="shared" si="11"/>
        <v>-216259.04280509442</v>
      </c>
      <c r="AL37" s="1">
        <f t="shared" si="12"/>
        <v>33618.610396752571</v>
      </c>
      <c r="AM37" s="1">
        <f t="shared" si="13"/>
        <v>9202.5124597912418</v>
      </c>
      <c r="AO37" s="2">
        <f t="shared" si="14"/>
        <v>-224490.94042396219</v>
      </c>
      <c r="AP37" s="2">
        <f t="shared" si="14"/>
        <v>159230.99232258939</v>
      </c>
      <c r="AQ37" s="2">
        <f t="shared" si="14"/>
        <v>50213.053116982817</v>
      </c>
    </row>
    <row r="38" spans="1:43" x14ac:dyDescent="0.25">
      <c r="A38">
        <v>1</v>
      </c>
      <c r="B38">
        <v>1239</v>
      </c>
      <c r="C38">
        <v>3</v>
      </c>
      <c r="E38" s="1">
        <f t="shared" si="1"/>
        <v>1</v>
      </c>
      <c r="F38" s="1">
        <f t="shared" si="2"/>
        <v>-0.21006090762929669</v>
      </c>
      <c r="G38" s="1">
        <f t="shared" si="3"/>
        <v>-4.2553191489361653E-2</v>
      </c>
      <c r="I38" s="2">
        <f t="shared" si="4"/>
        <v>1</v>
      </c>
      <c r="J38" s="2">
        <f t="shared" si="5"/>
        <v>-0.95844796190269266</v>
      </c>
      <c r="K38" s="2">
        <f t="shared" si="6"/>
        <v>-0.22367518716859128</v>
      </c>
      <c r="N38">
        <v>229900</v>
      </c>
      <c r="P38" s="1">
        <v>34041.265957446813</v>
      </c>
      <c r="Q38" s="1">
        <v>2293.2167325190517</v>
      </c>
      <c r="R38" s="1">
        <v>1029.6785762788609</v>
      </c>
      <c r="T38" s="2">
        <v>34041.265957446813</v>
      </c>
      <c r="U38" s="2">
        <v>10463.293376618243</v>
      </c>
      <c r="V38" s="2">
        <v>5412.3683844075813</v>
      </c>
      <c r="Z38" s="1">
        <f t="shared" si="7"/>
        <v>33515.73465959428</v>
      </c>
      <c r="AA38" s="2">
        <f t="shared" si="8"/>
        <v>22802.13123442938</v>
      </c>
      <c r="AC38" s="1">
        <f t="shared" si="9"/>
        <v>38566779673.290878</v>
      </c>
      <c r="AD38" s="2">
        <f t="shared" si="10"/>
        <v>42889527247.241516</v>
      </c>
      <c r="AK38" s="1">
        <f t="shared" si="11"/>
        <v>-196384.26534040572</v>
      </c>
      <c r="AL38" s="1">
        <f t="shared" si="12"/>
        <v>41252.657021518258</v>
      </c>
      <c r="AM38" s="1">
        <f t="shared" si="13"/>
        <v>8356.7772485278929</v>
      </c>
      <c r="AO38" s="2">
        <f t="shared" si="14"/>
        <v>-207097.86876557063</v>
      </c>
      <c r="AP38" s="2">
        <f t="shared" si="14"/>
        <v>198492.53023275247</v>
      </c>
      <c r="AQ38" s="2">
        <f t="shared" si="14"/>
        <v>46322.654558355367</v>
      </c>
    </row>
    <row r="39" spans="1:43" x14ac:dyDescent="0.25">
      <c r="A39">
        <v>1</v>
      </c>
      <c r="B39">
        <v>2132</v>
      </c>
      <c r="C39">
        <v>4</v>
      </c>
      <c r="E39" s="1">
        <f t="shared" si="1"/>
        <v>1</v>
      </c>
      <c r="F39" s="1">
        <f t="shared" si="2"/>
        <v>3.6215981504735303E-2</v>
      </c>
      <c r="G39" s="1">
        <f t="shared" si="3"/>
        <v>0.20744680851063835</v>
      </c>
      <c r="I39" s="2">
        <f t="shared" si="4"/>
        <v>1</v>
      </c>
      <c r="J39" s="2">
        <f t="shared" si="5"/>
        <v>0.16524318614663594</v>
      </c>
      <c r="K39" s="2">
        <f t="shared" si="6"/>
        <v>1.0904165374468839</v>
      </c>
      <c r="N39">
        <v>345000</v>
      </c>
      <c r="P39" s="1">
        <v>34041.265957446813</v>
      </c>
      <c r="Q39" s="1">
        <v>2293.2167325190517</v>
      </c>
      <c r="R39" s="1">
        <v>1029.6785762788609</v>
      </c>
      <c r="T39" s="2">
        <v>34041.265957446813</v>
      </c>
      <c r="U39" s="2">
        <v>10463.293376618243</v>
      </c>
      <c r="V39" s="2">
        <v>5412.3683844075813</v>
      </c>
      <c r="Z39" s="1">
        <f t="shared" si="7"/>
        <v>34337.920586658904</v>
      </c>
      <c r="AA39" s="2">
        <f t="shared" si="8"/>
        <v>41671.989885698902</v>
      </c>
      <c r="AC39" s="1">
        <f t="shared" si="9"/>
        <v>96510927585.421066</v>
      </c>
      <c r="AD39" s="2">
        <f t="shared" si="10"/>
        <v>92007881719.901566</v>
      </c>
      <c r="AK39" s="1">
        <f t="shared" si="11"/>
        <v>-310662.07941334113</v>
      </c>
      <c r="AL39" s="1">
        <f t="shared" si="12"/>
        <v>-11250.932122256172</v>
      </c>
      <c r="AM39" s="1">
        <f t="shared" si="13"/>
        <v>-64445.856899576102</v>
      </c>
      <c r="AO39" s="2">
        <f t="shared" si="14"/>
        <v>-303328.01011430111</v>
      </c>
      <c r="AP39" s="2">
        <f t="shared" si="14"/>
        <v>-50122.886838806131</v>
      </c>
      <c r="AQ39" s="2">
        <f t="shared" si="14"/>
        <v>-330753.87849948963</v>
      </c>
    </row>
    <row r="40" spans="1:43" x14ac:dyDescent="0.25">
      <c r="A40">
        <v>1</v>
      </c>
      <c r="B40">
        <v>4215</v>
      </c>
      <c r="C40">
        <v>4</v>
      </c>
      <c r="E40" s="1">
        <f t="shared" si="1"/>
        <v>1</v>
      </c>
      <c r="F40" s="1">
        <f t="shared" si="2"/>
        <v>0.61067819882409546</v>
      </c>
      <c r="G40" s="1">
        <f t="shared" si="3"/>
        <v>0.20744680851063835</v>
      </c>
      <c r="I40" s="2">
        <f t="shared" si="4"/>
        <v>1</v>
      </c>
      <c r="J40" s="2">
        <f t="shared" si="5"/>
        <v>2.7863503097600195</v>
      </c>
      <c r="K40" s="2">
        <f t="shared" si="6"/>
        <v>1.0904165374468839</v>
      </c>
      <c r="N40">
        <v>549000</v>
      </c>
      <c r="P40" s="1">
        <v>34041.265957446813</v>
      </c>
      <c r="Q40" s="1">
        <v>2293.2167325190517</v>
      </c>
      <c r="R40" s="1">
        <v>1029.6785762788609</v>
      </c>
      <c r="T40" s="2">
        <v>34041.265957446813</v>
      </c>
      <c r="U40" s="2">
        <v>10463.293376618243</v>
      </c>
      <c r="V40" s="2">
        <v>5412.3683844075813</v>
      </c>
      <c r="Z40" s="1">
        <f t="shared" si="7"/>
        <v>35655.286955615651</v>
      </c>
      <c r="AA40" s="2">
        <f t="shared" si="8"/>
        <v>69097.402691609721</v>
      </c>
      <c r="AC40" s="1">
        <f t="shared" si="9"/>
        <v>263522794410.62134</v>
      </c>
      <c r="AD40" s="2">
        <f t="shared" si="10"/>
        <v>230306502903.33902</v>
      </c>
      <c r="AK40" s="1">
        <f t="shared" si="11"/>
        <v>-513344.71304438438</v>
      </c>
      <c r="AL40" s="1">
        <f t="shared" si="12"/>
        <v>-313488.42473781679</v>
      </c>
      <c r="AM40" s="1">
        <f t="shared" si="13"/>
        <v>-106491.722386867</v>
      </c>
      <c r="AO40" s="2">
        <f t="shared" si="14"/>
        <v>-479902.59730839031</v>
      </c>
      <c r="AP40" s="2">
        <f t="shared" si="14"/>
        <v>-1337176.7506648712</v>
      </c>
      <c r="AQ40" s="2">
        <f t="shared" si="14"/>
        <v>-523293.72846878122</v>
      </c>
    </row>
    <row r="41" spans="1:43" x14ac:dyDescent="0.25">
      <c r="A41">
        <v>1</v>
      </c>
      <c r="B41">
        <v>2162</v>
      </c>
      <c r="C41">
        <v>4</v>
      </c>
      <c r="E41" s="1">
        <f t="shared" si="1"/>
        <v>1</v>
      </c>
      <c r="F41" s="1">
        <f t="shared" si="2"/>
        <v>4.4489561206886435E-2</v>
      </c>
      <c r="G41" s="1">
        <f t="shared" si="3"/>
        <v>0.20744680851063835</v>
      </c>
      <c r="I41" s="2">
        <f t="shared" si="4"/>
        <v>1</v>
      </c>
      <c r="J41" s="2">
        <f t="shared" si="5"/>
        <v>0.20299316872388101</v>
      </c>
      <c r="K41" s="2">
        <f t="shared" si="6"/>
        <v>1.0904165374468839</v>
      </c>
      <c r="N41">
        <v>287000</v>
      </c>
      <c r="P41" s="1">
        <v>34041.265957446813</v>
      </c>
      <c r="Q41" s="1">
        <v>2293.2167325190517</v>
      </c>
      <c r="R41" s="1">
        <v>1029.6785762788609</v>
      </c>
      <c r="T41" s="2">
        <v>34041.265957446813</v>
      </c>
      <c r="U41" s="2">
        <v>10463.293376618243</v>
      </c>
      <c r="V41" s="2">
        <v>5412.3683844075813</v>
      </c>
      <c r="Z41" s="1">
        <f t="shared" si="7"/>
        <v>34356.893698069704</v>
      </c>
      <c r="AA41" s="2">
        <f t="shared" si="8"/>
        <v>42066.979028366848</v>
      </c>
      <c r="AC41" s="1">
        <f t="shared" si="9"/>
        <v>63828539161.888451</v>
      </c>
      <c r="AD41" s="2">
        <f t="shared" si="10"/>
        <v>59992184762.290482</v>
      </c>
      <c r="AK41" s="1">
        <f t="shared" si="11"/>
        <v>-252643.1063019303</v>
      </c>
      <c r="AL41" s="1">
        <f t="shared" si="12"/>
        <v>-11239.980941317644</v>
      </c>
      <c r="AM41" s="1">
        <f t="shared" si="13"/>
        <v>-52410.006094549382</v>
      </c>
      <c r="AO41" s="2">
        <f t="shared" si="14"/>
        <v>-244933.02097163314</v>
      </c>
      <c r="AP41" s="2">
        <f t="shared" si="14"/>
        <v>-49719.730052144616</v>
      </c>
      <c r="AQ41" s="2">
        <f t="shared" si="14"/>
        <v>-267079.01663429325</v>
      </c>
    </row>
    <row r="42" spans="1:43" x14ac:dyDescent="0.25">
      <c r="A42">
        <v>1</v>
      </c>
      <c r="B42">
        <v>1664</v>
      </c>
      <c r="C42">
        <v>2</v>
      </c>
      <c r="E42" s="1">
        <f t="shared" si="1"/>
        <v>1</v>
      </c>
      <c r="F42" s="1">
        <f t="shared" si="2"/>
        <v>-9.2851861848822326E-2</v>
      </c>
      <c r="G42" s="1">
        <f t="shared" si="3"/>
        <v>-0.29255319148936165</v>
      </c>
      <c r="I42" s="2">
        <f t="shared" si="4"/>
        <v>1</v>
      </c>
      <c r="J42" s="2">
        <f t="shared" si="5"/>
        <v>-0.42365654205838732</v>
      </c>
      <c r="K42" s="2">
        <f t="shared" si="6"/>
        <v>-1.5377669117840664</v>
      </c>
      <c r="N42">
        <v>368500</v>
      </c>
      <c r="P42" s="1">
        <v>34041.265957446813</v>
      </c>
      <c r="Q42" s="1">
        <v>2293.2167325190517</v>
      </c>
      <c r="R42" s="1">
        <v>1029.6785762788609</v>
      </c>
      <c r="T42" s="2">
        <v>34041.265957446813</v>
      </c>
      <c r="U42" s="2">
        <v>10463.293376618243</v>
      </c>
      <c r="V42" s="2">
        <v>5412.3683844075813</v>
      </c>
      <c r="Z42" s="1">
        <f t="shared" si="7"/>
        <v>33527.100760510941</v>
      </c>
      <c r="AA42" s="2">
        <f t="shared" si="8"/>
        <v>21285.462251038138</v>
      </c>
      <c r="AC42" s="1">
        <f t="shared" si="9"/>
        <v>112206843224.90889</v>
      </c>
      <c r="AD42" s="2">
        <f t="shared" si="10"/>
        <v>120557935224.22528</v>
      </c>
      <c r="AK42" s="1">
        <f t="shared" si="11"/>
        <v>-334972.89923948905</v>
      </c>
      <c r="AL42" s="1">
        <f t="shared" si="12"/>
        <v>31102.857363284518</v>
      </c>
      <c r="AM42" s="1">
        <f t="shared" si="13"/>
        <v>97997.390734956891</v>
      </c>
      <c r="AO42" s="2">
        <f t="shared" si="14"/>
        <v>-347214.53774896188</v>
      </c>
      <c r="AP42" s="2">
        <f t="shared" si="14"/>
        <v>147099.71041512658</v>
      </c>
      <c r="AQ42" s="2">
        <f t="shared" si="14"/>
        <v>533935.0274407533</v>
      </c>
    </row>
    <row r="43" spans="1:43" x14ac:dyDescent="0.25">
      <c r="A43">
        <v>1</v>
      </c>
      <c r="B43">
        <v>2238</v>
      </c>
      <c r="C43">
        <v>3</v>
      </c>
      <c r="E43" s="1">
        <f t="shared" si="1"/>
        <v>1</v>
      </c>
      <c r="F43" s="1">
        <f t="shared" si="2"/>
        <v>6.5449296452335964E-2</v>
      </c>
      <c r="G43" s="1">
        <f t="shared" si="3"/>
        <v>-4.2553191489361653E-2</v>
      </c>
      <c r="I43" s="2">
        <f t="shared" si="4"/>
        <v>1</v>
      </c>
      <c r="J43" s="2">
        <f t="shared" si="5"/>
        <v>0.29862645791956854</v>
      </c>
      <c r="K43" s="2">
        <f t="shared" si="6"/>
        <v>-0.22367518716859128</v>
      </c>
      <c r="N43">
        <v>329900</v>
      </c>
      <c r="P43" s="1">
        <v>34041.265957446813</v>
      </c>
      <c r="Q43" s="1">
        <v>2293.2167325190517</v>
      </c>
      <c r="R43" s="1">
        <v>1029.6785762788609</v>
      </c>
      <c r="T43" s="2">
        <v>34041.265957446813</v>
      </c>
      <c r="U43" s="2">
        <v>10463.293376618243</v>
      </c>
      <c r="V43" s="2">
        <v>5412.3683844075813</v>
      </c>
      <c r="Z43" s="1">
        <f t="shared" si="7"/>
        <v>34147.539269574023</v>
      </c>
      <c r="AA43" s="2">
        <f t="shared" si="8"/>
        <v>35955.269685271873</v>
      </c>
      <c r="AC43" s="1">
        <f t="shared" si="9"/>
        <v>87469518028.102142</v>
      </c>
      <c r="AD43" s="2">
        <f t="shared" si="10"/>
        <v>86403504479.798233</v>
      </c>
      <c r="AK43" s="1">
        <f t="shared" si="11"/>
        <v>-295752.46073042596</v>
      </c>
      <c r="AL43" s="1">
        <f t="shared" si="12"/>
        <v>-19356.790478853498</v>
      </c>
      <c r="AM43" s="1">
        <f t="shared" si="13"/>
        <v>12585.211094911729</v>
      </c>
      <c r="AO43" s="2">
        <f t="shared" si="14"/>
        <v>-293944.73031472811</v>
      </c>
      <c r="AP43" s="2">
        <f t="shared" si="14"/>
        <v>-87779.673638010077</v>
      </c>
      <c r="AQ43" s="2">
        <f t="shared" si="14"/>
        <v>65748.142570367898</v>
      </c>
    </row>
    <row r="44" spans="1:43" x14ac:dyDescent="0.25">
      <c r="A44">
        <v>1</v>
      </c>
      <c r="B44">
        <v>2567</v>
      </c>
      <c r="C44">
        <v>4</v>
      </c>
      <c r="E44" s="1">
        <f t="shared" si="1"/>
        <v>1</v>
      </c>
      <c r="F44" s="1">
        <f t="shared" si="2"/>
        <v>0.15618288718592671</v>
      </c>
      <c r="G44" s="1">
        <f t="shared" si="3"/>
        <v>0.20744680851063835</v>
      </c>
      <c r="I44" s="2">
        <f t="shared" si="4"/>
        <v>1</v>
      </c>
      <c r="J44" s="2">
        <f t="shared" si="5"/>
        <v>0.71261793351668956</v>
      </c>
      <c r="K44" s="2">
        <f t="shared" si="6"/>
        <v>1.0904165374468839</v>
      </c>
      <c r="N44">
        <v>314000</v>
      </c>
      <c r="P44" s="1">
        <v>34041.265957446813</v>
      </c>
      <c r="Q44" s="1">
        <v>2293.2167325190517</v>
      </c>
      <c r="R44" s="1">
        <v>1029.6785762788609</v>
      </c>
      <c r="T44" s="2">
        <v>34041.265957446813</v>
      </c>
      <c r="U44" s="2">
        <v>10463.293376618243</v>
      </c>
      <c r="V44" s="2">
        <v>5412.3683844075813</v>
      </c>
      <c r="Z44" s="1">
        <f t="shared" si="7"/>
        <v>34613.030702115546</v>
      </c>
      <c r="AA44" s="2">
        <f t="shared" si="8"/>
        <v>47399.332454384072</v>
      </c>
      <c r="AC44" s="1">
        <f t="shared" si="9"/>
        <v>78057078613.457016</v>
      </c>
      <c r="AD44" s="2">
        <f t="shared" si="10"/>
        <v>71075915935.768036</v>
      </c>
      <c r="AK44" s="1">
        <f t="shared" si="11"/>
        <v>-279386.96929788444</v>
      </c>
      <c r="AL44" s="1">
        <f t="shared" si="12"/>
        <v>-43635.463507069457</v>
      </c>
      <c r="AM44" s="1">
        <f t="shared" si="13"/>
        <v>-57957.935120305825</v>
      </c>
      <c r="AO44" s="2">
        <f t="shared" si="14"/>
        <v>-266600.66754561593</v>
      </c>
      <c r="AP44" s="2">
        <f t="shared" si="14"/>
        <v>-189984.41678052678</v>
      </c>
      <c r="AQ44" s="2">
        <f t="shared" si="14"/>
        <v>-290705.77678611834</v>
      </c>
    </row>
    <row r="45" spans="1:43" x14ac:dyDescent="0.25">
      <c r="A45">
        <v>1</v>
      </c>
      <c r="B45">
        <v>1200</v>
      </c>
      <c r="C45">
        <v>3</v>
      </c>
      <c r="E45" s="1">
        <f t="shared" si="1"/>
        <v>1</v>
      </c>
      <c r="F45" s="1">
        <f t="shared" si="2"/>
        <v>-0.22081656124209315</v>
      </c>
      <c r="G45" s="1">
        <f t="shared" si="3"/>
        <v>-4.2553191489361653E-2</v>
      </c>
      <c r="I45" s="2">
        <f t="shared" si="4"/>
        <v>1</v>
      </c>
      <c r="J45" s="2">
        <f t="shared" si="5"/>
        <v>-1.0075229392531113</v>
      </c>
      <c r="K45" s="2">
        <f t="shared" si="6"/>
        <v>-0.22367518716859128</v>
      </c>
      <c r="N45">
        <v>299000</v>
      </c>
      <c r="P45" s="1">
        <v>34041.265957446813</v>
      </c>
      <c r="Q45" s="1">
        <v>2293.2167325190517</v>
      </c>
      <c r="R45" s="1">
        <v>1029.6785762788609</v>
      </c>
      <c r="T45" s="2">
        <v>34041.265957446813</v>
      </c>
      <c r="U45" s="2">
        <v>10463.293376618243</v>
      </c>
      <c r="V45" s="2">
        <v>5412.3683844075813</v>
      </c>
      <c r="Z45" s="1">
        <f t="shared" si="7"/>
        <v>33491.069614760236</v>
      </c>
      <c r="AA45" s="2">
        <f t="shared" si="8"/>
        <v>22288.645348961054</v>
      </c>
      <c r="AC45" s="1">
        <f t="shared" si="9"/>
        <v>70494992114.314102</v>
      </c>
      <c r="AD45" s="2">
        <f t="shared" si="10"/>
        <v>76569173792.813049</v>
      </c>
      <c r="AK45" s="1">
        <f t="shared" si="11"/>
        <v>-265508.93038523977</v>
      </c>
      <c r="AL45" s="1">
        <f t="shared" si="12"/>
        <v>58628.768986734947</v>
      </c>
      <c r="AM45" s="1">
        <f t="shared" si="13"/>
        <v>11298.252356818701</v>
      </c>
      <c r="AO45" s="2">
        <f t="shared" si="14"/>
        <v>-276711.35465103894</v>
      </c>
      <c r="AP45" s="2">
        <f t="shared" si="14"/>
        <v>278793.03736272483</v>
      </c>
      <c r="AQ45" s="2">
        <f t="shared" si="14"/>
        <v>61893.464043245578</v>
      </c>
    </row>
    <row r="46" spans="1:43" x14ac:dyDescent="0.25">
      <c r="A46">
        <v>1</v>
      </c>
      <c r="B46">
        <v>852</v>
      </c>
      <c r="C46">
        <v>2</v>
      </c>
      <c r="E46" s="1">
        <f t="shared" si="1"/>
        <v>1</v>
      </c>
      <c r="F46" s="1">
        <f t="shared" si="2"/>
        <v>-0.31679008578704626</v>
      </c>
      <c r="G46" s="1">
        <f t="shared" si="3"/>
        <v>-0.29255319148936165</v>
      </c>
      <c r="I46" s="2">
        <f t="shared" si="4"/>
        <v>1</v>
      </c>
      <c r="J46" s="2">
        <f t="shared" si="5"/>
        <v>-1.4454227371491541</v>
      </c>
      <c r="K46" s="2">
        <f t="shared" si="6"/>
        <v>-1.5377669117840664</v>
      </c>
      <c r="N46">
        <v>179900</v>
      </c>
      <c r="P46" s="1">
        <v>34041.265957446813</v>
      </c>
      <c r="Q46" s="1">
        <v>2293.2167325190517</v>
      </c>
      <c r="R46" s="1">
        <v>1029.6785762788609</v>
      </c>
      <c r="T46" s="2">
        <v>34041.265957446813</v>
      </c>
      <c r="U46" s="2">
        <v>10463.293376618243</v>
      </c>
      <c r="V46" s="2">
        <v>5412.3683844075813</v>
      </c>
      <c r="Z46" s="1">
        <f t="shared" si="7"/>
        <v>33013.561878325207</v>
      </c>
      <c r="AA46" s="2">
        <f t="shared" si="8"/>
        <v>10594.422789492493</v>
      </c>
      <c r="AC46" s="1">
        <f t="shared" si="9"/>
        <v>21575625704.072598</v>
      </c>
      <c r="AD46" s="2">
        <f t="shared" si="10"/>
        <v>28664378474.583118</v>
      </c>
      <c r="AK46" s="1">
        <f t="shared" si="11"/>
        <v>-146886.43812167479</v>
      </c>
      <c r="AL46" s="1">
        <f t="shared" si="12"/>
        <v>46532.167333519021</v>
      </c>
      <c r="AM46" s="1">
        <f t="shared" si="13"/>
        <v>42972.096259000595</v>
      </c>
      <c r="AO46" s="2">
        <f t="shared" si="14"/>
        <v>-169305.5772105075</v>
      </c>
      <c r="AP46" s="2">
        <f t="shared" si="14"/>
        <v>244718.1308262292</v>
      </c>
      <c r="AQ46" s="2">
        <f t="shared" si="14"/>
        <v>260352.51461482095</v>
      </c>
    </row>
    <row r="47" spans="1:43" x14ac:dyDescent="0.25">
      <c r="A47">
        <v>1</v>
      </c>
      <c r="B47">
        <v>1852</v>
      </c>
      <c r="C47">
        <v>4</v>
      </c>
      <c r="E47" s="1">
        <f t="shared" si="1"/>
        <v>1</v>
      </c>
      <c r="F47" s="1">
        <f t="shared" si="2"/>
        <v>-4.1004095715341915E-2</v>
      </c>
      <c r="G47" s="1">
        <f t="shared" si="3"/>
        <v>0.20744680851063835</v>
      </c>
      <c r="I47" s="2">
        <f t="shared" si="4"/>
        <v>1</v>
      </c>
      <c r="J47" s="2">
        <f t="shared" si="5"/>
        <v>-0.18708998457431816</v>
      </c>
      <c r="K47" s="2">
        <f t="shared" si="6"/>
        <v>1.0904165374468839</v>
      </c>
      <c r="N47">
        <v>299900</v>
      </c>
      <c r="P47" s="1">
        <v>34041.265957446813</v>
      </c>
      <c r="Q47" s="1">
        <v>2293.2167325190517</v>
      </c>
      <c r="R47" s="1">
        <v>1029.6785762788609</v>
      </c>
      <c r="T47" s="2">
        <v>34041.265957446813</v>
      </c>
      <c r="U47" s="2">
        <v>10463.293376618243</v>
      </c>
      <c r="V47" s="2">
        <v>5412.3683844075813</v>
      </c>
      <c r="Z47" s="1">
        <f t="shared" si="7"/>
        <v>34160.838213491406</v>
      </c>
      <c r="AA47" s="2">
        <f t="shared" si="8"/>
        <v>37985.424554131438</v>
      </c>
      <c r="AC47" s="1">
        <f t="shared" si="9"/>
        <v>70617302106.99617</v>
      </c>
      <c r="AD47" s="2">
        <f t="shared" si="10"/>
        <v>68599244830.989578</v>
      </c>
      <c r="AK47" s="1">
        <f t="shared" si="11"/>
        <v>-265739.16178650857</v>
      </c>
      <c r="AL47" s="1">
        <f t="shared" si="12"/>
        <v>10896.394025208729</v>
      </c>
      <c r="AM47" s="1">
        <f t="shared" si="13"/>
        <v>-55126.741008903387</v>
      </c>
      <c r="AO47" s="2">
        <f t="shared" si="14"/>
        <v>-261914.57544586857</v>
      </c>
      <c r="AP47" s="2">
        <f t="shared" si="14"/>
        <v>49001.593879956643</v>
      </c>
      <c r="AQ47" s="2">
        <f t="shared" si="14"/>
        <v>-285595.98446455464</v>
      </c>
    </row>
    <row r="48" spans="1:43" x14ac:dyDescent="0.25">
      <c r="A48">
        <v>1</v>
      </c>
      <c r="B48">
        <v>1203</v>
      </c>
      <c r="C48">
        <v>3</v>
      </c>
      <c r="E48" s="1">
        <f t="shared" si="1"/>
        <v>1</v>
      </c>
      <c r="F48" s="1">
        <f t="shared" si="2"/>
        <v>-0.21998920327187804</v>
      </c>
      <c r="G48" s="1">
        <f t="shared" si="3"/>
        <v>-4.2553191489361653E-2</v>
      </c>
      <c r="I48" s="2">
        <f t="shared" si="4"/>
        <v>1</v>
      </c>
      <c r="J48" s="2">
        <f t="shared" si="5"/>
        <v>-1.0037479409953867</v>
      </c>
      <c r="K48" s="2">
        <f t="shared" si="6"/>
        <v>-0.22367518716859128</v>
      </c>
      <c r="N48">
        <v>239500</v>
      </c>
      <c r="P48" s="1">
        <v>34041.265957446813</v>
      </c>
      <c r="Q48" s="1">
        <v>2293.2167325190517</v>
      </c>
      <c r="R48" s="1">
        <v>1029.6785762788609</v>
      </c>
      <c r="T48" s="2">
        <v>34041.265957446813</v>
      </c>
      <c r="U48" s="2">
        <v>10463.293376618243</v>
      </c>
      <c r="V48" s="2">
        <v>5412.3683844075813</v>
      </c>
      <c r="Z48" s="1">
        <f t="shared" si="7"/>
        <v>33492.966925901317</v>
      </c>
      <c r="AA48" s="2">
        <f t="shared" si="8"/>
        <v>22328.144263227852</v>
      </c>
      <c r="AC48" s="1">
        <f t="shared" si="9"/>
        <v>42438897675.992798</v>
      </c>
      <c r="AD48" s="2">
        <f t="shared" si="10"/>
        <v>47163614924.153374</v>
      </c>
      <c r="AK48" s="1">
        <f t="shared" si="11"/>
        <v>-206007.0330740987</v>
      </c>
      <c r="AL48" s="1">
        <f t="shared" si="12"/>
        <v>45319.323074374399</v>
      </c>
      <c r="AM48" s="1">
        <f t="shared" si="13"/>
        <v>8766.2567265573816</v>
      </c>
      <c r="AO48" s="2">
        <f t="shared" si="14"/>
        <v>-217171.85573677215</v>
      </c>
      <c r="AP48" s="2">
        <f t="shared" si="14"/>
        <v>217985.8030379322</v>
      </c>
      <c r="AQ48" s="2">
        <f t="shared" si="14"/>
        <v>48575.955479672812</v>
      </c>
    </row>
    <row r="49" spans="1:43" x14ac:dyDescent="0.25">
      <c r="A49" s="3">
        <v>1</v>
      </c>
      <c r="B49" s="3">
        <v>1650</v>
      </c>
      <c r="C49" s="3">
        <v>3</v>
      </c>
      <c r="D49" s="3"/>
      <c r="E49" s="3">
        <f t="shared" si="1"/>
        <v>1</v>
      </c>
      <c r="F49" s="3">
        <f t="shared" si="2"/>
        <v>-9.6712865709826193E-2</v>
      </c>
      <c r="G49" s="3">
        <f t="shared" si="3"/>
        <v>-4.2553191489361653E-2</v>
      </c>
      <c r="H49" s="3"/>
      <c r="I49" s="3">
        <f t="shared" si="4"/>
        <v>1</v>
      </c>
      <c r="J49" s="3">
        <f t="shared" si="5"/>
        <v>-0.44127320059443503</v>
      </c>
      <c r="K49" s="3">
        <f t="shared" si="6"/>
        <v>-0.22367518716859128</v>
      </c>
      <c r="L49" s="3"/>
      <c r="M49" s="3"/>
      <c r="N49" s="3"/>
      <c r="O49" s="3"/>
      <c r="P49" s="3"/>
      <c r="Q49" s="3"/>
      <c r="R49" s="3"/>
      <c r="S49" s="3"/>
      <c r="T49" s="3">
        <v>340412.65957446699</v>
      </c>
      <c r="U49" s="3">
        <v>110631.048958154</v>
      </c>
      <c r="V49" s="3">
        <v>-6649.4729501284301</v>
      </c>
      <c r="W49" s="3"/>
      <c r="X49" s="3"/>
      <c r="Y49" s="3"/>
      <c r="Z49" s="3"/>
      <c r="AA49" s="3">
        <f t="shared" si="8"/>
        <v>293081.46462227521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workbookViewId="0"/>
  </sheetViews>
  <sheetFormatPr defaultRowHeight="15" x14ac:dyDescent="0.25"/>
  <cols>
    <col min="7" max="7" width="12" bestFit="1" customWidth="1"/>
    <col min="9" max="9" width="12" bestFit="1" customWidth="1"/>
    <col min="14" max="15" width="12" bestFit="1" customWidth="1"/>
    <col min="22" max="22" width="8.28515625" bestFit="1" customWidth="1"/>
    <col min="23" max="24" width="12.7109375" bestFit="1" customWidth="1"/>
    <col min="26" max="26" width="12" bestFit="1" customWidth="1"/>
    <col min="27" max="28" width="12.7109375" bestFit="1" customWidth="1"/>
    <col min="31" max="33" width="12" bestFit="1" customWidth="1"/>
    <col min="35" max="37" width="12" bestFit="1" customWidth="1"/>
  </cols>
  <sheetData>
    <row r="1" spans="1:37" x14ac:dyDescent="0.25">
      <c r="A1" t="s">
        <v>4</v>
      </c>
      <c r="B1" t="s">
        <v>6</v>
      </c>
      <c r="C1" t="s">
        <v>5</v>
      </c>
      <c r="E1" t="s">
        <v>26</v>
      </c>
      <c r="F1" t="s">
        <v>27</v>
      </c>
      <c r="G1" t="s">
        <v>28</v>
      </c>
      <c r="K1" t="s">
        <v>7</v>
      </c>
      <c r="L1" t="s">
        <v>29</v>
      </c>
      <c r="N1" t="s">
        <v>8</v>
      </c>
      <c r="O1" t="s">
        <v>30</v>
      </c>
      <c r="Q1" t="s">
        <v>9</v>
      </c>
      <c r="R1" t="s">
        <v>31</v>
      </c>
      <c r="T1" t="s">
        <v>13</v>
      </c>
      <c r="V1" t="s">
        <v>14</v>
      </c>
      <c r="W1" t="s">
        <v>15</v>
      </c>
      <c r="X1" t="s">
        <v>16</v>
      </c>
      <c r="Z1" t="s">
        <v>23</v>
      </c>
      <c r="AA1" t="s">
        <v>24</v>
      </c>
      <c r="AB1" t="s">
        <v>25</v>
      </c>
      <c r="AE1" t="s">
        <v>10</v>
      </c>
      <c r="AF1" t="s">
        <v>11</v>
      </c>
      <c r="AG1" t="s">
        <v>12</v>
      </c>
      <c r="AI1" t="s">
        <v>10</v>
      </c>
      <c r="AJ1" t="s">
        <v>11</v>
      </c>
      <c r="AK1" t="s">
        <v>12</v>
      </c>
    </row>
    <row r="2" spans="1:37" x14ac:dyDescent="0.25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K2">
        <v>0</v>
      </c>
      <c r="L2">
        <v>0</v>
      </c>
      <c r="N2">
        <v>159920010000</v>
      </c>
      <c r="O2">
        <v>159920010000</v>
      </c>
      <c r="Q2">
        <v>65591548106.457443</v>
      </c>
      <c r="R2">
        <v>65591548106.457443</v>
      </c>
      <c r="T2">
        <v>0.1</v>
      </c>
      <c r="V2">
        <v>-399900</v>
      </c>
      <c r="W2">
        <v>-11394.740115712762</v>
      </c>
      <c r="X2">
        <v>17017.021276595726</v>
      </c>
      <c r="Z2">
        <v>-399900</v>
      </c>
      <c r="AA2">
        <v>-51990.946642908748</v>
      </c>
      <c r="AB2">
        <v>89447.707348719647</v>
      </c>
      <c r="AE2">
        <v>34041.265957446813</v>
      </c>
      <c r="AF2">
        <v>2293.2167325190517</v>
      </c>
      <c r="AG2">
        <v>1029.6785762788609</v>
      </c>
      <c r="AI2">
        <v>34041.265957446813</v>
      </c>
      <c r="AJ2">
        <v>10463.293376618243</v>
      </c>
      <c r="AK2">
        <v>5412.3683844075813</v>
      </c>
    </row>
    <row r="3" spans="1:37" x14ac:dyDescent="0.25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K3">
        <v>0</v>
      </c>
      <c r="L3">
        <v>0</v>
      </c>
      <c r="N3">
        <v>108834010000</v>
      </c>
      <c r="O3">
        <v>108834010000</v>
      </c>
      <c r="V3">
        <v>-329900</v>
      </c>
      <c r="W3">
        <v>36454.664303904428</v>
      </c>
      <c r="X3">
        <v>14038.297872340409</v>
      </c>
      <c r="Z3">
        <v>-329900</v>
      </c>
      <c r="AA3">
        <v>166332.22762982605</v>
      </c>
      <c r="AB3">
        <v>73790.444246918269</v>
      </c>
    </row>
    <row r="4" spans="1:37" x14ac:dyDescent="0.25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K4">
        <v>0</v>
      </c>
      <c r="L4">
        <v>0</v>
      </c>
      <c r="N4">
        <v>136161000000</v>
      </c>
      <c r="O4">
        <v>136161000000</v>
      </c>
      <c r="V4">
        <v>-369000</v>
      </c>
      <c r="W4">
        <v>-40636.725305418317</v>
      </c>
      <c r="X4">
        <v>15702.127659574449</v>
      </c>
      <c r="Z4">
        <v>-369000</v>
      </c>
      <c r="AA4">
        <v>-185413.77825573937</v>
      </c>
      <c r="AB4">
        <v>82536.144065210188</v>
      </c>
    </row>
    <row r="5" spans="1:37" x14ac:dyDescent="0.25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K5">
        <v>0</v>
      </c>
      <c r="L5">
        <v>0</v>
      </c>
      <c r="N5">
        <v>53824000000</v>
      </c>
      <c r="O5">
        <v>53824000000</v>
      </c>
      <c r="V5">
        <v>-232000</v>
      </c>
      <c r="W5">
        <v>37409.254673692361</v>
      </c>
      <c r="X5">
        <v>67872.340425531904</v>
      </c>
      <c r="Z5">
        <v>-232000</v>
      </c>
      <c r="AA5">
        <v>170687.75100969162</v>
      </c>
      <c r="AB5">
        <v>356761.92353390343</v>
      </c>
    </row>
    <row r="6" spans="1:37" x14ac:dyDescent="0.25">
      <c r="A6">
        <v>0</v>
      </c>
      <c r="B6">
        <v>0</v>
      </c>
      <c r="C6">
        <v>0</v>
      </c>
      <c r="E6">
        <v>0</v>
      </c>
      <c r="F6">
        <v>0</v>
      </c>
      <c r="G6">
        <v>0</v>
      </c>
      <c r="K6">
        <v>0</v>
      </c>
      <c r="L6">
        <v>0</v>
      </c>
      <c r="N6">
        <v>291492010000</v>
      </c>
      <c r="O6">
        <v>291492010000</v>
      </c>
      <c r="V6">
        <v>-539900</v>
      </c>
      <c r="W6">
        <v>-148795.47945687763</v>
      </c>
      <c r="X6">
        <v>-112000.53191489364</v>
      </c>
      <c r="Z6">
        <v>-539900</v>
      </c>
      <c r="AA6">
        <v>-678911.30070452241</v>
      </c>
      <c r="AB6">
        <v>-588715.88856757269</v>
      </c>
    </row>
    <row r="7" spans="1:37" x14ac:dyDescent="0.25">
      <c r="A7">
        <v>0</v>
      </c>
      <c r="B7">
        <v>0</v>
      </c>
      <c r="C7">
        <v>0</v>
      </c>
      <c r="E7">
        <v>0</v>
      </c>
      <c r="F7">
        <v>0</v>
      </c>
      <c r="G7">
        <v>0</v>
      </c>
      <c r="K7">
        <v>0</v>
      </c>
      <c r="L7">
        <v>0</v>
      </c>
      <c r="N7">
        <v>89940010000</v>
      </c>
      <c r="O7">
        <v>89940010000</v>
      </c>
      <c r="V7">
        <v>-299900</v>
      </c>
      <c r="W7">
        <v>1296.9352548379898</v>
      </c>
      <c r="X7">
        <v>-62213.297872340438</v>
      </c>
      <c r="Z7">
        <v>-299900</v>
      </c>
      <c r="AA7">
        <v>5917.5453717113041</v>
      </c>
      <c r="AB7">
        <v>-327015.91958032048</v>
      </c>
    </row>
    <row r="8" spans="1:37" x14ac:dyDescent="0.25">
      <c r="A8">
        <v>0</v>
      </c>
      <c r="B8">
        <v>0</v>
      </c>
      <c r="C8">
        <v>0</v>
      </c>
      <c r="E8">
        <v>0</v>
      </c>
      <c r="F8">
        <v>0</v>
      </c>
      <c r="G8">
        <v>0</v>
      </c>
      <c r="K8">
        <v>0</v>
      </c>
      <c r="L8">
        <v>0</v>
      </c>
      <c r="N8">
        <v>99162010000</v>
      </c>
      <c r="O8">
        <v>99162010000</v>
      </c>
      <c r="V8">
        <v>-314900</v>
      </c>
      <c r="W8">
        <v>40528.902371759519</v>
      </c>
      <c r="X8">
        <v>13399.999999999984</v>
      </c>
      <c r="Z8">
        <v>-314900</v>
      </c>
      <c r="AA8">
        <v>184921.81298634224</v>
      </c>
      <c r="AB8">
        <v>70435.316439389397</v>
      </c>
    </row>
    <row r="9" spans="1:37" x14ac:dyDescent="0.25">
      <c r="A9">
        <v>0</v>
      </c>
      <c r="B9">
        <v>0</v>
      </c>
      <c r="C9">
        <v>0</v>
      </c>
      <c r="E9">
        <v>0</v>
      </c>
      <c r="F9">
        <v>0</v>
      </c>
      <c r="G9">
        <v>0</v>
      </c>
      <c r="K9">
        <v>0</v>
      </c>
      <c r="L9">
        <v>0</v>
      </c>
      <c r="N9">
        <v>39600602001</v>
      </c>
      <c r="O9">
        <v>39600602001</v>
      </c>
      <c r="V9">
        <v>-198999</v>
      </c>
      <c r="W9">
        <v>31484.256944525943</v>
      </c>
      <c r="X9">
        <v>8468.0425531914789</v>
      </c>
      <c r="Z9">
        <v>-198999</v>
      </c>
      <c r="AA9">
        <v>143653.67759790164</v>
      </c>
      <c r="AB9">
        <v>44511.138571362499</v>
      </c>
    </row>
    <row r="10" spans="1:37" x14ac:dyDescent="0.25">
      <c r="A10">
        <v>0</v>
      </c>
      <c r="B10">
        <v>0</v>
      </c>
      <c r="C10">
        <v>0</v>
      </c>
      <c r="E10">
        <v>0</v>
      </c>
      <c r="F10">
        <v>0</v>
      </c>
      <c r="G10">
        <v>0</v>
      </c>
      <c r="K10">
        <v>0</v>
      </c>
      <c r="L10">
        <v>0</v>
      </c>
      <c r="N10">
        <v>44944000000</v>
      </c>
      <c r="O10">
        <v>44944000000</v>
      </c>
      <c r="V10">
        <v>-212000</v>
      </c>
      <c r="W10">
        <v>36289.117602187514</v>
      </c>
      <c r="X10">
        <v>9021.27659574467</v>
      </c>
      <c r="Z10">
        <v>-212000</v>
      </c>
      <c r="AA10">
        <v>165576.88528340386</v>
      </c>
      <c r="AB10">
        <v>47419.139679741347</v>
      </c>
    </row>
    <row r="11" spans="1:37" x14ac:dyDescent="0.25">
      <c r="A11">
        <v>0</v>
      </c>
      <c r="B11">
        <v>0</v>
      </c>
      <c r="C11">
        <v>0</v>
      </c>
      <c r="E11">
        <v>0</v>
      </c>
      <c r="F11">
        <v>0</v>
      </c>
      <c r="G11">
        <v>0</v>
      </c>
      <c r="K11">
        <v>0</v>
      </c>
      <c r="L11">
        <v>0</v>
      </c>
      <c r="N11">
        <v>58806250000</v>
      </c>
      <c r="O11">
        <v>58806250000</v>
      </c>
      <c r="V11">
        <v>-242500</v>
      </c>
      <c r="W11">
        <v>33885.853939045424</v>
      </c>
      <c r="X11">
        <v>10319.148936170201</v>
      </c>
      <c r="Z11">
        <v>-242500</v>
      </c>
      <c r="AA11">
        <v>154611.47917405656</v>
      </c>
      <c r="AB11">
        <v>54241.232888383383</v>
      </c>
    </row>
    <row r="12" spans="1:37" x14ac:dyDescent="0.25">
      <c r="A12">
        <v>0</v>
      </c>
      <c r="B12">
        <v>0</v>
      </c>
      <c r="C12">
        <v>0</v>
      </c>
      <c r="E12">
        <v>0</v>
      </c>
      <c r="F12">
        <v>0</v>
      </c>
      <c r="G12">
        <v>0</v>
      </c>
      <c r="K12">
        <v>0</v>
      </c>
      <c r="L12">
        <v>0</v>
      </c>
      <c r="N12">
        <v>57599520001</v>
      </c>
      <c r="O12">
        <v>57599520001</v>
      </c>
      <c r="V12">
        <v>-239999</v>
      </c>
      <c r="W12">
        <v>4016.3661264390744</v>
      </c>
      <c r="X12">
        <v>-49787.02659574469</v>
      </c>
      <c r="Z12">
        <v>-239999</v>
      </c>
      <c r="AA12">
        <v>18325.532206753473</v>
      </c>
      <c r="AB12">
        <v>-261698.8785707147</v>
      </c>
    </row>
    <row r="13" spans="1:37" x14ac:dyDescent="0.25">
      <c r="A13">
        <v>0</v>
      </c>
      <c r="B13">
        <v>0</v>
      </c>
      <c r="C13">
        <v>0</v>
      </c>
      <c r="E13">
        <v>0</v>
      </c>
      <c r="F13">
        <v>0</v>
      </c>
      <c r="G13">
        <v>0</v>
      </c>
      <c r="K13">
        <v>0</v>
      </c>
      <c r="L13">
        <v>0</v>
      </c>
      <c r="N13">
        <v>120409000000</v>
      </c>
      <c r="O13">
        <v>120409000000</v>
      </c>
      <c r="V13">
        <v>-347000</v>
      </c>
      <c r="W13">
        <v>65.155907101194927</v>
      </c>
      <c r="X13">
        <v>14765.957446808494</v>
      </c>
      <c r="Z13">
        <v>-347000</v>
      </c>
      <c r="AA13">
        <v>297.28780605512299</v>
      </c>
      <c r="AB13">
        <v>77615.28994750118</v>
      </c>
    </row>
    <row r="14" spans="1:37" x14ac:dyDescent="0.25">
      <c r="A14">
        <v>0</v>
      </c>
      <c r="B14">
        <v>0</v>
      </c>
      <c r="C14">
        <v>0</v>
      </c>
      <c r="E14">
        <v>0</v>
      </c>
      <c r="F14">
        <v>0</v>
      </c>
      <c r="G14">
        <v>0</v>
      </c>
      <c r="K14">
        <v>0</v>
      </c>
      <c r="L14">
        <v>0</v>
      </c>
      <c r="N14">
        <v>108899340001</v>
      </c>
      <c r="O14">
        <v>108899340001</v>
      </c>
      <c r="V14">
        <v>-329999</v>
      </c>
      <c r="W14">
        <v>10072.964746335567</v>
      </c>
      <c r="X14">
        <v>14042.510638297856</v>
      </c>
      <c r="Z14">
        <v>-329999</v>
      </c>
      <c r="AA14">
        <v>45960.062918896576</v>
      </c>
      <c r="AB14">
        <v>73812.588090447956</v>
      </c>
    </row>
    <row r="15" spans="1:37" x14ac:dyDescent="0.25">
      <c r="A15">
        <v>0</v>
      </c>
      <c r="B15">
        <v>0</v>
      </c>
      <c r="C15">
        <v>0</v>
      </c>
      <c r="E15">
        <v>0</v>
      </c>
      <c r="F15">
        <v>0</v>
      </c>
      <c r="G15">
        <v>0</v>
      </c>
      <c r="K15">
        <v>0</v>
      </c>
      <c r="L15">
        <v>0</v>
      </c>
      <c r="N15">
        <v>489860010000</v>
      </c>
      <c r="O15">
        <v>489860010000</v>
      </c>
      <c r="V15">
        <v>-699900</v>
      </c>
      <c r="W15">
        <v>-478178.61895764631</v>
      </c>
      <c r="X15">
        <v>-320167.02127659577</v>
      </c>
      <c r="Z15">
        <v>-699900</v>
      </c>
      <c r="AA15">
        <v>-2181792.5473986724</v>
      </c>
      <c r="AB15">
        <v>-1682915.3326174452</v>
      </c>
    </row>
    <row r="16" spans="1:37" x14ac:dyDescent="0.25">
      <c r="A16">
        <v>0</v>
      </c>
      <c r="B16">
        <v>0</v>
      </c>
      <c r="C16">
        <v>0</v>
      </c>
      <c r="E16">
        <v>0</v>
      </c>
      <c r="F16">
        <v>0</v>
      </c>
      <c r="G16">
        <v>0</v>
      </c>
      <c r="K16">
        <v>0</v>
      </c>
      <c r="L16">
        <v>0</v>
      </c>
      <c r="N16">
        <v>67548010000</v>
      </c>
      <c r="O16">
        <v>67548010000</v>
      </c>
      <c r="V16">
        <v>-259900</v>
      </c>
      <c r="W16">
        <v>52516.203307084768</v>
      </c>
      <c r="X16">
        <v>11059.574468085093</v>
      </c>
      <c r="Z16">
        <v>-259900</v>
      </c>
      <c r="AA16">
        <v>239616.44550907804</v>
      </c>
      <c r="AB16">
        <v>58133.181145116876</v>
      </c>
    </row>
    <row r="17" spans="1:28" x14ac:dyDescent="0.25">
      <c r="A17">
        <v>0</v>
      </c>
      <c r="B17">
        <v>0</v>
      </c>
      <c r="C17">
        <v>0</v>
      </c>
      <c r="E17">
        <v>0</v>
      </c>
      <c r="F17">
        <v>0</v>
      </c>
      <c r="G17">
        <v>0</v>
      </c>
      <c r="K17">
        <v>0</v>
      </c>
      <c r="L17">
        <v>0</v>
      </c>
      <c r="N17">
        <v>202410010000</v>
      </c>
      <c r="O17">
        <v>202410010000</v>
      </c>
      <c r="V17">
        <v>-449900</v>
      </c>
      <c r="W17">
        <v>-37138.357723768058</v>
      </c>
      <c r="X17">
        <v>-93330.319148936193</v>
      </c>
      <c r="Z17">
        <v>-449900</v>
      </c>
      <c r="AA17">
        <v>-169451.72555178584</v>
      </c>
      <c r="AB17">
        <v>-490578.4001973531</v>
      </c>
    </row>
    <row r="18" spans="1:28" x14ac:dyDescent="0.25">
      <c r="A18">
        <v>0</v>
      </c>
      <c r="B18">
        <v>0</v>
      </c>
      <c r="C18">
        <v>0</v>
      </c>
      <c r="E18">
        <v>0</v>
      </c>
      <c r="F18">
        <v>0</v>
      </c>
      <c r="G18">
        <v>0</v>
      </c>
      <c r="K18">
        <v>0</v>
      </c>
      <c r="L18">
        <v>0</v>
      </c>
      <c r="N18">
        <v>89940010000</v>
      </c>
      <c r="O18">
        <v>89940010000</v>
      </c>
      <c r="V18">
        <v>-299900</v>
      </c>
      <c r="W18">
        <v>56297.900505803242</v>
      </c>
      <c r="X18">
        <v>87736.702127659562</v>
      </c>
      <c r="Z18">
        <v>-299900</v>
      </c>
      <c r="AA18">
        <v>256871.25038234485</v>
      </c>
      <c r="AB18">
        <v>461176.2968440415</v>
      </c>
    </row>
    <row r="19" spans="1:28" x14ac:dyDescent="0.25">
      <c r="A19">
        <v>0</v>
      </c>
      <c r="B19">
        <v>0</v>
      </c>
      <c r="C19">
        <v>0</v>
      </c>
      <c r="E19">
        <v>0</v>
      </c>
      <c r="F19">
        <v>0</v>
      </c>
      <c r="G19">
        <v>0</v>
      </c>
      <c r="K19">
        <v>0</v>
      </c>
      <c r="L19">
        <v>0</v>
      </c>
      <c r="N19">
        <v>39960010000</v>
      </c>
      <c r="O19">
        <v>39960010000</v>
      </c>
      <c r="V19">
        <v>-199900</v>
      </c>
      <c r="W19">
        <v>42156.56429334241</v>
      </c>
      <c r="X19">
        <v>8506.3829787233935</v>
      </c>
      <c r="Z19">
        <v>-199900</v>
      </c>
      <c r="AA19">
        <v>192348.3697360674</v>
      </c>
      <c r="AB19">
        <v>44712.669915001396</v>
      </c>
    </row>
    <row r="20" spans="1:28" x14ac:dyDescent="0.25">
      <c r="A20">
        <v>0</v>
      </c>
      <c r="B20">
        <v>0</v>
      </c>
      <c r="C20">
        <v>0</v>
      </c>
      <c r="E20">
        <v>0</v>
      </c>
      <c r="F20">
        <v>0</v>
      </c>
      <c r="G20">
        <v>0</v>
      </c>
      <c r="K20">
        <v>0</v>
      </c>
      <c r="L20">
        <v>0</v>
      </c>
      <c r="N20">
        <v>249998000004</v>
      </c>
      <c r="O20">
        <v>249998000004</v>
      </c>
      <c r="V20">
        <v>-499998</v>
      </c>
      <c r="W20">
        <v>-83882.613852671609</v>
      </c>
      <c r="X20">
        <v>-103722.98936170216</v>
      </c>
      <c r="Z20">
        <v>-499998</v>
      </c>
      <c r="AA20">
        <v>-382732.42362659815</v>
      </c>
      <c r="AB20">
        <v>-545206.08789036702</v>
      </c>
    </row>
    <row r="21" spans="1:28" x14ac:dyDescent="0.25">
      <c r="A21">
        <v>0</v>
      </c>
      <c r="B21">
        <v>0</v>
      </c>
      <c r="C21">
        <v>0</v>
      </c>
      <c r="E21">
        <v>0</v>
      </c>
      <c r="F21">
        <v>0</v>
      </c>
      <c r="G21">
        <v>0</v>
      </c>
      <c r="K21">
        <v>0</v>
      </c>
      <c r="L21">
        <v>0</v>
      </c>
      <c r="N21">
        <v>358801000000</v>
      </c>
      <c r="O21">
        <v>358801000000</v>
      </c>
      <c r="V21">
        <v>-599000</v>
      </c>
      <c r="W21">
        <v>-170204.40436093931</v>
      </c>
      <c r="X21">
        <v>-124260.63829787237</v>
      </c>
      <c r="Z21">
        <v>-599000</v>
      </c>
      <c r="AA21">
        <v>-776594.11409613676</v>
      </c>
      <c r="AB21">
        <v>-653159.50593068346</v>
      </c>
    </row>
    <row r="22" spans="1:28" x14ac:dyDescent="0.25">
      <c r="A22">
        <v>0</v>
      </c>
      <c r="B22">
        <v>0</v>
      </c>
      <c r="C22">
        <v>0</v>
      </c>
      <c r="E22">
        <v>0</v>
      </c>
      <c r="F22">
        <v>0</v>
      </c>
      <c r="G22">
        <v>0</v>
      </c>
      <c r="K22">
        <v>0</v>
      </c>
      <c r="L22">
        <v>0</v>
      </c>
      <c r="N22">
        <v>63958410000</v>
      </c>
      <c r="O22">
        <v>63958410000</v>
      </c>
      <c r="V22">
        <v>-252900</v>
      </c>
      <c r="W22">
        <v>16298.369341986363</v>
      </c>
      <c r="X22">
        <v>10761.702127659562</v>
      </c>
      <c r="Z22">
        <v>-252900</v>
      </c>
      <c r="AA22">
        <v>74364.807114570023</v>
      </c>
      <c r="AB22">
        <v>56567.454834936732</v>
      </c>
    </row>
    <row r="23" spans="1:28" x14ac:dyDescent="0.25">
      <c r="A23">
        <v>0</v>
      </c>
      <c r="B23">
        <v>0</v>
      </c>
      <c r="C23">
        <v>0</v>
      </c>
      <c r="E23">
        <v>0</v>
      </c>
      <c r="F23">
        <v>0</v>
      </c>
      <c r="G23">
        <v>0</v>
      </c>
      <c r="K23">
        <v>0</v>
      </c>
      <c r="L23">
        <v>0</v>
      </c>
      <c r="N23">
        <v>65025000000</v>
      </c>
      <c r="O23">
        <v>65025000000</v>
      </c>
      <c r="V23">
        <v>-255000</v>
      </c>
      <c r="W23">
        <v>7924.3290185539418</v>
      </c>
      <c r="X23">
        <v>74601.063829787221</v>
      </c>
      <c r="Z23">
        <v>-255000</v>
      </c>
      <c r="AA23">
        <v>36156.45139781414</v>
      </c>
      <c r="AB23">
        <v>392130.56250493694</v>
      </c>
    </row>
    <row r="24" spans="1:28" x14ac:dyDescent="0.25">
      <c r="A24">
        <v>0</v>
      </c>
      <c r="B24">
        <v>0</v>
      </c>
      <c r="C24">
        <v>0</v>
      </c>
      <c r="E24">
        <v>0</v>
      </c>
      <c r="F24">
        <v>0</v>
      </c>
      <c r="G24">
        <v>0</v>
      </c>
      <c r="K24">
        <v>0</v>
      </c>
      <c r="L24">
        <v>0</v>
      </c>
      <c r="N24">
        <v>59000410000</v>
      </c>
      <c r="O24">
        <v>59000410000</v>
      </c>
      <c r="V24">
        <v>-242900</v>
      </c>
      <c r="W24">
        <v>26573.022262383962</v>
      </c>
      <c r="X24">
        <v>10336.170212765945</v>
      </c>
      <c r="Z24">
        <v>-242900</v>
      </c>
      <c r="AA24">
        <v>121245.11560200795</v>
      </c>
      <c r="AB24">
        <v>54330.70296325082</v>
      </c>
    </row>
    <row r="25" spans="1:28" x14ac:dyDescent="0.25">
      <c r="A25">
        <v>0</v>
      </c>
      <c r="B25">
        <v>0</v>
      </c>
      <c r="C25">
        <v>0</v>
      </c>
      <c r="E25">
        <v>0</v>
      </c>
      <c r="F25">
        <v>0</v>
      </c>
      <c r="G25">
        <v>0</v>
      </c>
      <c r="K25">
        <v>0</v>
      </c>
      <c r="L25">
        <v>0</v>
      </c>
      <c r="N25">
        <v>67548010000</v>
      </c>
      <c r="O25">
        <v>67548010000</v>
      </c>
      <c r="V25">
        <v>-259900</v>
      </c>
      <c r="W25">
        <v>2772.5188062574075</v>
      </c>
      <c r="X25">
        <v>-53915.425531914909</v>
      </c>
      <c r="Z25">
        <v>-259900</v>
      </c>
      <c r="AA25">
        <v>12650.211927503304</v>
      </c>
      <c r="AB25">
        <v>-283399.25808244513</v>
      </c>
    </row>
    <row r="26" spans="1:28" x14ac:dyDescent="0.25">
      <c r="A26">
        <v>0</v>
      </c>
      <c r="B26">
        <v>0</v>
      </c>
      <c r="C26">
        <v>0</v>
      </c>
      <c r="E26">
        <v>0</v>
      </c>
      <c r="F26">
        <v>0</v>
      </c>
      <c r="G26">
        <v>0</v>
      </c>
      <c r="K26">
        <v>0</v>
      </c>
      <c r="L26">
        <v>0</v>
      </c>
      <c r="N26">
        <v>329361210000</v>
      </c>
      <c r="O26">
        <v>329361210000</v>
      </c>
      <c r="V26">
        <v>-573900</v>
      </c>
      <c r="W26">
        <v>-299029.3049019493</v>
      </c>
      <c r="X26">
        <v>24421.276595744654</v>
      </c>
      <c r="Z26">
        <v>-573900</v>
      </c>
      <c r="AA26">
        <v>-1364385.3635928982</v>
      </c>
      <c r="AB26">
        <v>128367.18991605453</v>
      </c>
    </row>
    <row r="27" spans="1:28" x14ac:dyDescent="0.25">
      <c r="A27">
        <v>0</v>
      </c>
      <c r="B27">
        <v>0</v>
      </c>
      <c r="C27">
        <v>0</v>
      </c>
      <c r="E27">
        <v>0</v>
      </c>
      <c r="F27">
        <v>0</v>
      </c>
      <c r="G27">
        <v>0</v>
      </c>
      <c r="K27">
        <v>0</v>
      </c>
      <c r="L27">
        <v>0</v>
      </c>
      <c r="N27">
        <v>62450010000</v>
      </c>
      <c r="O27">
        <v>62450010000</v>
      </c>
      <c r="V27">
        <v>-249900</v>
      </c>
      <c r="W27">
        <v>62073.950546290973</v>
      </c>
      <c r="X27">
        <v>10634.042553191477</v>
      </c>
      <c r="Z27">
        <v>-249900</v>
      </c>
      <c r="AA27">
        <v>283225.71800619765</v>
      </c>
      <c r="AB27">
        <v>55896.429273430964</v>
      </c>
    </row>
    <row r="28" spans="1:28" x14ac:dyDescent="0.25">
      <c r="A28">
        <v>0</v>
      </c>
      <c r="B28">
        <v>0</v>
      </c>
      <c r="C28">
        <v>0</v>
      </c>
      <c r="E28">
        <v>0</v>
      </c>
      <c r="F28">
        <v>0</v>
      </c>
      <c r="G28">
        <v>0</v>
      </c>
      <c r="K28">
        <v>0</v>
      </c>
      <c r="L28">
        <v>0</v>
      </c>
      <c r="N28">
        <v>215760250000</v>
      </c>
      <c r="O28">
        <v>215760250000</v>
      </c>
      <c r="V28">
        <v>-464500</v>
      </c>
      <c r="W28">
        <v>69518.82386076916</v>
      </c>
      <c r="X28">
        <v>19765.957446808487</v>
      </c>
      <c r="Z28">
        <v>-464500</v>
      </c>
      <c r="AA28">
        <v>317194.5498817492</v>
      </c>
      <c r="AB28">
        <v>103897.12443981065</v>
      </c>
    </row>
    <row r="29" spans="1:28" x14ac:dyDescent="0.25">
      <c r="A29">
        <v>0</v>
      </c>
      <c r="B29">
        <v>0</v>
      </c>
      <c r="C29">
        <v>0</v>
      </c>
      <c r="E29">
        <v>0</v>
      </c>
      <c r="F29">
        <v>0</v>
      </c>
      <c r="G29">
        <v>0</v>
      </c>
      <c r="K29">
        <v>0</v>
      </c>
      <c r="L29">
        <v>0</v>
      </c>
      <c r="N29">
        <v>219961000000</v>
      </c>
      <c r="O29">
        <v>219961000000</v>
      </c>
      <c r="V29">
        <v>-469000</v>
      </c>
      <c r="W29">
        <v>-67946.685287110813</v>
      </c>
      <c r="X29">
        <v>19957.446808510616</v>
      </c>
      <c r="Z29">
        <v>-469000</v>
      </c>
      <c r="AA29">
        <v>-310021.3303200659</v>
      </c>
      <c r="AB29">
        <v>104903.66278206931</v>
      </c>
    </row>
    <row r="30" spans="1:28" x14ac:dyDescent="0.25">
      <c r="A30">
        <v>0</v>
      </c>
      <c r="B30">
        <v>0</v>
      </c>
      <c r="C30">
        <v>0</v>
      </c>
      <c r="E30">
        <v>0</v>
      </c>
      <c r="F30">
        <v>0</v>
      </c>
      <c r="G30">
        <v>0</v>
      </c>
      <c r="K30">
        <v>0</v>
      </c>
      <c r="L30">
        <v>0</v>
      </c>
      <c r="N30">
        <v>225625000000</v>
      </c>
      <c r="O30">
        <v>225625000000</v>
      </c>
      <c r="V30">
        <v>-475000</v>
      </c>
      <c r="W30">
        <v>-26110.478694065321</v>
      </c>
      <c r="X30">
        <v>20212.765957446783</v>
      </c>
      <c r="Z30">
        <v>-475000</v>
      </c>
      <c r="AA30">
        <v>-119134.66132781925</v>
      </c>
      <c r="AB30">
        <v>106245.71390508086</v>
      </c>
    </row>
    <row r="31" spans="1:28" x14ac:dyDescent="0.25">
      <c r="A31">
        <v>0</v>
      </c>
      <c r="B31">
        <v>0</v>
      </c>
      <c r="C31">
        <v>0</v>
      </c>
      <c r="E31">
        <v>0</v>
      </c>
      <c r="F31">
        <v>0</v>
      </c>
      <c r="G31">
        <v>0</v>
      </c>
      <c r="K31">
        <v>0</v>
      </c>
      <c r="L31">
        <v>0</v>
      </c>
      <c r="N31">
        <v>89940010000</v>
      </c>
      <c r="O31">
        <v>89940010000</v>
      </c>
      <c r="V31">
        <v>-299900</v>
      </c>
      <c r="W31">
        <v>-52628.823156634709</v>
      </c>
      <c r="X31">
        <v>12761.702127659559</v>
      </c>
      <c r="Z31">
        <v>-299900</v>
      </c>
      <c r="AA31">
        <v>-240130.29773645874</v>
      </c>
      <c r="AB31">
        <v>67080.188631860525</v>
      </c>
    </row>
    <row r="32" spans="1:28" x14ac:dyDescent="0.25">
      <c r="A32">
        <v>0</v>
      </c>
      <c r="B32">
        <v>0</v>
      </c>
      <c r="C32">
        <v>0</v>
      </c>
      <c r="E32">
        <v>0</v>
      </c>
      <c r="F32">
        <v>0</v>
      </c>
      <c r="G32">
        <v>0</v>
      </c>
      <c r="K32">
        <v>0</v>
      </c>
      <c r="L32">
        <v>0</v>
      </c>
      <c r="N32">
        <v>122430010000</v>
      </c>
      <c r="O32">
        <v>122430010000</v>
      </c>
      <c r="V32">
        <v>-349900</v>
      </c>
      <c r="W32">
        <v>15601.800823837297</v>
      </c>
      <c r="X32">
        <v>102364.36170212764</v>
      </c>
      <c r="Z32">
        <v>-349900</v>
      </c>
      <c r="AA32">
        <v>71186.563794191083</v>
      </c>
      <c r="AB32">
        <v>538064.64243324485</v>
      </c>
    </row>
    <row r="33" spans="1:28" x14ac:dyDescent="0.25">
      <c r="A33">
        <v>0</v>
      </c>
      <c r="B33">
        <v>0</v>
      </c>
      <c r="C33">
        <v>0</v>
      </c>
      <c r="E33">
        <v>0</v>
      </c>
      <c r="F33">
        <v>0</v>
      </c>
      <c r="G33">
        <v>0</v>
      </c>
      <c r="K33">
        <v>0</v>
      </c>
      <c r="L33">
        <v>0</v>
      </c>
      <c r="N33">
        <v>28866010000</v>
      </c>
      <c r="O33">
        <v>28866010000</v>
      </c>
      <c r="V33">
        <v>-169900</v>
      </c>
      <c r="W33">
        <v>46887.941697668139</v>
      </c>
      <c r="X33">
        <v>92179.787234042538</v>
      </c>
      <c r="Z33">
        <v>-169900</v>
      </c>
      <c r="AA33">
        <v>213936.29431159652</v>
      </c>
      <c r="AB33">
        <v>484530.78232428216</v>
      </c>
    </row>
    <row r="34" spans="1:28" x14ac:dyDescent="0.25">
      <c r="A34">
        <v>0</v>
      </c>
      <c r="B34">
        <v>0</v>
      </c>
      <c r="C34">
        <v>0</v>
      </c>
      <c r="E34">
        <v>0</v>
      </c>
      <c r="F34">
        <v>0</v>
      </c>
      <c r="G34">
        <v>0</v>
      </c>
      <c r="K34">
        <v>0</v>
      </c>
      <c r="L34">
        <v>0</v>
      </c>
      <c r="N34">
        <v>99162010000</v>
      </c>
      <c r="O34">
        <v>99162010000</v>
      </c>
      <c r="V34">
        <v>-314900</v>
      </c>
      <c r="W34">
        <v>-3414.6718146718158</v>
      </c>
      <c r="X34">
        <v>-65325.000000000015</v>
      </c>
      <c r="Z34">
        <v>-314900</v>
      </c>
      <c r="AA34">
        <v>-15580.172809280595</v>
      </c>
      <c r="AB34">
        <v>-343372.16764202376</v>
      </c>
    </row>
    <row r="35" spans="1:28" x14ac:dyDescent="0.25">
      <c r="A35">
        <v>0</v>
      </c>
      <c r="B35">
        <v>0</v>
      </c>
      <c r="C35">
        <v>0</v>
      </c>
      <c r="E35">
        <v>0</v>
      </c>
      <c r="F35">
        <v>0</v>
      </c>
      <c r="G35">
        <v>0</v>
      </c>
      <c r="K35">
        <v>0</v>
      </c>
      <c r="L35">
        <v>0</v>
      </c>
      <c r="N35">
        <v>336284010000</v>
      </c>
      <c r="O35">
        <v>336284010000</v>
      </c>
      <c r="V35">
        <v>-579900</v>
      </c>
      <c r="W35">
        <v>-181729.58479539028</v>
      </c>
      <c r="X35">
        <v>24676.595744680821</v>
      </c>
      <c r="Z35">
        <v>-579900</v>
      </c>
      <c r="AA35">
        <v>-829180.2226806723</v>
      </c>
      <c r="AB35">
        <v>129709.24103906608</v>
      </c>
    </row>
    <row r="36" spans="1:28" x14ac:dyDescent="0.25">
      <c r="A36">
        <v>0</v>
      </c>
      <c r="B36">
        <v>0</v>
      </c>
      <c r="C36">
        <v>0</v>
      </c>
      <c r="E36">
        <v>0</v>
      </c>
      <c r="F36">
        <v>0</v>
      </c>
      <c r="G36">
        <v>0</v>
      </c>
      <c r="K36">
        <v>0</v>
      </c>
      <c r="L36">
        <v>0</v>
      </c>
      <c r="N36">
        <v>81738810000</v>
      </c>
      <c r="O36">
        <v>81738810000</v>
      </c>
      <c r="V36">
        <v>-285900</v>
      </c>
      <c r="W36">
        <v>14955.806762037764</v>
      </c>
      <c r="X36">
        <v>-59309.042553191503</v>
      </c>
      <c r="Z36">
        <v>-285900</v>
      </c>
      <c r="AA36">
        <v>68239.07728220454</v>
      </c>
      <c r="AB36">
        <v>-311750.08805606409</v>
      </c>
    </row>
    <row r="37" spans="1:28" x14ac:dyDescent="0.25">
      <c r="A37">
        <v>0</v>
      </c>
      <c r="B37">
        <v>0</v>
      </c>
      <c r="C37">
        <v>0</v>
      </c>
      <c r="E37">
        <v>0</v>
      </c>
      <c r="F37">
        <v>0</v>
      </c>
      <c r="G37">
        <v>0</v>
      </c>
      <c r="K37">
        <v>0</v>
      </c>
      <c r="L37">
        <v>0</v>
      </c>
      <c r="N37">
        <v>62450010000</v>
      </c>
      <c r="O37">
        <v>62450010000</v>
      </c>
      <c r="V37">
        <v>-249900</v>
      </c>
      <c r="W37">
        <v>38848.274870615292</v>
      </c>
      <c r="X37">
        <v>10634.042553191477</v>
      </c>
      <c r="Z37">
        <v>-249900</v>
      </c>
      <c r="AA37">
        <v>177253.58941552951</v>
      </c>
      <c r="AB37">
        <v>55896.429273430964</v>
      </c>
    </row>
    <row r="38" spans="1:28" x14ac:dyDescent="0.25">
      <c r="A38">
        <v>0</v>
      </c>
      <c r="B38">
        <v>0</v>
      </c>
      <c r="C38">
        <v>0</v>
      </c>
      <c r="E38">
        <v>0</v>
      </c>
      <c r="F38">
        <v>0</v>
      </c>
      <c r="G38">
        <v>0</v>
      </c>
      <c r="K38">
        <v>0</v>
      </c>
      <c r="L38">
        <v>0</v>
      </c>
      <c r="N38">
        <v>52854010000</v>
      </c>
      <c r="O38">
        <v>52854010000</v>
      </c>
      <c r="V38">
        <v>-229900</v>
      </c>
      <c r="W38">
        <v>48293.002663975312</v>
      </c>
      <c r="X38">
        <v>9782.9787234042433</v>
      </c>
      <c r="Z38">
        <v>-229900</v>
      </c>
      <c r="AA38">
        <v>220347.18644142905</v>
      </c>
      <c r="AB38">
        <v>51422.925530059132</v>
      </c>
    </row>
    <row r="39" spans="1:28" x14ac:dyDescent="0.25">
      <c r="A39">
        <v>0</v>
      </c>
      <c r="B39">
        <v>0</v>
      </c>
      <c r="C39">
        <v>0</v>
      </c>
      <c r="E39">
        <v>0</v>
      </c>
      <c r="F39">
        <v>0</v>
      </c>
      <c r="G39">
        <v>0</v>
      </c>
      <c r="K39">
        <v>0</v>
      </c>
      <c r="L39">
        <v>0</v>
      </c>
      <c r="N39">
        <v>119025000000</v>
      </c>
      <c r="O39">
        <v>119025000000</v>
      </c>
      <c r="V39">
        <v>-345000</v>
      </c>
      <c r="W39">
        <v>-12494.513619133681</v>
      </c>
      <c r="X39">
        <v>-71569.148936170226</v>
      </c>
      <c r="Z39">
        <v>-345000</v>
      </c>
      <c r="AA39">
        <v>-57008.899220589403</v>
      </c>
      <c r="AB39">
        <v>-376193.70541917498</v>
      </c>
    </row>
    <row r="40" spans="1:28" x14ac:dyDescent="0.25">
      <c r="A40">
        <v>0</v>
      </c>
      <c r="B40">
        <v>0</v>
      </c>
      <c r="C40">
        <v>0</v>
      </c>
      <c r="E40">
        <v>0</v>
      </c>
      <c r="F40">
        <v>0</v>
      </c>
      <c r="G40">
        <v>0</v>
      </c>
      <c r="K40">
        <v>0</v>
      </c>
      <c r="L40">
        <v>0</v>
      </c>
      <c r="N40">
        <v>301401000000</v>
      </c>
      <c r="O40">
        <v>301401000000</v>
      </c>
      <c r="V40">
        <v>-549000</v>
      </c>
      <c r="W40">
        <v>-335262.33115442842</v>
      </c>
      <c r="X40">
        <v>-113888.29787234045</v>
      </c>
      <c r="Z40">
        <v>-549000</v>
      </c>
      <c r="AA40">
        <v>-1529706.3200582508</v>
      </c>
      <c r="AB40">
        <v>-598638.67905833933</v>
      </c>
    </row>
    <row r="41" spans="1:28" x14ac:dyDescent="0.25">
      <c r="A41">
        <v>0</v>
      </c>
      <c r="B41">
        <v>0</v>
      </c>
      <c r="C41">
        <v>0</v>
      </c>
      <c r="E41">
        <v>0</v>
      </c>
      <c r="F41">
        <v>0</v>
      </c>
      <c r="G41">
        <v>0</v>
      </c>
      <c r="K41">
        <v>0</v>
      </c>
      <c r="L41">
        <v>0</v>
      </c>
      <c r="N41">
        <v>82369000000</v>
      </c>
      <c r="O41">
        <v>82369000000</v>
      </c>
      <c r="V41">
        <v>-287000</v>
      </c>
      <c r="W41">
        <v>-12768.504066376407</v>
      </c>
      <c r="X41">
        <v>-59537.234042553209</v>
      </c>
      <c r="Z41">
        <v>-287000</v>
      </c>
      <c r="AA41">
        <v>-58259.039423753849</v>
      </c>
      <c r="AB41">
        <v>-312949.5462472557</v>
      </c>
    </row>
    <row r="42" spans="1:28" x14ac:dyDescent="0.25">
      <c r="A42">
        <v>0</v>
      </c>
      <c r="B42">
        <v>0</v>
      </c>
      <c r="C42">
        <v>0</v>
      </c>
      <c r="E42">
        <v>0</v>
      </c>
      <c r="F42">
        <v>0</v>
      </c>
      <c r="G42">
        <v>0</v>
      </c>
      <c r="K42">
        <v>0</v>
      </c>
      <c r="L42">
        <v>0</v>
      </c>
      <c r="N42">
        <v>135792250000</v>
      </c>
      <c r="O42">
        <v>135792250000</v>
      </c>
      <c r="V42">
        <v>-368500</v>
      </c>
      <c r="W42">
        <v>34215.911091291026</v>
      </c>
      <c r="X42">
        <v>107805.85106382977</v>
      </c>
      <c r="Z42">
        <v>-368500</v>
      </c>
      <c r="AA42">
        <v>156117.43574851574</v>
      </c>
      <c r="AB42">
        <v>566667.10699242842</v>
      </c>
    </row>
    <row r="43" spans="1:28" x14ac:dyDescent="0.25">
      <c r="A43">
        <v>0</v>
      </c>
      <c r="B43">
        <v>0</v>
      </c>
      <c r="C43">
        <v>0</v>
      </c>
      <c r="E43">
        <v>0</v>
      </c>
      <c r="F43">
        <v>0</v>
      </c>
      <c r="G43">
        <v>0</v>
      </c>
      <c r="K43">
        <v>0</v>
      </c>
      <c r="L43">
        <v>0</v>
      </c>
      <c r="N43">
        <v>108834010000</v>
      </c>
      <c r="O43">
        <v>108834010000</v>
      </c>
      <c r="V43">
        <v>-329900</v>
      </c>
      <c r="W43">
        <v>-21591.722899625634</v>
      </c>
      <c r="X43">
        <v>14038.297872340409</v>
      </c>
      <c r="Z43">
        <v>-329900</v>
      </c>
      <c r="AA43">
        <v>-98516.868467665656</v>
      </c>
      <c r="AB43">
        <v>73790.444246918269</v>
      </c>
    </row>
    <row r="44" spans="1:28" x14ac:dyDescent="0.25">
      <c r="A44">
        <v>0</v>
      </c>
      <c r="B44">
        <v>0</v>
      </c>
      <c r="C44">
        <v>0</v>
      </c>
      <c r="E44">
        <v>0</v>
      </c>
      <c r="F44">
        <v>0</v>
      </c>
      <c r="G44">
        <v>0</v>
      </c>
      <c r="K44">
        <v>0</v>
      </c>
      <c r="L44">
        <v>0</v>
      </c>
      <c r="N44">
        <v>98596000000</v>
      </c>
      <c r="O44">
        <v>98596000000</v>
      </c>
      <c r="V44">
        <v>-314000</v>
      </c>
      <c r="W44">
        <v>-49041.426576380989</v>
      </c>
      <c r="X44">
        <v>-65138.297872340438</v>
      </c>
      <c r="Z44">
        <v>-314000</v>
      </c>
      <c r="AA44">
        <v>-223762.03112424052</v>
      </c>
      <c r="AB44">
        <v>-342390.79275832156</v>
      </c>
    </row>
    <row r="45" spans="1:28" x14ac:dyDescent="0.25">
      <c r="A45">
        <v>0</v>
      </c>
      <c r="B45">
        <v>0</v>
      </c>
      <c r="C45">
        <v>0</v>
      </c>
      <c r="E45">
        <v>0</v>
      </c>
      <c r="F45">
        <v>0</v>
      </c>
      <c r="G45">
        <v>0</v>
      </c>
      <c r="K45">
        <v>0</v>
      </c>
      <c r="L45">
        <v>0</v>
      </c>
      <c r="N45">
        <v>89401000000</v>
      </c>
      <c r="O45">
        <v>89401000000</v>
      </c>
      <c r="V45">
        <v>-299000</v>
      </c>
      <c r="W45">
        <v>66024.151811385847</v>
      </c>
      <c r="X45">
        <v>12723.404255319134</v>
      </c>
      <c r="Z45">
        <v>-299000</v>
      </c>
      <c r="AA45">
        <v>301249.3588366803</v>
      </c>
      <c r="AB45">
        <v>66878.880963408796</v>
      </c>
    </row>
    <row r="46" spans="1:28" x14ac:dyDescent="0.25">
      <c r="A46">
        <v>0</v>
      </c>
      <c r="B46">
        <v>0</v>
      </c>
      <c r="C46">
        <v>0</v>
      </c>
      <c r="E46">
        <v>0</v>
      </c>
      <c r="F46">
        <v>0</v>
      </c>
      <c r="G46">
        <v>0</v>
      </c>
      <c r="K46">
        <v>0</v>
      </c>
      <c r="L46">
        <v>0</v>
      </c>
      <c r="N46">
        <v>32364010000</v>
      </c>
      <c r="O46">
        <v>32364010000</v>
      </c>
      <c r="V46">
        <v>-179900</v>
      </c>
      <c r="W46">
        <v>56990.536433089619</v>
      </c>
      <c r="X46">
        <v>52630.319148936163</v>
      </c>
      <c r="Z46">
        <v>-179900</v>
      </c>
      <c r="AA46">
        <v>260031.55041313282</v>
      </c>
      <c r="AB46">
        <v>276644.26742995356</v>
      </c>
    </row>
    <row r="47" spans="1:28" x14ac:dyDescent="0.25">
      <c r="A47">
        <v>0</v>
      </c>
      <c r="B47">
        <v>0</v>
      </c>
      <c r="C47">
        <v>0</v>
      </c>
      <c r="E47">
        <v>0</v>
      </c>
      <c r="F47">
        <v>0</v>
      </c>
      <c r="G47">
        <v>0</v>
      </c>
      <c r="K47">
        <v>0</v>
      </c>
      <c r="L47">
        <v>0</v>
      </c>
      <c r="N47">
        <v>89940010000</v>
      </c>
      <c r="O47">
        <v>89940010000</v>
      </c>
      <c r="V47">
        <v>-299900</v>
      </c>
      <c r="W47">
        <v>12297.128305031039</v>
      </c>
      <c r="X47">
        <v>-62213.297872340438</v>
      </c>
      <c r="Z47">
        <v>-299900</v>
      </c>
      <c r="AA47">
        <v>56108.286373838018</v>
      </c>
      <c r="AB47">
        <v>-327015.91958032048</v>
      </c>
    </row>
    <row r="48" spans="1:28" x14ac:dyDescent="0.25">
      <c r="A48">
        <v>0</v>
      </c>
      <c r="B48">
        <v>0</v>
      </c>
      <c r="C48">
        <v>0</v>
      </c>
      <c r="E48">
        <v>0</v>
      </c>
      <c r="F48">
        <v>0</v>
      </c>
      <c r="G48">
        <v>0</v>
      </c>
      <c r="K48">
        <v>0</v>
      </c>
      <c r="L48">
        <v>0</v>
      </c>
      <c r="N48">
        <v>57360250000</v>
      </c>
      <c r="O48">
        <v>57360250000</v>
      </c>
      <c r="V48">
        <v>-239500</v>
      </c>
      <c r="W48">
        <v>52687.41418361479</v>
      </c>
      <c r="X48">
        <v>10191.489361702115</v>
      </c>
      <c r="Z48">
        <v>-239500</v>
      </c>
      <c r="AA48">
        <v>240397.63186839511</v>
      </c>
      <c r="AB48">
        <v>53570.207326877608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Theta1</vt:lpstr>
    </vt:vector>
  </TitlesOfParts>
  <Company>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Duma, Vladislav</dc:creator>
  <cp:lastModifiedBy>Duma, Vladislav</cp:lastModifiedBy>
  <dcterms:created xsi:type="dcterms:W3CDTF">2017-10-13T15:26:21Z</dcterms:created>
  <dcterms:modified xsi:type="dcterms:W3CDTF">2017-10-13T17:57:08Z</dcterms:modified>
</cp:coreProperties>
</file>