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1 Data Cleaning-Preparation and EDA by Dumisani Maxwell Mukuchura\questions_and_analysis\"/>
    </mc:Choice>
  </mc:AlternateContent>
  <bookViews>
    <workbookView xWindow="0" yWindow="0" windowWidth="8327" windowHeight="9203" activeTab="4"/>
  </bookViews>
  <sheets>
    <sheet name="employee_dataset" sheetId="1" r:id="rId1"/>
    <sheet name="About Project &amp; Data Dictionary" sheetId="2" r:id="rId2"/>
    <sheet name="employee_dataset_copy" sheetId="3" r:id="rId3"/>
    <sheet name="clean_dataset" sheetId="4" r:id="rId4"/>
    <sheet name="Logic&amp;C.Formatting" sheetId="5" r:id="rId5"/>
  </sheets>
  <definedNames>
    <definedName name="_xlnm._FilterDatabase" localSheetId="2" hidden="1">employee_dataset_copy!$A$1:$Z$86</definedName>
    <definedName name="_xlnm._FilterDatabase" localSheetId="4" hidden="1">'Logic&amp;C.Formatting'!$E$1:$R$86</definedName>
  </definedNames>
  <calcPr calcId="162913"/>
</workbook>
</file>

<file path=xl/calcChain.xml><?xml version="1.0" encoding="utf-8"?>
<calcChain xmlns="http://schemas.openxmlformats.org/spreadsheetml/2006/main">
  <c r="AD3" i="5" l="1"/>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2" i="5"/>
  <c r="AC2" i="5"/>
  <c r="AC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A2" i="3" l="1"/>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T84" i="3"/>
  <c r="T83" i="3"/>
  <c r="T82" i="3"/>
  <c r="T81" i="3"/>
  <c r="T80" i="3"/>
  <c r="T79" i="3"/>
  <c r="T78" i="3"/>
  <c r="T77" i="3"/>
  <c r="T76" i="3"/>
  <c r="T74" i="3"/>
  <c r="T73" i="3"/>
  <c r="T71" i="3"/>
  <c r="T66" i="3"/>
  <c r="T65" i="3"/>
  <c r="T64" i="3"/>
  <c r="T63" i="3"/>
  <c r="T62" i="3"/>
  <c r="T61" i="3"/>
  <c r="T59" i="3"/>
  <c r="T58" i="3"/>
  <c r="T56" i="3"/>
  <c r="T54" i="3"/>
  <c r="T52" i="3"/>
  <c r="T51" i="3"/>
  <c r="T50" i="3"/>
  <c r="T49" i="3"/>
  <c r="T48" i="3"/>
  <c r="T47" i="3"/>
  <c r="T46" i="3"/>
  <c r="T45" i="3"/>
  <c r="T44" i="3"/>
  <c r="T43" i="3"/>
  <c r="T42" i="3"/>
  <c r="T41" i="3"/>
  <c r="T39" i="3"/>
  <c r="T36" i="3"/>
  <c r="T35" i="3"/>
  <c r="T33" i="3"/>
  <c r="T30" i="3"/>
  <c r="T25" i="3"/>
  <c r="T24" i="3"/>
  <c r="T23" i="3"/>
  <c r="T21" i="3"/>
  <c r="T19" i="3"/>
  <c r="T18" i="3"/>
  <c r="T17" i="3"/>
  <c r="T16" i="3"/>
  <c r="T15" i="3"/>
  <c r="T12" i="3"/>
  <c r="T11" i="3"/>
  <c r="T6" i="3"/>
  <c r="T5" i="3"/>
  <c r="T4" i="3"/>
  <c r="T2" i="3"/>
  <c r="T7" i="3"/>
  <c r="T85" i="3"/>
  <c r="T70" i="3"/>
  <c r="T69" i="3"/>
  <c r="T68" i="3"/>
  <c r="T60" i="3"/>
  <c r="T57" i="3"/>
  <c r="T40" i="3"/>
  <c r="T37" i="3"/>
  <c r="T34" i="3"/>
  <c r="T32" i="3"/>
  <c r="T31" i="3"/>
  <c r="T29" i="3"/>
  <c r="T27" i="3"/>
  <c r="T22" i="3"/>
  <c r="T20" i="3"/>
  <c r="T14" i="3"/>
  <c r="T13" i="3"/>
  <c r="T10" i="3"/>
  <c r="T3" i="3"/>
  <c r="T86" i="3"/>
  <c r="T75" i="3"/>
  <c r="T72" i="3"/>
  <c r="T67" i="3"/>
  <c r="T55" i="3"/>
  <c r="T53" i="3"/>
  <c r="T38" i="3"/>
  <c r="T28" i="3"/>
  <c r="T26" i="3"/>
  <c r="T9" i="3"/>
  <c r="T8" i="3"/>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2"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alcChain>
</file>

<file path=xl/sharedStrings.xml><?xml version="1.0" encoding="utf-8"?>
<sst xmlns="http://schemas.openxmlformats.org/spreadsheetml/2006/main" count="4990" uniqueCount="588">
  <si>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</si>
  <si>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</si>
  <si>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</si>
  <si>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</si>
  <si>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</si>
  <si>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</si>
  <si>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</si>
  <si>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</si>
  <si>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</si>
  <si>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</si>
  <si>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</si>
  <si>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</si>
  <si>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</si>
  <si>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</si>
  <si>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</si>
  <si>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</si>
  <si>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</si>
  <si>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</si>
  <si>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</si>
  <si>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</si>
  <si>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</si>
  <si>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</si>
  <si>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</si>
  <si>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</si>
  <si>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</si>
  <si>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</si>
  <si>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</si>
  <si>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</si>
  <si>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</si>
  <si>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</si>
  <si>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</si>
  <si>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</si>
  <si>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</si>
  <si>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</si>
  <si>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</si>
  <si>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</si>
  <si>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</si>
  <si>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</si>
  <si>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</si>
  <si>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</si>
  <si>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</si>
  <si>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</si>
  <si>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</si>
  <si>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</si>
  <si>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</si>
  <si>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</si>
  <si>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</si>
  <si>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</si>
  <si>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</si>
  <si>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</si>
  <si>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</si>
  <si>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</si>
  <si>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</si>
  <si>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</si>
  <si>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</si>
  <si>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</si>
  <si>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</si>
  <si>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</si>
  <si>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</si>
  <si>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</si>
  <si>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</si>
  <si>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</si>
  <si>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</si>
  <si>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</si>
  <si>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</si>
  <si>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</si>
  <si>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</si>
  <si>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</si>
  <si>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</si>
  <si>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</si>
  <si>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</si>
  <si>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</si>
  <si>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</si>
  <si>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</si>
  <si>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</si>
  <si>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</si>
  <si>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</si>
  <si>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</si>
  <si>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</si>
  <si>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</si>
  <si>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</si>
  <si>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</si>
  <si>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</si>
  <si>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</si>
  <si>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</si>
  <si>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</si>
  <si>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</si>
  <si>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</si>
  <si>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</si>
  <si>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</si>
  <si>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</si>
  <si>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</si>
  <si>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</si>
  <si>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</si>
  <si>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</si>
  <si>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</si>
  <si>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</si>
  <si>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</si>
  <si>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</si>
  <si>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</si>
  <si>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</si>
  <si>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</si>
  <si>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</si>
  <si>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</si>
  <si>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</si>
  <si>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</si>
  <si>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</si>
  <si>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</si>
  <si>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</si>
  <si>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</si>
  <si>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</si>
  <si>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</si>
  <si>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</si>
  <si>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</si>
  <si>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</si>
  <si>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</si>
  <si>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</si>
  <si>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</si>
  <si>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</si>
  <si>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</si>
  <si>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</si>
  <si>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</si>
  <si>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</si>
  <si>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</si>
  <si>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</si>
  <si>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</si>
  <si>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</si>
  <si>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</si>
  <si>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</si>
  <si>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</si>
  <si>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</si>
  <si>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</si>
  <si>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</si>
  <si>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</si>
  <si>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</si>
  <si>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</si>
  <si>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</si>
  <si>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</si>
  <si>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</si>
  <si>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</si>
  <si>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</si>
  <si>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</si>
  <si>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</si>
  <si>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</si>
  <si>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</si>
  <si>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</si>
  <si>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</si>
  <si>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</si>
  <si>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</si>
  <si>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</si>
  <si>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</si>
  <si>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</si>
  <si>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</si>
  <si>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</si>
  <si>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</si>
  <si>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</si>
  <si>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</si>
  <si>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</si>
  <si>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</si>
  <si>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</si>
  <si>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</si>
  <si>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</si>
  <si>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</si>
  <si>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</si>
  <si>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</si>
  <si>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</si>
  <si>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</si>
  <si>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</si>
  <si>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</si>
  <si>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</si>
  <si>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</si>
  <si>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</si>
  <si>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</si>
  <si>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</si>
  <si>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</si>
  <si>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</si>
  <si>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</si>
  <si>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</si>
  <si>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</si>
  <si>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</si>
  <si>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</si>
  <si>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</si>
  <si>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</si>
  <si>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</si>
  <si>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</si>
  <si>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</si>
  <si>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</si>
  <si>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</si>
  <si>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</si>
  <si>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</si>
  <si>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</si>
  <si>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</si>
  <si>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</si>
  <si>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</si>
  <si>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</si>
  <si>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</si>
  <si>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</si>
  <si>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</si>
  <si>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</si>
  <si>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</si>
  <si>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</si>
  <si>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</si>
  <si>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</si>
  <si>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</si>
  <si>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</si>
  <si>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</si>
  <si>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</si>
  <si>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</si>
  <si>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</si>
  <si>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</si>
  <si>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</si>
  <si>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</si>
  <si>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</si>
  <si>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</si>
  <si>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</si>
  <si>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</si>
  <si>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</si>
  <si>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</si>
  <si>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</si>
  <si>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</si>
  <si>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</si>
  <si>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</si>
  <si>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</si>
  <si>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</si>
  <si>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</si>
  <si>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</si>
  <si>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</si>
  <si>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</si>
  <si>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</si>
  <si>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</si>
  <si>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</si>
  <si>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</si>
  <si>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</si>
  <si>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</si>
  <si>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</si>
  <si>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</si>
  <si>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</si>
  <si>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</si>
  <si>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</si>
  <si>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</si>
  <si>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</si>
  <si>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</si>
  <si>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</si>
  <si>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</si>
  <si>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</si>
  <si>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</si>
  <si>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</si>
  <si>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</si>
  <si>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</si>
  <si>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</si>
  <si>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</si>
  <si>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</si>
  <si>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</si>
  <si>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</si>
  <si>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</si>
  <si>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</si>
  <si>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</si>
  <si>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</si>
  <si>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</si>
  <si>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</si>
  <si>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</si>
  <si>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</si>
  <si>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</si>
  <si>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</si>
  <si>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</si>
  <si>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</si>
  <si>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</si>
  <si>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</si>
  <si>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</si>
  <si>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</si>
  <si>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</si>
  <si>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</si>
  <si>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CycleSilicon Inc. Employee Bike Purchase Dataset – Part 1: Data Cleaning, Preparation and EDA by Dumisani Maxwell Mukuchura</t>
  </si>
  <si>
    <t>This project creates a synthetic employee dataset for CycleSilicon Inc., a fictional tech‐bike company inspired by the cycling cultures of Silicon Valley. It will be utilized to practice Excel Skills in Data Cleaning - emoving duplicates, standardizing text, parsing dates, handling blanks—laying the groundwork for Part 2 (PivotTables, formulas, dashboards). It will also explore preliminary Exploratory Data Analysis</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</si>
  <si>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</si>
  <si>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</si>
  <si>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</si>
  <si>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</si>
  <si>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</si>
  <si>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</si>
  <si>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</si>
  <si>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</si>
  <si>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</si>
  <si>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</si>
  <si>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</si>
  <si>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</si>
  <si>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</si>
  <si>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</si>
  <si>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</si>
  <si>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</si>
  <si>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</si>
  <si>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</si>
  <si>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</si>
  <si>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</si>
  <si>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</si>
  <si>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</si>
  <si>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</si>
  <si>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</si>
  <si>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</si>
  <si>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</si>
  <si>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</si>
  <si>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</si>
  <si>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</si>
  <si>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</si>
  <si>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</si>
  <si>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</si>
  <si>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Steps Taken in Data Cleaning and Preliminary EDA</t>
  </si>
  <si>
    <t>Step 1.</t>
  </si>
  <si>
    <t xml:space="preserve">Step 2. </t>
  </si>
  <si>
    <t xml:space="preserve">The Dataset has 1 Header Row and 100 Data Rows </t>
  </si>
  <si>
    <t>Step 3.</t>
  </si>
  <si>
    <r>
      <t xml:space="preserve">Check for Duplicates and if available remove them: Go to Data and Remove Duplicates, Check Header Row available
</t>
    </r>
    <r>
      <rPr>
        <b/>
        <sz val="11"/>
        <color theme="1"/>
        <rFont val="Century Gothic"/>
        <family val="2"/>
      </rPr>
      <t>Result: 15 Duplicates Removed, 85 Unique Rows Remaining</t>
    </r>
  </si>
  <si>
    <t>First Name-fixed</t>
  </si>
  <si>
    <t>Step 4.</t>
  </si>
  <si>
    <r>
      <t xml:space="preserve">Fix First Name to Proper and remove leading or following whitespaces with new Column First Name-fixed as </t>
    </r>
    <r>
      <rPr>
        <b/>
        <sz val="11"/>
        <color theme="1"/>
        <rFont val="Century Gothic"/>
        <family val="2"/>
      </rPr>
      <t>=TRIM(PROPER(B3))</t>
    </r>
  </si>
  <si>
    <t xml:space="preserve">Step 5. </t>
  </si>
  <si>
    <t>Last Name-fixed</t>
  </si>
  <si>
    <r>
      <t xml:space="preserve">Fix Last Name to Proper and remove leading or following whitespaces with new Column Last Name-fixed as </t>
    </r>
    <r>
      <rPr>
        <b/>
        <sz val="11"/>
        <color theme="1"/>
        <rFont val="Century Gothic"/>
        <family val="2"/>
      </rPr>
      <t>=TRIM(PROPER(D3))</t>
    </r>
  </si>
  <si>
    <t>Personal Email-fixed</t>
  </si>
  <si>
    <t>Step 6.</t>
  </si>
  <si>
    <r>
      <t xml:space="preserve">Fix Personal Email, removing whitespaces, </t>
    </r>
    <r>
      <rPr>
        <b/>
        <sz val="11"/>
        <color theme="1"/>
        <rFont val="Century Gothic"/>
        <family val="2"/>
      </rPr>
      <t>= TRIM(G3)</t>
    </r>
  </si>
  <si>
    <t xml:space="preserve">Step 7. </t>
  </si>
  <si>
    <t>Change the Age from General Data Type to Number</t>
  </si>
  <si>
    <t>Step 8.</t>
  </si>
  <si>
    <t>Male</t>
  </si>
  <si>
    <t>Female</t>
  </si>
  <si>
    <t>Step 9.</t>
  </si>
  <si>
    <t>Create a Copy of the original Dataset and Start visual inspection and also add a filter to every column</t>
  </si>
  <si>
    <r>
      <t xml:space="preserve">Find and Replace on Gender Column to have </t>
    </r>
    <r>
      <rPr>
        <b/>
        <sz val="11"/>
        <color theme="1"/>
        <rFont val="Century Gothic"/>
        <family val="2"/>
      </rPr>
      <t>M = Male, F = Female</t>
    </r>
    <r>
      <rPr>
        <sz val="11"/>
        <color theme="1"/>
        <rFont val="Century Gothic"/>
        <family val="2"/>
      </rPr>
      <t xml:space="preserve"> for Readability</t>
    </r>
  </si>
  <si>
    <r>
      <t xml:space="preserve">Find and Replace on Marital Status to have </t>
    </r>
    <r>
      <rPr>
        <b/>
        <sz val="11"/>
        <color theme="1"/>
        <rFont val="Century Gothic"/>
        <family val="2"/>
      </rPr>
      <t>S = Single, M = Married, D = Divorced, W = Widowed</t>
    </r>
    <r>
      <rPr>
        <sz val="11"/>
        <color theme="1"/>
        <rFont val="Century Gothic"/>
        <family val="2"/>
      </rPr>
      <t xml:space="preserve"> for Readability</t>
    </r>
  </si>
  <si>
    <t>Married</t>
  </si>
  <si>
    <t>Widowed</t>
  </si>
  <si>
    <t>Divorced</t>
  </si>
  <si>
    <t>Single</t>
  </si>
  <si>
    <t>Step 10.</t>
  </si>
  <si>
    <t>Job Titile-fixed</t>
  </si>
  <si>
    <t>Job Title-fixed-2</t>
  </si>
  <si>
    <t>Step 11.</t>
  </si>
  <si>
    <t>Convert the General to Number on Salary column</t>
  </si>
  <si>
    <r>
      <t xml:space="preserve">By Visual inspection on Job Occupation drop down filter there are mispelt Directr and Directorate to be changed to Director. But first trim away the Whitespaces and copy and repaste as values only 
</t>
    </r>
    <r>
      <rPr>
        <b/>
        <sz val="11"/>
        <color theme="1"/>
        <rFont val="Century Gothic"/>
        <family val="2"/>
      </rPr>
      <t>=(TRIM(SUBSTITUTE(SUBSTITUTE(K2, "Directorate", "Director"), "Directr", "Director")))</t>
    </r>
  </si>
  <si>
    <t>Step 12.</t>
  </si>
  <si>
    <t xml:space="preserve">Fix Commute Distance to remove Whitespaces and consisted naming convention use Find and Replace on 0 - 1 Miles to 0-1 Miles and also 10+ Miles to Over 10 Miles </t>
  </si>
  <si>
    <t>Over 10 Miles</t>
  </si>
  <si>
    <t>Start Date-fixed</t>
  </si>
  <si>
    <t xml:space="preserve">Step 13. </t>
  </si>
  <si>
    <r>
      <t xml:space="preserve">Isolated dates with format dd-mm-yyyy to have mm/dd/yyyy using </t>
    </r>
    <r>
      <rPr>
        <b/>
        <sz val="11"/>
        <color theme="1"/>
        <rFont val="Century Gothic"/>
        <family val="2"/>
      </rPr>
      <t>=TEXT(DATE(RIGHT(S3,4), MID(S3,4,2), LEFT(S3,2)), "mm/dd/yyyy")</t>
    </r>
  </si>
  <si>
    <t>Step 14.</t>
  </si>
  <si>
    <r>
      <t xml:space="preserve">Isolated dates with format Tuesday, 08, 2011 by a filter and used </t>
    </r>
    <r>
      <rPr>
        <b/>
        <sz val="11"/>
        <color theme="1"/>
        <rFont val="Century Gothic"/>
        <family val="2"/>
      </rPr>
      <t>=TEXT(DATE(RIGHT(S7,4), 1, MID(S7,FIND(",",S7)+2,2)),"mm/dd/yyyy")</t>
    </r>
    <r>
      <rPr>
        <sz val="11"/>
        <color theme="1"/>
        <rFont val="Century Gothic"/>
        <family val="2"/>
      </rPr>
      <t xml:space="preserve"> to fix </t>
    </r>
  </si>
  <si>
    <t>Step 15.</t>
  </si>
  <si>
    <t>Start Date-fixed 2</t>
  </si>
  <si>
    <r>
      <t xml:space="preserve">Considering this was a small dataset what if we needed one formular to fix it all: </t>
    </r>
    <r>
      <rPr>
        <b/>
        <sz val="11"/>
        <color theme="1"/>
        <rFont val="Century Gothic"/>
        <family val="2"/>
      </rPr>
      <t>=IF(ISNUMBER(A1), TEXT(A1,"mm/dd/yyyy"),
 IFERROR(TEXT(DATE(RIGHT(A1,4),1,MID(A1,FIND(",",A1)+2,2)),"mm/dd/yyyy"),
 IFERROR(TEXT(DATE(RIGHT(A1,4),MID(A1,4,2),LEFT(A1,2)),"mm/dd/yyyy"),A1)))  that is the Start Date-fixed-2</t>
    </r>
  </si>
  <si>
    <t>End Date fixed</t>
  </si>
  <si>
    <t>Step 16.</t>
  </si>
  <si>
    <r>
      <t xml:space="preserve">Improved the conversion to date formular to handle empty cells or null cells with </t>
    </r>
    <r>
      <rPr>
        <b/>
        <sz val="11"/>
        <color theme="1"/>
        <rFont val="Century Gothic"/>
        <family val="2"/>
      </rPr>
      <t>=IF(OR(V2="", ISBLANK(V2)), "",
 IF(ISNUMBER(V2), TEXT(V2, "mm/dd/yyyy"),
 IFERROR(TEXT(DATE(RIGHT(V2,4),1,MID(V2,FIND(",",V2)+2,2)),"mm/dd/yyyy"),
 IFERROR(TEXT(DATE(RIGHT(V2,4),MID(V2,4,2),LEFT(V2,2)),"mm/dd/yyyy"),V2))))</t>
    </r>
  </si>
  <si>
    <t>BikeSatisfaction-fixed</t>
  </si>
  <si>
    <t xml:space="preserve">Step 17. </t>
  </si>
  <si>
    <r>
      <t xml:space="preserve">Dealt with blanks/empty cells in Bike Satisfaction to have N/A for the blank cells or return a value if there is a value using formular  </t>
    </r>
    <r>
      <rPr>
        <b/>
        <sz val="11"/>
        <color theme="1"/>
        <rFont val="Century Gothic"/>
        <family val="2"/>
      </rPr>
      <t>=IF(OR(Z2="", ISBLANK(Z2)), "N/A", Z2)</t>
    </r>
  </si>
  <si>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</si>
  <si>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</si>
  <si>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</si>
  <si>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</si>
  <si>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</si>
  <si>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</si>
  <si>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</si>
  <si>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</si>
  <si>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</si>
  <si>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</si>
  <si>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</si>
  <si>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</si>
  <si>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</si>
  <si>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</si>
  <si>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</si>
  <si>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</si>
  <si>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</si>
  <si>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</si>
  <si>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</si>
  <si>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</si>
  <si>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</si>
  <si>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</si>
  <si>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</si>
  <si>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</si>
  <si>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</si>
  <si>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</si>
  <si>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</si>
  <si>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</si>
  <si>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</si>
  <si>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</si>
  <si>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</si>
  <si>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</si>
  <si>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</si>
  <si>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</si>
  <si>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</si>
  <si>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</si>
  <si>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</si>
  <si>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</si>
  <si>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</si>
  <si>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</si>
  <si>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</si>
  <si>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</si>
  <si>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</si>
  <si>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</si>
  <si>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</si>
  <si>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</si>
  <si>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</si>
  <si>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</si>
  <si>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</si>
  <si>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</si>
  <si>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</si>
  <si>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</si>
  <si>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</si>
  <si>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</si>
  <si>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</si>
  <si>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</si>
  <si>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</si>
  <si>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</si>
  <si>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</si>
  <si>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</si>
  <si>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</si>
  <si>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</si>
  <si>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</si>
  <si>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</si>
  <si>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</si>
  <si>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</si>
  <si>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</si>
  <si>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</si>
  <si>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</si>
  <si>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</si>
  <si>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</si>
  <si>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</si>
  <si>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</si>
  <si>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</si>
  <si>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</si>
  <si>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</si>
  <si>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</si>
  <si>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</si>
  <si>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</si>
  <si>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</si>
  <si>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</si>
  <si>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</si>
  <si>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</si>
  <si>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</si>
  <si>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</si>
  <si>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</si>
  <si>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</si>
  <si>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</si>
  <si>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</si>
  <si>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</si>
  <si>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</si>
  <si>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</si>
  <si>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</si>
  <si>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</si>
  <si>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</si>
  <si>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</si>
  <si>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</si>
  <si>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</si>
  <si>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</si>
  <si>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</si>
  <si>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</si>
  <si>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</si>
  <si>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</si>
  <si>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</si>
  <si>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</si>
  <si>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</si>
  <si>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</si>
  <si>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</si>
  <si>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</si>
  <si>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</si>
  <si>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</si>
  <si>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</si>
  <si>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</si>
  <si>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</si>
  <si>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</si>
  <si>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</si>
  <si>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</si>
  <si>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</si>
  <si>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</si>
  <si>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</si>
  <si>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</si>
  <si>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</si>
  <si>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</si>
  <si>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</si>
  <si>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</si>
  <si>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</si>
  <si>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</si>
  <si>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</si>
  <si>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</si>
  <si>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</si>
  <si>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</si>
  <si>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</si>
  <si>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</si>
  <si>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</si>
  <si>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</si>
  <si>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</si>
  <si>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</si>
  <si>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</si>
  <si>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</si>
  <si>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</si>
  <si>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</si>
  <si>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</si>
  <si>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</si>
  <si>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</si>
  <si>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</si>
  <si>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</si>
  <si>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</si>
  <si>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</si>
  <si>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</si>
  <si>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</si>
  <si>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</si>
  <si>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</si>
  <si>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</si>
  <si>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</si>
  <si>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</si>
  <si>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</si>
  <si>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</si>
  <si>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</si>
  <si>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</si>
  <si>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</si>
  <si>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</si>
  <si>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</si>
  <si>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</si>
  <si>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</si>
  <si>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</si>
  <si>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</si>
  <si>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</si>
  <si>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</si>
  <si>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</si>
  <si>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</si>
  <si>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</si>
  <si>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</si>
  <si>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</si>
  <si>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</si>
  <si>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</si>
  <si>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</si>
  <si>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</si>
  <si>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</si>
  <si>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</si>
  <si>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</si>
  <si>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</si>
  <si>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</si>
  <si>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</si>
  <si>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</si>
  <si>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</si>
  <si>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</si>
  <si>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</si>
  <si>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</si>
  <si>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</si>
  <si>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</si>
  <si>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</si>
  <si>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</si>
  <si>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</si>
  <si>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</si>
  <si>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</si>
  <si>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</si>
  <si>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</si>
  <si>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</si>
  <si>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</si>
  <si>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</si>
  <si>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</si>
  <si>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</si>
  <si>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</si>
  <si>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</si>
  <si>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</si>
  <si>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r>
      <t xml:space="preserve">Answer: Use Conditional Formatting on the </t>
    </r>
    <r>
      <rPr>
        <b/>
        <sz val="11"/>
        <color theme="1"/>
        <rFont val="Century Gothic"/>
        <family val="2"/>
      </rPr>
      <t>Salary</t>
    </r>
    <r>
      <rPr>
        <sz val="11"/>
        <color theme="1"/>
        <rFont val="Century Gothic"/>
        <family val="2"/>
      </rPr>
      <t xml:space="preserve"> Column and Filter by Color: </t>
    </r>
    <r>
      <rPr>
        <b/>
        <sz val="11"/>
        <color theme="1"/>
        <rFont val="Century Gothic"/>
        <family val="2"/>
      </rPr>
      <t>Chris Williams; John Brown; Alex Smith; Pat Jones; John Johnson; Casey Taylor; Jane Anderson; Pat Williams; Alex Brown; Casey Brown</t>
    </r>
  </si>
  <si>
    <r>
      <t xml:space="preserve">Answer: Use Conditional Formatting on the </t>
    </r>
    <r>
      <rPr>
        <b/>
        <sz val="11"/>
        <color theme="1"/>
        <rFont val="Century Gothic"/>
        <family val="2"/>
      </rPr>
      <t>Age</t>
    </r>
    <r>
      <rPr>
        <sz val="11"/>
        <color theme="1"/>
        <rFont val="Century Gothic"/>
        <family val="2"/>
      </rPr>
      <t xml:space="preserve"> Column and Filter by Color: indusive of ties </t>
    </r>
    <r>
      <rPr>
        <b/>
        <sz val="11"/>
        <color theme="1"/>
        <rFont val="Century Gothic"/>
        <family val="2"/>
      </rPr>
      <t>John Brown; Jordan Smith; Taylor Davis; John Johnson; Alex Miller; Jordan Williams; John Jones; Jamie Williams; Jane Anderson; Morgan Johnson; Pat Williams; Taylor Miller; Casey Brown; Jordan Davis; Pat Williams; Pat Johnson</t>
    </r>
    <r>
      <rPr>
        <sz val="11"/>
        <color theme="1"/>
        <rFont val="Century Gothic"/>
        <family val="2"/>
      </rPr>
      <t xml:space="preserve">
</t>
    </r>
  </si>
  <si>
    <t>Q3: Find out If there are employees who have the same First Name?</t>
  </si>
  <si>
    <r>
      <t xml:space="preserve">Answer: Use Conditional Formatting on the </t>
    </r>
    <r>
      <rPr>
        <b/>
        <sz val="11"/>
        <color theme="1"/>
        <rFont val="Century Gothic"/>
        <family val="2"/>
      </rPr>
      <t>First Name</t>
    </r>
    <r>
      <rPr>
        <sz val="11"/>
        <color theme="1"/>
        <rFont val="Century Gothic"/>
        <family val="2"/>
      </rPr>
      <t xml:space="preserve"> Column and Filter by Color: There is </t>
    </r>
    <r>
      <rPr>
        <b/>
        <sz val="11"/>
        <color theme="1"/>
        <rFont val="Century Gothic"/>
        <family val="2"/>
      </rPr>
      <t>NONE</t>
    </r>
  </si>
  <si>
    <t>Q1: What are the top 10 most paid Employees? Use color GREEN</t>
  </si>
  <si>
    <t>Q2: Find the Youngest 10 Employees in the Company? Use Color RED</t>
  </si>
  <si>
    <t>Q5: Utilize Data Bars on Column Bike Satisfaction to Visualize the Scores in ORANGE</t>
  </si>
  <si>
    <t>Answer: Use Conditional Formatting Data Bars with Color Orange</t>
  </si>
  <si>
    <t>Q4: Check if there are Employees who joined the Company 2015 and Later? In Color BLUE.</t>
  </si>
  <si>
    <r>
      <t xml:space="preserve">Answer: Use Conditional Formatting on the Start Date Column and Filter by Color: Yes there are </t>
    </r>
    <r>
      <rPr>
        <b/>
        <sz val="11"/>
        <color theme="1"/>
        <rFont val="Century Gothic"/>
        <family val="2"/>
      </rPr>
      <t>60</t>
    </r>
    <r>
      <rPr>
        <sz val="11"/>
        <color theme="1"/>
        <rFont val="Century Gothic"/>
        <family val="2"/>
      </rPr>
      <t xml:space="preserve"> of them.</t>
    </r>
  </si>
  <si>
    <t>XLOOKUP(Alex)</t>
  </si>
  <si>
    <t>This Version of Excel does not support XLOOKUP, thus went online used the Web Version then pasted the image here</t>
  </si>
  <si>
    <t>FILTER(Alex)</t>
  </si>
  <si>
    <t>Task 1: Find the associated first email for a person named Alex in the First Name column</t>
  </si>
  <si>
    <t>Task 2: Final all rows of associated emails for a person named Alex in the First Name column</t>
  </si>
  <si>
    <r>
      <t xml:space="preserve">Answer: Use an </t>
    </r>
    <r>
      <rPr>
        <b/>
        <sz val="11"/>
        <color theme="1"/>
        <rFont val="Century Gothic"/>
        <family val="2"/>
      </rPr>
      <t>XLOOKUP</t>
    </r>
    <r>
      <rPr>
        <sz val="11"/>
        <color theme="1"/>
        <rFont val="Century Gothic"/>
        <family val="2"/>
      </rPr>
      <t xml:space="preserve">: </t>
    </r>
    <r>
      <rPr>
        <b/>
        <sz val="11"/>
        <color theme="1"/>
        <rFont val="Century Gothic"/>
        <family val="2"/>
      </rPr>
      <t>=XLOOKUP(B8,B2:B86,D2:D86,"Not Found",0,1)</t>
    </r>
  </si>
  <si>
    <r>
      <t xml:space="preserve">Answer: Use a </t>
    </r>
    <r>
      <rPr>
        <b/>
        <sz val="11"/>
        <color theme="1"/>
        <rFont val="Century Gothic"/>
        <family val="2"/>
      </rPr>
      <t>FILTER: =FILTER(D2:D86, B2:B86 = B8, "Not Found")</t>
    </r>
  </si>
  <si>
    <t>Task 3: Create Age Buckets for the Age Column to have Adolescnt-Young, Middle-Aged, Old</t>
  </si>
  <si>
    <t>Age Bucket</t>
  </si>
  <si>
    <r>
      <t>Answer: Use the formular with IF statement: =</t>
    </r>
    <r>
      <rPr>
        <b/>
        <sz val="11"/>
        <color theme="1"/>
        <rFont val="Century Gothic"/>
        <family val="2"/>
      </rPr>
      <t>IF(E2&gt;=40, "Old", IF(E2&gt;=30,"Middle-Aged", IF(E2&lt;30,"Adolencent-Young","Not Valid")))</t>
    </r>
  </si>
  <si>
    <r>
      <rPr>
        <b/>
        <sz val="11"/>
        <color theme="1"/>
        <rFont val="Century Gothic"/>
        <family val="2"/>
      </rPr>
      <t>Task 4: Create a Status for Slary Raise for the Occupation Groups:</t>
    </r>
    <r>
      <rPr>
        <sz val="11"/>
        <color theme="1"/>
        <rFont val="Century Gothic"/>
        <family val="2"/>
      </rPr>
      <t xml:space="preserve"> Group 1: Director, Manager - get 20% Raise, Group 2: Analyst, Engineer, Professional - get 15% raise, Group 3:  HR, Accountant - get 10% raise, Group 4: Clerical, Receptionist, Skilled Manual - get 5% raise, Group 5: Salesman - raise dependant on sales</t>
    </r>
  </si>
  <si>
    <t>Raise Status</t>
  </si>
  <si>
    <r>
      <t xml:space="preserve">Answer: In MS Excel 2019 there are no Dynamic Arrays thus using online MS Excel the fomular is </t>
    </r>
    <r>
      <rPr>
        <b/>
        <sz val="11"/>
        <color theme="1"/>
        <rFont val="Century Gothic"/>
        <family val="2"/>
      </rPr>
      <t>=IFS(
  OR(H2="Director", H2="Manager"), "20% Raise",
  OR(H2="Analyst", H2="Engineer", H2="Professional"), "15% Raise",
  OR(H2="HR", H2="Accountant"), "10% Raise",
  OR(H2="Clerical", H2="Receptionist", H2="Skilled Manual"), "5% Raise",
  H2="Salesman", "Raise dependent on Sales",
  TRUE, ""
)</t>
    </r>
  </si>
  <si>
    <r>
      <t xml:space="preserve">1. Data Cleaning Phase </t>
    </r>
    <r>
      <rPr>
        <sz val="11"/>
        <color theme="1"/>
        <rFont val="Century Gothic"/>
        <family val="2"/>
      </rPr>
      <t>on employee_dataset_copy sheetpage</t>
    </r>
  </si>
  <si>
    <t>2. Lookup and Conditional Formatting on Logic&amp;C.Formatting sheetpage</t>
  </si>
  <si>
    <r>
      <t xml:space="preserve">But in the current MS 2019 we can use nested ifs: </t>
    </r>
    <r>
      <rPr>
        <b/>
        <sz val="11"/>
        <color theme="1"/>
        <rFont val="Century Gothic"/>
        <family val="2"/>
      </rPr>
      <t>=IF(OR(H2="Director", H2="Manager"), "20% Raise",
  IF(OR(H2="Analyst", H2="Engineer", H2="Professional"), "15% Raise",
    IF(OR(H2="HR", H2="Accountant"), "10% Raise",
      IF(OR(H2="Clerical", H2="Receptionist", H2="Skilled Manual"), "5% Raise",
        IF(H2="Salesman", "Raise dependent on Sales",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</si>
</sst>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20">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2" fontId="16" fillId="0" borderId="0" xfId="0" applyNumberFormat="1" applyFont="1"/>
    <xf numFmtId="2" fontId="0" fillId="0" borderId="0" xfId="0" applyNumberFormat="1"/>
    <xf numFmtId="1" fontId="16" fillId="0" borderId="0" xfId="0" applyNumberFormat="1" applyFont="1"/>
    <xf numFmtId="1" fontId="0" fillId="0" borderId="0" xfId="0" applyNumberFormat="1"/>
    <xf numFmtId="14" fontId="16" fillId="0" borderId="0" xfId="0" applyNumberFormat="1" applyFont="1"/>
    <xf numFmtId="49" fontId="0" fillId="0" borderId="0" xfId="0" applyNumberFormat="1"/>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horizontal="left" vertical="top"/>
    </xf>
    <xf numFmtId="0" fontId="18" fillId="0" borderId="0" xfId="0" applyFont="1" applyAlignment="1">
      <alignment horizontal="left" vertical="top"/>
    </xf>
    <xf numFmtId="0" fontId="21" fillId="0" borderId="0" xfId="42" applyFont="1" applyAlignment="1">
      <alignment vertical="top" wrapText="1"/>
    </xf>
    <xf numFmtId="0" fontId="19" fillId="0" borderId="0" xfId="0" applyFont="1" applyAlignment="1">
      <alignment horizontal="left"/>
    </xf>
    <xf numFmtId="0" fontId="18" fillId="0" borderId="0" xfId="0" applyFon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color rgb="FF9C0006"/>
      </font>
      <fill>
        <patternFill>
          <bgColor rgb="FFFFC7CE"/>
        </patternFill>
      </fill>
    </dxf>
    <dxf>
      <fill>
        <patternFill>
          <fgColor rgb="FFFF0000"/>
        </patternFill>
      </fill>
    </dxf>
    <dxf>
      <font>
        <color rgb="FF9C0006"/>
      </font>
      <fill>
        <patternFill>
          <bgColor rgb="FFFFC7CE"/>
        </patternFill>
      </fill>
    </dxf>
    <dxf>
      <font>
        <color rgb="FF00B050"/>
      </font>
      <fill>
        <patternFill>
          <bgColor theme="9" tint="0.59996337778862885"/>
        </patternFill>
      </fill>
    </dxf>
    <dxf>
      <fill>
        <patternFill>
          <bgColor theme="4"/>
        </patternFill>
      </fill>
    </dxf>
    <dxf>
      <font>
        <color rgb="FF9C0006"/>
      </font>
      <fill>
        <patternFill>
          <bgColor rgb="FFFFC7CE"/>
        </patternFill>
      </fill>
    </dxf>
    <dxf>
      <font>
        <color rgb="FF00B050"/>
      </font>
      <fill>
        <patternFill>
          <bgColor theme="9" tint="0.59996337778862885"/>
        </patternFill>
      </fill>
    </dxf>
    <dxf>
      <font>
        <color rgb="FF9C0006"/>
      </font>
      <fill>
        <patternFill>
          <bgColor rgb="FFFFC7CE"/>
        </patternFill>
      </fill>
    </dxf>
    <dxf>
      <fill>
        <patternFill>
          <fgColor rgb="FFFF0000"/>
        </patternFill>
      </fill>
    </dxf>
    <dxf>
      <font>
        <color rgb="FF9C0006"/>
      </font>
      <fill>
        <patternFill>
          <bgColor rgb="FFFFC7CE"/>
        </patternFill>
      </fill>
    </dxf>
    <dxf>
      <font>
        <color rgb="FF00B050"/>
      </font>
      <fill>
        <patternFill>
          <bgColor theme="9" tint="0.59996337778862885"/>
        </patternFill>
      </fill>
    </dxf>
    <dxf>
      <font>
        <color rgb="FF9C0006"/>
      </font>
      <fill>
        <patternFill>
          <bgColor rgb="FFFFC7CE"/>
        </patternFill>
      </fill>
    </dxf>
    <dxf>
      <fill>
        <patternFill>
          <fgColor rgb="FFFF0000"/>
        </patternFill>
      </fill>
    </dxf>
    <dxf>
      <font>
        <color rgb="FF9C0006"/>
      </font>
      <fill>
        <patternFill>
          <bgColor rgb="FFFFC7CE"/>
        </patternFill>
      </fill>
    </dxf>
    <dxf>
      <font>
        <color rgb="FF9C0006"/>
      </font>
      <fill>
        <patternFill>
          <bgColor rgb="FF00B050"/>
        </patternFill>
      </fill>
    </dxf>
    <dxf>
      <font>
        <color rgb="FF9C0006"/>
      </font>
      <fill>
        <patternFill>
          <bgColor rgb="FFFFC7CE"/>
        </patternFill>
      </fill>
    </dxf>
    <dxf>
      <fill>
        <patternFill>
          <fgColor rgb="FFFF0000"/>
        </patternFill>
      </fill>
    </dxf>
    <dxf>
      <font>
        <color rgb="FF9C0006"/>
      </font>
      <fill>
        <patternFill>
          <bgColor rgb="FFFFC7CE"/>
        </patternFill>
      </fill>
    </dxf>
    <dxf>
      <font>
        <color rgb="FF9C0006"/>
      </font>
      <fill>
        <patternFill>
          <bgColor rgb="FFFFC7CE"/>
        </patternFill>
      </fill>
    </dxf>
    <dxf>
      <fill>
        <patternFill>
          <f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55659</xdr:colOff>
      <xdr:row>2</xdr:row>
      <xdr:rowOff>0</xdr:rowOff>
    </xdr:from>
    <xdr:to>
      <xdr:col>27</xdr:col>
      <xdr:colOff>593288</xdr:colOff>
      <xdr:row>14</xdr:row>
      <xdr:rowOff>186761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6570518" y="381663"/>
          <a:ext cx="6699890" cy="24767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85" workbookViewId="0">
      <selection activeCell="S106" sqref="S106"/>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71"/>
  <sheetViews>
    <sheetView topLeftCell="A50" workbookViewId="0">
      <selection activeCell="G77" sqref="G77"/>
    </sheetView>
  </sheetViews>
  <sheetFormatPr defaultRowHeight="14.4" x14ac:dyDescent="0.25"/>
  <cols>
    <col min="1" max="1" width="18.77734375" style="2" customWidth="1"/>
    <col min="2" max="16384" width="8.88671875" style="2"/>
  </cols>
  <sheetData>
    <row r="1" spans="1:21" x14ac:dyDescent="0.25">
      <c r="A1" s="3" t="s">
        <v>271</v>
      </c>
      <c r="B1" s="12" t="s">
        <v>272</v>
      </c>
      <c r="C1" s="12"/>
      <c r="D1" s="12"/>
      <c r="E1" s="12"/>
      <c r="F1" s="12"/>
      <c r="G1" s="12"/>
      <c r="H1" s="12"/>
      <c r="I1" s="12"/>
      <c r="J1" s="12"/>
      <c r="K1" s="12"/>
      <c r="L1" s="12"/>
      <c r="M1" s="12"/>
      <c r="N1" s="12"/>
      <c r="O1" s="12"/>
      <c r="P1" s="12"/>
      <c r="Q1" s="12"/>
      <c r="R1" s="12"/>
      <c r="S1" s="12"/>
      <c r="T1" s="12"/>
      <c r="U1" s="12"/>
    </row>
    <row r="2" spans="1:21" ht="14.4" customHeight="1" x14ac:dyDescent="0.25">
      <c r="A2" s="3" t="s">
        <v>270</v>
      </c>
      <c r="B2" s="13" t="s">
        <v>273</v>
      </c>
      <c r="C2" s="13"/>
      <c r="D2" s="13"/>
      <c r="E2" s="13"/>
      <c r="F2" s="13"/>
      <c r="G2" s="13"/>
      <c r="H2" s="13"/>
      <c r="I2" s="13"/>
      <c r="J2" s="13"/>
      <c r="K2" s="13"/>
      <c r="L2" s="13"/>
      <c r="M2" s="13"/>
      <c r="N2" s="13"/>
      <c r="O2" s="13"/>
      <c r="P2" s="13"/>
      <c r="Q2" s="13"/>
      <c r="R2" s="13"/>
      <c r="S2" s="13"/>
      <c r="T2" s="13"/>
      <c r="U2" s="13"/>
    </row>
    <row r="3" spans="1:21" x14ac:dyDescent="0.25">
      <c r="B3" s="13"/>
      <c r="C3" s="13"/>
      <c r="D3" s="13"/>
      <c r="E3" s="13"/>
      <c r="F3" s="13"/>
      <c r="G3" s="13"/>
      <c r="H3" s="13"/>
      <c r="I3" s="13"/>
      <c r="J3" s="13"/>
      <c r="K3" s="13"/>
      <c r="L3" s="13"/>
      <c r="M3" s="13"/>
      <c r="N3" s="13"/>
      <c r="O3" s="13"/>
      <c r="P3" s="13"/>
      <c r="Q3" s="13"/>
      <c r="R3" s="13"/>
      <c r="S3" s="13"/>
      <c r="T3" s="13"/>
      <c r="U3" s="13"/>
    </row>
    <row r="4" spans="1:21" x14ac:dyDescent="0.25">
      <c r="B4" s="13"/>
      <c r="C4" s="13"/>
      <c r="D4" s="13"/>
      <c r="E4" s="13"/>
      <c r="F4" s="13"/>
      <c r="G4" s="13"/>
      <c r="H4" s="13"/>
      <c r="I4" s="13"/>
      <c r="J4" s="13"/>
      <c r="K4" s="13"/>
      <c r="L4" s="13"/>
      <c r="M4" s="13"/>
      <c r="N4" s="13"/>
      <c r="O4" s="13"/>
      <c r="P4" s="13"/>
      <c r="Q4" s="13"/>
      <c r="R4" s="13"/>
      <c r="S4" s="13"/>
      <c r="T4" s="13"/>
      <c r="U4" s="13"/>
    </row>
    <row r="5" spans="1:21" ht="14.4" customHeight="1" x14ac:dyDescent="0.25">
      <c r="A5" s="3" t="s">
        <v>274</v>
      </c>
      <c r="B5" s="14" t="s">
        <v>275</v>
      </c>
      <c r="C5" s="14"/>
      <c r="D5" s="14"/>
      <c r="E5" s="14"/>
      <c r="F5" s="14"/>
      <c r="G5" s="14"/>
      <c r="H5" s="14"/>
      <c r="I5" s="14"/>
      <c r="J5" s="14"/>
      <c r="K5" s="14"/>
      <c r="L5" s="14"/>
      <c r="M5" s="14"/>
      <c r="N5" s="14"/>
      <c r="O5" s="14"/>
      <c r="P5" s="14"/>
      <c r="Q5" s="14"/>
      <c r="R5" s="14"/>
      <c r="S5" s="14"/>
      <c r="T5" s="14"/>
      <c r="U5" s="14"/>
    </row>
    <row r="6" spans="1:21" x14ac:dyDescent="0.25">
      <c r="A6" s="3" t="s">
        <v>276</v>
      </c>
      <c r="B6" s="12" t="s">
        <v>280</v>
      </c>
      <c r="C6" s="12"/>
      <c r="D6" s="12"/>
      <c r="E6" s="12"/>
      <c r="F6" s="12"/>
      <c r="G6" s="12"/>
      <c r="H6" s="12"/>
      <c r="I6" s="12"/>
      <c r="J6" s="12"/>
      <c r="K6" s="12"/>
      <c r="L6" s="12"/>
      <c r="M6" s="12"/>
      <c r="N6" s="12"/>
      <c r="O6" s="12"/>
      <c r="P6" s="12"/>
      <c r="Q6" s="12"/>
      <c r="R6" s="12"/>
      <c r="S6" s="12"/>
      <c r="T6" s="12"/>
      <c r="U6" s="12"/>
    </row>
    <row r="7" spans="1:21" x14ac:dyDescent="0.25">
      <c r="A7" s="3" t="s">
        <v>277</v>
      </c>
      <c r="B7" s="17" t="s">
        <v>281</v>
      </c>
      <c r="C7" s="14"/>
      <c r="D7" s="14"/>
      <c r="E7" s="14"/>
      <c r="F7" s="14"/>
      <c r="G7" s="14"/>
      <c r="H7" s="14"/>
      <c r="I7" s="14"/>
      <c r="J7" s="14"/>
      <c r="K7" s="14"/>
      <c r="L7" s="14"/>
      <c r="M7" s="14"/>
      <c r="N7" s="14"/>
      <c r="O7" s="14"/>
      <c r="P7" s="14"/>
      <c r="Q7" s="14"/>
      <c r="R7" s="14"/>
      <c r="S7" s="14"/>
      <c r="T7" s="14"/>
      <c r="U7" s="14"/>
    </row>
    <row r="8" spans="1:21" x14ac:dyDescent="0.25">
      <c r="A8" s="3" t="s">
        <v>278</v>
      </c>
      <c r="B8" s="15" t="s">
        <v>283</v>
      </c>
      <c r="C8" s="16"/>
      <c r="D8" s="16"/>
      <c r="E8" s="16"/>
      <c r="F8" s="16"/>
      <c r="G8" s="16"/>
      <c r="H8" s="16"/>
      <c r="I8" s="16"/>
      <c r="J8" s="16"/>
      <c r="K8" s="16"/>
      <c r="L8" s="16"/>
      <c r="M8" s="16"/>
      <c r="N8" s="16"/>
      <c r="O8" s="16"/>
      <c r="P8" s="16"/>
      <c r="Q8" s="16"/>
      <c r="R8" s="16"/>
      <c r="S8" s="16"/>
      <c r="T8" s="16"/>
      <c r="U8" s="16"/>
    </row>
    <row r="9" spans="1:21" x14ac:dyDescent="0.25">
      <c r="A9" s="3" t="s">
        <v>279</v>
      </c>
      <c r="B9" s="15" t="s">
        <v>282</v>
      </c>
      <c r="C9" s="16"/>
      <c r="D9" s="16"/>
      <c r="E9" s="16"/>
      <c r="F9" s="16"/>
      <c r="G9" s="16"/>
      <c r="H9" s="16"/>
      <c r="I9" s="16"/>
      <c r="J9" s="16"/>
      <c r="K9" s="16"/>
      <c r="L9" s="16"/>
      <c r="M9" s="16"/>
      <c r="N9" s="16"/>
      <c r="O9" s="16"/>
      <c r="P9" s="16"/>
      <c r="Q9" s="16"/>
      <c r="R9" s="16"/>
      <c r="S9" s="16"/>
      <c r="T9" s="16"/>
      <c r="U9" s="16"/>
    </row>
    <row r="11" spans="1:21" x14ac:dyDescent="0.25">
      <c r="A11" s="3" t="s">
        <v>284</v>
      </c>
    </row>
    <row r="12" spans="1:21" x14ac:dyDescent="0.25">
      <c r="A12" s="3" t="s">
        <v>285</v>
      </c>
      <c r="B12" s="18" t="s">
        <v>305</v>
      </c>
      <c r="C12" s="18"/>
      <c r="D12" s="18"/>
      <c r="E12" s="18"/>
      <c r="F12" s="18"/>
      <c r="G12" s="18"/>
      <c r="H12" s="18"/>
      <c r="I12" s="18"/>
      <c r="J12" s="18"/>
      <c r="K12" s="18"/>
      <c r="L12" s="18"/>
      <c r="M12" s="18"/>
      <c r="N12" s="18"/>
      <c r="O12" s="18"/>
      <c r="P12" s="18"/>
      <c r="Q12" s="18"/>
      <c r="R12" s="18"/>
      <c r="S12" s="18"/>
      <c r="T12" s="18"/>
      <c r="U12" s="18"/>
    </row>
    <row r="13" spans="1:21" x14ac:dyDescent="0.25">
      <c r="A13" s="2" t="s">
        <v>0</v>
      </c>
      <c r="B13" s="12" t="s">
        <v>286</v>
      </c>
      <c r="C13" s="12"/>
      <c r="D13" s="12"/>
      <c r="E13" s="12"/>
      <c r="F13" s="12"/>
      <c r="G13" s="12"/>
      <c r="H13" s="12"/>
      <c r="I13" s="12"/>
      <c r="J13" s="12"/>
      <c r="K13" s="12"/>
      <c r="L13" s="12"/>
      <c r="M13" s="12"/>
      <c r="N13" s="12"/>
      <c r="O13" s="12"/>
      <c r="P13" s="12"/>
      <c r="Q13" s="12"/>
      <c r="R13" s="12"/>
      <c r="S13" s="12"/>
      <c r="T13" s="12"/>
      <c r="U13" s="12"/>
    </row>
    <row r="14" spans="1:21" x14ac:dyDescent="0.25">
      <c r="A14" s="2" t="s">
        <v>1</v>
      </c>
      <c r="B14" s="12" t="s">
        <v>304</v>
      </c>
      <c r="C14" s="12"/>
      <c r="D14" s="12"/>
      <c r="E14" s="12"/>
      <c r="F14" s="12"/>
      <c r="G14" s="12"/>
      <c r="H14" s="12"/>
      <c r="I14" s="12"/>
      <c r="J14" s="12"/>
      <c r="K14" s="12"/>
      <c r="L14" s="12"/>
      <c r="M14" s="12"/>
      <c r="N14" s="12"/>
      <c r="O14" s="12"/>
      <c r="P14" s="12"/>
      <c r="Q14" s="12"/>
      <c r="R14" s="12"/>
      <c r="S14" s="12"/>
      <c r="T14" s="12"/>
      <c r="U14" s="12"/>
    </row>
    <row r="15" spans="1:21" x14ac:dyDescent="0.25">
      <c r="A15" s="2" t="s">
        <v>2</v>
      </c>
      <c r="B15" s="12" t="s">
        <v>303</v>
      </c>
      <c r="C15" s="12"/>
      <c r="D15" s="12"/>
      <c r="E15" s="12"/>
      <c r="F15" s="12"/>
      <c r="G15" s="12"/>
      <c r="H15" s="12"/>
      <c r="I15" s="12"/>
      <c r="J15" s="12"/>
      <c r="K15" s="12"/>
      <c r="L15" s="12"/>
      <c r="M15" s="12"/>
      <c r="N15" s="12"/>
      <c r="O15" s="12"/>
      <c r="P15" s="12"/>
      <c r="Q15" s="12"/>
      <c r="R15" s="12"/>
      <c r="S15" s="12"/>
      <c r="T15" s="12"/>
      <c r="U15" s="12"/>
    </row>
    <row r="16" spans="1:21" x14ac:dyDescent="0.25">
      <c r="A16" s="2" t="s">
        <v>3</v>
      </c>
      <c r="B16" s="12" t="s">
        <v>302</v>
      </c>
      <c r="C16" s="12"/>
      <c r="D16" s="12"/>
      <c r="E16" s="12"/>
      <c r="F16" s="12"/>
      <c r="G16" s="12"/>
      <c r="H16" s="12"/>
      <c r="I16" s="12"/>
      <c r="J16" s="12"/>
      <c r="K16" s="12"/>
      <c r="L16" s="12"/>
      <c r="M16" s="12"/>
      <c r="N16" s="12"/>
      <c r="O16" s="12"/>
      <c r="P16" s="12"/>
      <c r="Q16" s="12"/>
      <c r="R16" s="12"/>
      <c r="S16" s="12"/>
      <c r="T16" s="12"/>
      <c r="U16" s="12"/>
    </row>
    <row r="17" spans="1:21" x14ac:dyDescent="0.25">
      <c r="A17" s="2" t="s">
        <v>4</v>
      </c>
      <c r="B17" s="12" t="s">
        <v>301</v>
      </c>
      <c r="C17" s="12"/>
      <c r="D17" s="12"/>
      <c r="E17" s="12"/>
      <c r="F17" s="12"/>
      <c r="G17" s="12"/>
      <c r="H17" s="12"/>
      <c r="I17" s="12"/>
      <c r="J17" s="12"/>
      <c r="K17" s="12"/>
      <c r="L17" s="12"/>
      <c r="M17" s="12"/>
      <c r="N17" s="12"/>
      <c r="O17" s="12"/>
      <c r="P17" s="12"/>
      <c r="Q17" s="12"/>
      <c r="R17" s="12"/>
      <c r="S17" s="12"/>
      <c r="T17" s="12"/>
      <c r="U17" s="12"/>
    </row>
    <row r="18" spans="1:21" x14ac:dyDescent="0.25">
      <c r="A18" s="2" t="s">
        <v>5</v>
      </c>
      <c r="B18" s="12" t="s">
        <v>300</v>
      </c>
      <c r="C18" s="12"/>
      <c r="D18" s="12"/>
      <c r="E18" s="12"/>
      <c r="F18" s="12"/>
      <c r="G18" s="12"/>
      <c r="H18" s="12"/>
      <c r="I18" s="12"/>
      <c r="J18" s="12"/>
      <c r="K18" s="12"/>
      <c r="L18" s="12"/>
      <c r="M18" s="12"/>
      <c r="N18" s="12"/>
      <c r="O18" s="12"/>
      <c r="P18" s="12"/>
      <c r="Q18" s="12"/>
      <c r="R18" s="12"/>
      <c r="S18" s="12"/>
      <c r="T18" s="12"/>
      <c r="U18" s="12"/>
    </row>
    <row r="19" spans="1:21" x14ac:dyDescent="0.25">
      <c r="A19" s="2" t="s">
        <v>6</v>
      </c>
      <c r="B19" s="12" t="s">
        <v>299</v>
      </c>
      <c r="C19" s="12"/>
      <c r="D19" s="12"/>
      <c r="E19" s="12"/>
      <c r="F19" s="12"/>
      <c r="G19" s="12"/>
      <c r="H19" s="12"/>
      <c r="I19" s="12"/>
      <c r="J19" s="12"/>
      <c r="K19" s="12"/>
      <c r="L19" s="12"/>
      <c r="M19" s="12"/>
      <c r="N19" s="12"/>
      <c r="O19" s="12"/>
      <c r="P19" s="12"/>
      <c r="Q19" s="12"/>
      <c r="R19" s="12"/>
      <c r="S19" s="12"/>
      <c r="T19" s="12"/>
      <c r="U19" s="12"/>
    </row>
    <row r="20" spans="1:21" x14ac:dyDescent="0.25">
      <c r="A20" s="2" t="s">
        <v>7</v>
      </c>
      <c r="B20" s="12" t="s">
        <v>298</v>
      </c>
      <c r="C20" s="12"/>
      <c r="D20" s="12"/>
      <c r="E20" s="12"/>
      <c r="F20" s="12"/>
      <c r="G20" s="12"/>
      <c r="H20" s="12"/>
      <c r="I20" s="12"/>
      <c r="J20" s="12"/>
      <c r="K20" s="12"/>
      <c r="L20" s="12"/>
      <c r="M20" s="12"/>
      <c r="N20" s="12"/>
      <c r="O20" s="12"/>
      <c r="P20" s="12"/>
      <c r="Q20" s="12"/>
      <c r="R20" s="12"/>
      <c r="S20" s="12"/>
      <c r="T20" s="12"/>
      <c r="U20" s="12"/>
    </row>
    <row r="21" spans="1:21" x14ac:dyDescent="0.25">
      <c r="A21" s="2" t="s">
        <v>287</v>
      </c>
      <c r="B21" s="12" t="s">
        <v>297</v>
      </c>
      <c r="C21" s="12"/>
      <c r="D21" s="12"/>
      <c r="E21" s="12"/>
      <c r="F21" s="12"/>
      <c r="G21" s="12"/>
      <c r="H21" s="12"/>
      <c r="I21" s="12"/>
      <c r="J21" s="12"/>
      <c r="K21" s="12"/>
      <c r="L21" s="12"/>
      <c r="M21" s="12"/>
      <c r="N21" s="12"/>
      <c r="O21" s="12"/>
      <c r="P21" s="12"/>
      <c r="Q21" s="12"/>
      <c r="R21" s="12"/>
      <c r="S21" s="12"/>
      <c r="T21" s="12"/>
      <c r="U21" s="12"/>
    </row>
    <row r="22" spans="1:21" x14ac:dyDescent="0.25">
      <c r="A22" s="2" t="s">
        <v>9</v>
      </c>
      <c r="B22" s="12" t="s">
        <v>296</v>
      </c>
      <c r="C22" s="12"/>
      <c r="D22" s="12"/>
      <c r="E22" s="12"/>
      <c r="F22" s="12"/>
      <c r="G22" s="12"/>
      <c r="H22" s="12"/>
      <c r="I22" s="12"/>
      <c r="J22" s="12"/>
      <c r="K22" s="12"/>
      <c r="L22" s="12"/>
      <c r="M22" s="12"/>
      <c r="N22" s="12"/>
      <c r="O22" s="12"/>
      <c r="P22" s="12"/>
      <c r="Q22" s="12"/>
      <c r="R22" s="12"/>
      <c r="S22" s="12"/>
      <c r="T22" s="12"/>
      <c r="U22" s="12"/>
    </row>
    <row r="23" spans="1:21" x14ac:dyDescent="0.25">
      <c r="A23" s="2" t="s">
        <v>10</v>
      </c>
      <c r="B23" s="12" t="s">
        <v>295</v>
      </c>
      <c r="C23" s="12"/>
      <c r="D23" s="12"/>
      <c r="E23" s="12"/>
      <c r="F23" s="12"/>
      <c r="G23" s="12"/>
      <c r="H23" s="12"/>
      <c r="I23" s="12"/>
      <c r="J23" s="12"/>
      <c r="K23" s="12"/>
      <c r="L23" s="12"/>
      <c r="M23" s="12"/>
      <c r="N23" s="12"/>
      <c r="O23" s="12"/>
      <c r="P23" s="12"/>
      <c r="Q23" s="12"/>
      <c r="R23" s="12"/>
      <c r="S23" s="12"/>
      <c r="T23" s="12"/>
      <c r="U23" s="12"/>
    </row>
    <row r="24" spans="1:21" x14ac:dyDescent="0.25">
      <c r="A24" s="2" t="s">
        <v>11</v>
      </c>
      <c r="B24" s="12" t="s">
        <v>294</v>
      </c>
      <c r="C24" s="12"/>
      <c r="D24" s="12"/>
      <c r="E24" s="12"/>
      <c r="F24" s="12"/>
      <c r="G24" s="12"/>
      <c r="H24" s="12"/>
      <c r="I24" s="12"/>
      <c r="J24" s="12"/>
      <c r="K24" s="12"/>
      <c r="L24" s="12"/>
      <c r="M24" s="12"/>
      <c r="N24" s="12"/>
      <c r="O24" s="12"/>
      <c r="P24" s="12"/>
      <c r="Q24" s="12"/>
      <c r="R24" s="12"/>
      <c r="S24" s="12"/>
      <c r="T24" s="12"/>
      <c r="U24" s="12"/>
    </row>
    <row r="25" spans="1:21" x14ac:dyDescent="0.25">
      <c r="A25" s="2" t="s">
        <v>12</v>
      </c>
      <c r="B25" s="12" t="s">
        <v>293</v>
      </c>
      <c r="C25" s="12"/>
      <c r="D25" s="12"/>
      <c r="E25" s="12"/>
      <c r="F25" s="12"/>
      <c r="G25" s="12"/>
      <c r="H25" s="12"/>
      <c r="I25" s="12"/>
      <c r="J25" s="12"/>
      <c r="K25" s="12"/>
      <c r="L25" s="12"/>
      <c r="M25" s="12"/>
      <c r="N25" s="12"/>
      <c r="O25" s="12"/>
      <c r="P25" s="12"/>
      <c r="Q25" s="12"/>
      <c r="R25" s="12"/>
      <c r="S25" s="12"/>
      <c r="T25" s="12"/>
      <c r="U25" s="12"/>
    </row>
    <row r="26" spans="1:21" x14ac:dyDescent="0.25">
      <c r="A26" s="2" t="s">
        <v>13</v>
      </c>
      <c r="B26" s="12" t="s">
        <v>292</v>
      </c>
      <c r="C26" s="12"/>
      <c r="D26" s="12"/>
      <c r="E26" s="12"/>
      <c r="F26" s="12"/>
      <c r="G26" s="12"/>
      <c r="H26" s="12"/>
      <c r="I26" s="12"/>
      <c r="J26" s="12"/>
      <c r="K26" s="12"/>
      <c r="L26" s="12"/>
      <c r="M26" s="12"/>
      <c r="N26" s="12"/>
      <c r="O26" s="12"/>
      <c r="P26" s="12"/>
      <c r="Q26" s="12"/>
      <c r="R26" s="12"/>
      <c r="S26" s="12"/>
      <c r="T26" s="12"/>
      <c r="U26" s="12"/>
    </row>
    <row r="27" spans="1:21" x14ac:dyDescent="0.25">
      <c r="A27" s="2" t="s">
        <v>14</v>
      </c>
      <c r="B27" s="12" t="s">
        <v>291</v>
      </c>
      <c r="C27" s="12"/>
      <c r="D27" s="12"/>
      <c r="E27" s="12"/>
      <c r="F27" s="12"/>
      <c r="G27" s="12"/>
      <c r="H27" s="12"/>
      <c r="I27" s="12"/>
      <c r="J27" s="12"/>
      <c r="K27" s="12"/>
      <c r="L27" s="12"/>
      <c r="M27" s="12"/>
      <c r="N27" s="12"/>
      <c r="O27" s="12"/>
      <c r="P27" s="12"/>
      <c r="Q27" s="12"/>
      <c r="R27" s="12"/>
      <c r="S27" s="12"/>
      <c r="T27" s="12"/>
      <c r="U27" s="12"/>
    </row>
    <row r="28" spans="1:21" x14ac:dyDescent="0.25">
      <c r="A28" s="2" t="s">
        <v>15</v>
      </c>
      <c r="B28" s="12" t="s">
        <v>290</v>
      </c>
      <c r="C28" s="12"/>
      <c r="D28" s="12"/>
      <c r="E28" s="12"/>
      <c r="F28" s="12"/>
      <c r="G28" s="12"/>
      <c r="H28" s="12"/>
      <c r="I28" s="12"/>
      <c r="J28" s="12"/>
      <c r="K28" s="12"/>
      <c r="L28" s="12"/>
      <c r="M28" s="12"/>
      <c r="N28" s="12"/>
      <c r="O28" s="12"/>
      <c r="P28" s="12"/>
      <c r="Q28" s="12"/>
      <c r="R28" s="12"/>
      <c r="S28" s="12"/>
      <c r="T28" s="12"/>
      <c r="U28" s="12"/>
    </row>
    <row r="29" spans="1:21" x14ac:dyDescent="0.25">
      <c r="A29" s="2" t="s">
        <v>16</v>
      </c>
      <c r="B29" s="12" t="s">
        <v>289</v>
      </c>
      <c r="C29" s="12"/>
      <c r="D29" s="12"/>
      <c r="E29" s="12"/>
      <c r="F29" s="12"/>
      <c r="G29" s="12"/>
      <c r="H29" s="12"/>
      <c r="I29" s="12"/>
      <c r="J29" s="12"/>
      <c r="K29" s="12"/>
      <c r="L29" s="12"/>
      <c r="M29" s="12"/>
      <c r="N29" s="12"/>
      <c r="O29" s="12"/>
      <c r="P29" s="12"/>
      <c r="Q29" s="12"/>
      <c r="R29" s="12"/>
      <c r="S29" s="12"/>
      <c r="T29" s="12"/>
      <c r="U29" s="12"/>
    </row>
    <row r="30" spans="1:21" x14ac:dyDescent="0.25">
      <c r="A30" s="2" t="s">
        <v>17</v>
      </c>
      <c r="B30" s="12" t="s">
        <v>288</v>
      </c>
      <c r="C30" s="12"/>
      <c r="D30" s="12"/>
      <c r="E30" s="12"/>
      <c r="F30" s="12"/>
      <c r="G30" s="12"/>
      <c r="H30" s="12"/>
      <c r="I30" s="12"/>
      <c r="J30" s="12"/>
      <c r="K30" s="12"/>
      <c r="L30" s="12"/>
      <c r="M30" s="12"/>
      <c r="N30" s="12"/>
      <c r="O30" s="12"/>
      <c r="P30" s="12"/>
      <c r="Q30" s="12"/>
      <c r="R30" s="12"/>
      <c r="S30" s="12"/>
      <c r="T30" s="12"/>
      <c r="U30" s="12"/>
    </row>
    <row r="32" spans="1:21" x14ac:dyDescent="0.25">
      <c r="A32" s="3" t="s">
        <v>306</v>
      </c>
    </row>
    <row r="33" spans="1:2" x14ac:dyDescent="0.25">
      <c r="A33" s="3" t="s">
        <v>585</v>
      </c>
    </row>
    <row r="34" spans="1:2" x14ac:dyDescent="0.25">
      <c r="A34" s="2" t="s">
        <v>307</v>
      </c>
      <c r="B34" s="2" t="s">
        <v>327</v>
      </c>
    </row>
    <row r="35" spans="1:2" x14ac:dyDescent="0.25">
      <c r="A35" s="2" t="s">
        <v>308</v>
      </c>
      <c r="B35" s="2" t="s">
        <v>309</v>
      </c>
    </row>
    <row r="36" spans="1:2" x14ac:dyDescent="0.25">
      <c r="A36" s="2" t="s">
        <v>310</v>
      </c>
      <c r="B36" s="5" t="s">
        <v>311</v>
      </c>
    </row>
    <row r="37" spans="1:2" x14ac:dyDescent="0.25">
      <c r="A37" s="2" t="s">
        <v>313</v>
      </c>
      <c r="B37" s="5" t="s">
        <v>314</v>
      </c>
    </row>
    <row r="38" spans="1:2" x14ac:dyDescent="0.25">
      <c r="A38" s="2" t="s">
        <v>315</v>
      </c>
      <c r="B38" s="2" t="s">
        <v>317</v>
      </c>
    </row>
    <row r="39" spans="1:2" x14ac:dyDescent="0.25">
      <c r="A39" s="2" t="s">
        <v>319</v>
      </c>
      <c r="B39" s="2" t="s">
        <v>320</v>
      </c>
    </row>
    <row r="40" spans="1:2" x14ac:dyDescent="0.25">
      <c r="A40" s="2" t="s">
        <v>321</v>
      </c>
      <c r="B40" s="2" t="s">
        <v>322</v>
      </c>
    </row>
    <row r="41" spans="1:2" x14ac:dyDescent="0.25">
      <c r="A41" s="2" t="s">
        <v>323</v>
      </c>
      <c r="B41" s="2" t="s">
        <v>328</v>
      </c>
    </row>
    <row r="42" spans="1:2" x14ac:dyDescent="0.25">
      <c r="A42" s="2" t="s">
        <v>326</v>
      </c>
      <c r="B42" s="2" t="s">
        <v>329</v>
      </c>
    </row>
    <row r="43" spans="1:2" x14ac:dyDescent="0.25">
      <c r="A43" s="2" t="s">
        <v>334</v>
      </c>
      <c r="B43" s="5" t="s">
        <v>339</v>
      </c>
    </row>
    <row r="44" spans="1:2" x14ac:dyDescent="0.25">
      <c r="A44" s="2" t="s">
        <v>337</v>
      </c>
      <c r="B44" s="2" t="s">
        <v>338</v>
      </c>
    </row>
    <row r="45" spans="1:2" x14ac:dyDescent="0.25">
      <c r="A45" s="2" t="s">
        <v>340</v>
      </c>
      <c r="B45" s="2" t="s">
        <v>341</v>
      </c>
    </row>
    <row r="46" spans="1:2" x14ac:dyDescent="0.25">
      <c r="A46" s="2" t="s">
        <v>344</v>
      </c>
      <c r="B46" s="2" t="s">
        <v>345</v>
      </c>
    </row>
    <row r="47" spans="1:2" x14ac:dyDescent="0.25">
      <c r="A47" s="2" t="s">
        <v>346</v>
      </c>
      <c r="B47" s="2" t="s">
        <v>347</v>
      </c>
    </row>
    <row r="48" spans="1:2" x14ac:dyDescent="0.25">
      <c r="A48" s="2" t="s">
        <v>348</v>
      </c>
      <c r="B48" s="5" t="s">
        <v>350</v>
      </c>
    </row>
    <row r="49" spans="1:2" x14ac:dyDescent="0.25">
      <c r="A49" s="2" t="s">
        <v>352</v>
      </c>
      <c r="B49" s="5" t="s">
        <v>353</v>
      </c>
    </row>
    <row r="50" spans="1:2" x14ac:dyDescent="0.25">
      <c r="A50" s="2" t="s">
        <v>355</v>
      </c>
      <c r="B50" s="2" t="s">
        <v>356</v>
      </c>
    </row>
    <row r="52" spans="1:2" x14ac:dyDescent="0.25">
      <c r="A52" s="3" t="s">
        <v>586</v>
      </c>
    </row>
    <row r="53" spans="1:2" x14ac:dyDescent="0.25">
      <c r="A53" s="3" t="s">
        <v>566</v>
      </c>
    </row>
    <row r="54" spans="1:2" x14ac:dyDescent="0.25">
      <c r="A54" s="2" t="s">
        <v>562</v>
      </c>
    </row>
    <row r="55" spans="1:2" x14ac:dyDescent="0.25">
      <c r="A55" s="3" t="s">
        <v>567</v>
      </c>
    </row>
    <row r="56" spans="1:2" x14ac:dyDescent="0.25">
      <c r="A56" s="19" t="s">
        <v>563</v>
      </c>
    </row>
    <row r="57" spans="1:2" x14ac:dyDescent="0.25">
      <c r="A57" s="3" t="s">
        <v>564</v>
      </c>
    </row>
    <row r="58" spans="1:2" x14ac:dyDescent="0.25">
      <c r="A58" s="2" t="s">
        <v>565</v>
      </c>
    </row>
    <row r="59" spans="1:2" x14ac:dyDescent="0.25">
      <c r="A59" s="3" t="s">
        <v>570</v>
      </c>
    </row>
    <row r="60" spans="1:2" x14ac:dyDescent="0.25">
      <c r="A60" s="2" t="s">
        <v>571</v>
      </c>
    </row>
    <row r="61" spans="1:2" x14ac:dyDescent="0.25">
      <c r="A61" s="3" t="s">
        <v>568</v>
      </c>
    </row>
    <row r="62" spans="1:2" x14ac:dyDescent="0.25">
      <c r="A62" s="2" t="s">
        <v>569</v>
      </c>
    </row>
    <row r="63" spans="1:2" x14ac:dyDescent="0.25">
      <c r="A63" s="3" t="s">
        <v>575</v>
      </c>
    </row>
    <row r="64" spans="1:2" x14ac:dyDescent="0.25">
      <c r="A64" s="2" t="s">
        <v>577</v>
      </c>
    </row>
    <row r="65" spans="1:1" x14ac:dyDescent="0.25">
      <c r="A65" s="3" t="s">
        <v>576</v>
      </c>
    </row>
    <row r="66" spans="1:1" x14ac:dyDescent="0.25">
      <c r="A66" s="2" t="s">
        <v>578</v>
      </c>
    </row>
    <row r="67" spans="1:1" x14ac:dyDescent="0.25">
      <c r="A67" s="3" t="s">
        <v>579</v>
      </c>
    </row>
    <row r="68" spans="1:1" x14ac:dyDescent="0.25">
      <c r="A68" s="2" t="s">
        <v>581</v>
      </c>
    </row>
    <row r="69" spans="1:1" x14ac:dyDescent="0.25">
      <c r="A69" s="2" t="s">
        <v>582</v>
      </c>
    </row>
    <row r="70" spans="1:1" x14ac:dyDescent="0.25">
      <c r="A70" s="5" t="s">
        <v>584</v>
      </c>
    </row>
    <row r="71" spans="1:1" x14ac:dyDescent="0.25">
      <c r="A71" s="5" t="s">
        <v>587</v>
      </c>
    </row>
  </sheetData>
  <mergeCells count="26">
    <mergeCell ref="B27:U27"/>
    <mergeCell ref="B28:U28"/>
    <mergeCell ref="B29:U29"/>
    <mergeCell ref="B30:U30"/>
    <mergeCell ref="B21:U21"/>
    <mergeCell ref="B22:U22"/>
    <mergeCell ref="B23:U23"/>
    <mergeCell ref="B24:U24"/>
    <mergeCell ref="B25:U25"/>
    <mergeCell ref="B26:U26"/>
    <mergeCell ref="B1:U1"/>
    <mergeCell ref="B2:U4"/>
    <mergeCell ref="B5:U5"/>
    <mergeCell ref="B6:U6"/>
    <mergeCell ref="B20:U20"/>
    <mergeCell ref="B9:U9"/>
    <mergeCell ref="B7:U7"/>
    <mergeCell ref="B8:U8"/>
    <mergeCell ref="B12:U12"/>
    <mergeCell ref="B13:U13"/>
    <mergeCell ref="B14:U14"/>
    <mergeCell ref="B15:U15"/>
    <mergeCell ref="B16:U16"/>
    <mergeCell ref="B17:U17"/>
    <mergeCell ref="B18:U18"/>
    <mergeCell ref="B19:U19"/>
  </mergeCells>
  <hyperlinks>
    <hyperlink ref="B7" r:id="rId1"/>
    <hyperlink ref="B9" r:id="rId2"/>
    <hyperlink ref="B8" r:id="rId3"/>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A86"/>
  <sheetViews>
    <sheetView topLeftCell="P1" workbookViewId="0">
      <selection activeCell="AA1" sqref="AA1:AA1048576"/>
    </sheetView>
  </sheetViews>
  <sheetFormatPr defaultRowHeight="15.05" x14ac:dyDescent="0.3"/>
  <cols>
    <col min="1" max="1" width="13.6640625" bestFit="1" customWidth="1"/>
    <col min="2" max="2" width="12" bestFit="1" customWidth="1"/>
    <col min="3" max="3" width="16.88671875" bestFit="1" customWidth="1"/>
    <col min="4" max="4" width="11.88671875" bestFit="1" customWidth="1"/>
    <col min="5" max="5" width="16.77734375" bestFit="1" customWidth="1"/>
    <col min="6" max="6" width="28.5546875" bestFit="1" customWidth="1"/>
    <col min="7" max="7" width="28.109375" bestFit="1" customWidth="1"/>
    <col min="8" max="8" width="6.33203125" style="9" bestFit="1" customWidth="1"/>
    <col min="9" max="9" width="9.21875" bestFit="1" customWidth="1"/>
    <col min="10" max="10" width="14.77734375" bestFit="1" customWidth="1"/>
    <col min="11" max="11" width="13.21875" bestFit="1" customWidth="1"/>
    <col min="12" max="12" width="13.21875" customWidth="1"/>
    <col min="13" max="13" width="16.5546875" bestFit="1" customWidth="1"/>
    <col min="14" max="14" width="9.5546875" style="7" bestFit="1" customWidth="1"/>
    <col min="15" max="15" width="16.44140625" bestFit="1" customWidth="1"/>
    <col min="16" max="16" width="14.109375" bestFit="1" customWidth="1"/>
    <col min="17" max="17" width="11.88671875" bestFit="1" customWidth="1"/>
    <col min="18" max="18" width="19.109375" bestFit="1" customWidth="1"/>
    <col min="19" max="19" width="18.44140625" style="1" bestFit="1" customWidth="1"/>
    <col min="20" max="21" width="18.44140625" style="1" customWidth="1"/>
    <col min="22" max="22" width="18.44140625" bestFit="1" customWidth="1"/>
    <col min="23" max="23" width="14.88671875" customWidth="1"/>
    <col min="24" max="24" width="8.88671875" bestFit="1" customWidth="1"/>
    <col min="25" max="25" width="14.77734375" bestFit="1" customWidth="1"/>
    <col min="26" max="26" width="17" bestFit="1" customWidth="1"/>
    <col min="27" max="27" width="19.33203125" bestFit="1" customWidth="1"/>
  </cols>
  <sheetData>
    <row r="1" spans="1:27" x14ac:dyDescent="0.3">
      <c r="A1" s="4" t="s">
        <v>0</v>
      </c>
      <c r="B1" s="4" t="s">
        <v>1</v>
      </c>
      <c r="C1" s="4" t="s">
        <v>312</v>
      </c>
      <c r="D1" s="4" t="s">
        <v>2</v>
      </c>
      <c r="E1" s="4" t="s">
        <v>316</v>
      </c>
      <c r="F1" s="4" t="s">
        <v>3</v>
      </c>
      <c r="G1" s="4" t="s">
        <v>318</v>
      </c>
      <c r="H1" s="8" t="s">
        <v>4</v>
      </c>
      <c r="I1" s="4" t="s">
        <v>5</v>
      </c>
      <c r="J1" s="4" t="s">
        <v>6</v>
      </c>
      <c r="K1" s="4" t="s">
        <v>7</v>
      </c>
      <c r="L1" s="4" t="s">
        <v>335</v>
      </c>
      <c r="M1" s="4" t="s">
        <v>336</v>
      </c>
      <c r="N1" s="6" t="s">
        <v>8</v>
      </c>
      <c r="O1" s="4" t="s">
        <v>9</v>
      </c>
      <c r="P1" s="4" t="s">
        <v>10</v>
      </c>
      <c r="Q1" s="4" t="s">
        <v>11</v>
      </c>
      <c r="R1" s="4" t="s">
        <v>12</v>
      </c>
      <c r="S1" s="10" t="s">
        <v>13</v>
      </c>
      <c r="T1" s="10" t="s">
        <v>343</v>
      </c>
      <c r="U1" s="10" t="s">
        <v>349</v>
      </c>
      <c r="V1" s="4" t="s">
        <v>14</v>
      </c>
      <c r="W1" s="4" t="s">
        <v>351</v>
      </c>
      <c r="X1" s="4" t="s">
        <v>15</v>
      </c>
      <c r="Y1" s="4" t="s">
        <v>16</v>
      </c>
      <c r="Z1" s="4" t="s">
        <v>17</v>
      </c>
      <c r="AA1" s="4" t="s">
        <v>354</v>
      </c>
    </row>
    <row r="2" spans="1:27" x14ac:dyDescent="0.3">
      <c r="A2">
        <v>1084</v>
      </c>
      <c r="B2" t="s">
        <v>18</v>
      </c>
      <c r="C2" t="str">
        <f>TRIM(PROPER(B2))</f>
        <v>Pat</v>
      </c>
      <c r="D2" t="s">
        <v>19</v>
      </c>
      <c r="E2" t="str">
        <f>TRIM(PROPER(D2))</f>
        <v>Smith</v>
      </c>
      <c r="F2" t="s">
        <v>20</v>
      </c>
      <c r="G2" t="str">
        <f>TRIM(F2)</f>
        <v>pat.smith@gmail.com</v>
      </c>
      <c r="H2" s="9">
        <v>61</v>
      </c>
      <c r="I2" t="s">
        <v>324</v>
      </c>
      <c r="J2" t="s">
        <v>330</v>
      </c>
      <c r="K2" t="s">
        <v>22</v>
      </c>
      <c r="L2" t="str">
        <f>TRIM(K2)</f>
        <v>HR</v>
      </c>
      <c r="M2" t="str">
        <f>(TRIM(SUBSTITUTE(SUBSTITUTE(K2, "Directorate", "Director"), "Directr", "Director")))</f>
        <v>HR</v>
      </c>
      <c r="N2" s="7">
        <v>85000</v>
      </c>
      <c r="O2" t="s">
        <v>23</v>
      </c>
      <c r="P2" t="s">
        <v>24</v>
      </c>
      <c r="Q2" t="s">
        <v>24</v>
      </c>
      <c r="R2" t="s">
        <v>25</v>
      </c>
      <c r="S2" s="1">
        <v>40235</v>
      </c>
      <c r="T2" s="1">
        <f>S2</f>
        <v>40235</v>
      </c>
      <c r="U2" s="1" t="str">
        <f>IF(ISNUMBER(S2), TEXT(S2,"mm/dd/yyyy"),
 IFERROR(TEXT(DATE(RIGHT(S2,4),1,MID(S2,FIND(",",S2)+2,2)),"mm/dd/yyyy"),
 IFERROR(TEXT(DATE(RIGHT(S2,4),MID(S2,4,2),LEFT(S2,2)),"mm/dd/yyyy"),S2)))</f>
        <v>02/26/2010</v>
      </c>
      <c r="V2" s="1">
        <v>43077</v>
      </c>
      <c r="W2" s="1" t="str">
        <f>IF(OR(V2="", ISBLANK(V2)), "",
 IF(ISNUMBER(V2), TEXT(V2, "mm/dd/yyyy"),
 IFERROR(TEXT(DATE(RIGHT(V2,4),1,MID(V2,FIND(",",V2)+2,2)),"mm/dd/yyyy"),
 IFERROR(TEXT(DATE(RIGHT(V2,4),MID(V2,4,2),LEFT(V2,2)),"mm/dd/yyyy"),V2))))</f>
        <v>12/08/2017</v>
      </c>
      <c r="X2" t="s">
        <v>26</v>
      </c>
      <c r="Y2" t="s">
        <v>24</v>
      </c>
      <c r="Z2">
        <v>5</v>
      </c>
      <c r="AA2">
        <f>IF(OR(Z2="", ISBLANK(Z2)), "N/A", Z2)</f>
        <v>5</v>
      </c>
    </row>
    <row r="3" spans="1:27" x14ac:dyDescent="0.3">
      <c r="A3">
        <v>1031</v>
      </c>
      <c r="B3" t="s">
        <v>27</v>
      </c>
      <c r="C3" t="str">
        <f t="shared" ref="C3:C66" si="0">TRIM(PROPER(B3))</f>
        <v>Chris</v>
      </c>
      <c r="D3" t="s">
        <v>28</v>
      </c>
      <c r="E3" t="str">
        <f t="shared" ref="E3:E66" si="1">TRIM(PROPER(D3))</f>
        <v>Williams</v>
      </c>
      <c r="F3" t="s">
        <v>29</v>
      </c>
      <c r="G3" t="str">
        <f t="shared" ref="G3:G66" si="2">TRIM(F3)</f>
        <v>chris.williams@live.com</v>
      </c>
      <c r="H3" s="9">
        <v>42</v>
      </c>
      <c r="I3" t="s">
        <v>324</v>
      </c>
      <c r="J3" t="s">
        <v>331</v>
      </c>
      <c r="K3" t="s">
        <v>31</v>
      </c>
      <c r="L3" t="str">
        <f t="shared" ref="L3:L66" si="3">TRIM(K3)</f>
        <v>Analyst</v>
      </c>
      <c r="M3" t="str">
        <f t="shared" ref="M3:M66" si="4">(TRIM(SUBSTITUTE(SUBSTITUTE(K3, "Directorate", "Director"), "Directr", "Director")))</f>
        <v>Analyst</v>
      </c>
      <c r="N3" s="7">
        <v>87000</v>
      </c>
      <c r="O3" t="s">
        <v>32</v>
      </c>
      <c r="P3" t="s">
        <v>24</v>
      </c>
      <c r="Q3" t="s">
        <v>24</v>
      </c>
      <c r="R3" t="s">
        <v>25</v>
      </c>
      <c r="S3" s="11" t="s">
        <v>33</v>
      </c>
      <c r="T3" s="1" t="str">
        <f>TEXT(DATE(RIGHT(S3,4), MID(S3,4,2), LEFT(S3,2)), "mm/dd/yyyy")</f>
        <v>01/18/2000</v>
      </c>
      <c r="U3" s="1" t="str">
        <f t="shared" ref="U3:U66" si="5">IF(ISNUMBER(S3), TEXT(S3,"mm/dd/yyyy"),
 IFERROR(TEXT(DATE(RIGHT(S3,4),1,MID(S3,FIND(",",S3)+2,2)),"mm/dd/yyyy"),
 IFERROR(TEXT(DATE(RIGHT(S3,4),MID(S3,4,2),LEFT(S3,2)),"mm/dd/yyyy"),S3)))</f>
        <v>01/18/2000</v>
      </c>
      <c r="V3" s="1">
        <v>42270</v>
      </c>
      <c r="W3" s="1" t="str">
        <f t="shared" ref="W3:W66" si="6">IF(OR(V3="", ISBLANK(V3)), "",
 IF(ISNUMBER(V3), TEXT(V3, "mm/dd/yyyy"),
 IFERROR(TEXT(DATE(RIGHT(V3,4),1,MID(V3,FIND(",",V3)+2,2)),"mm/dd/yyyy"),
 IFERROR(TEXT(DATE(RIGHT(V3,4),MID(V3,4,2),LEFT(V3,2)),"mm/dd/yyyy"),V3))))</f>
        <v>09/23/2015</v>
      </c>
      <c r="X3" t="s">
        <v>34</v>
      </c>
      <c r="Y3" t="s">
        <v>24</v>
      </c>
      <c r="Z3">
        <v>4</v>
      </c>
      <c r="AA3">
        <f t="shared" ref="AA3:AA66" si="7">IF(OR(Z3="", ISBLANK(Z3)), "N/A", Z3)</f>
        <v>4</v>
      </c>
    </row>
    <row r="4" spans="1:27" x14ac:dyDescent="0.3">
      <c r="A4">
        <v>1057</v>
      </c>
      <c r="B4" t="s">
        <v>35</v>
      </c>
      <c r="C4" t="str">
        <f t="shared" si="0"/>
        <v>Chris</v>
      </c>
      <c r="D4" t="s">
        <v>36</v>
      </c>
      <c r="E4" t="str">
        <f t="shared" si="1"/>
        <v>Williams</v>
      </c>
      <c r="F4" t="s">
        <v>37</v>
      </c>
      <c r="G4" t="str">
        <f t="shared" si="2"/>
        <v>chris.williams@hotmail.com</v>
      </c>
      <c r="H4" s="9">
        <v>50</v>
      </c>
      <c r="I4" t="s">
        <v>324</v>
      </c>
      <c r="J4" t="s">
        <v>331</v>
      </c>
      <c r="K4" t="s">
        <v>38</v>
      </c>
      <c r="L4" t="str">
        <f t="shared" si="3"/>
        <v>Manager</v>
      </c>
      <c r="M4" t="str">
        <f t="shared" si="4"/>
        <v>Manager</v>
      </c>
      <c r="N4" s="7">
        <v>145000</v>
      </c>
      <c r="O4" t="s">
        <v>39</v>
      </c>
      <c r="P4" t="s">
        <v>40</v>
      </c>
      <c r="Q4" t="s">
        <v>24</v>
      </c>
      <c r="R4" t="s">
        <v>71</v>
      </c>
      <c r="S4" s="1">
        <v>37402</v>
      </c>
      <c r="T4" s="1">
        <f t="shared" ref="T4:T6" si="8">S4</f>
        <v>37402</v>
      </c>
      <c r="U4" s="1" t="str">
        <f t="shared" si="5"/>
        <v>05/26/2002</v>
      </c>
      <c r="V4" s="1">
        <v>38777</v>
      </c>
      <c r="W4" s="1" t="str">
        <f t="shared" si="6"/>
        <v>03/01/2006</v>
      </c>
      <c r="X4" t="s">
        <v>26</v>
      </c>
      <c r="Y4" t="s">
        <v>24</v>
      </c>
      <c r="Z4">
        <v>1</v>
      </c>
      <c r="AA4">
        <f t="shared" si="7"/>
        <v>1</v>
      </c>
    </row>
    <row r="5" spans="1:27" x14ac:dyDescent="0.3">
      <c r="A5">
        <v>1025</v>
      </c>
      <c r="B5" t="s">
        <v>42</v>
      </c>
      <c r="C5" t="str">
        <f t="shared" si="0"/>
        <v>Jordan</v>
      </c>
      <c r="D5" t="s">
        <v>43</v>
      </c>
      <c r="E5" t="str">
        <f t="shared" si="1"/>
        <v>Wilson</v>
      </c>
      <c r="F5" t="s">
        <v>44</v>
      </c>
      <c r="G5" t="str">
        <f t="shared" si="2"/>
        <v>jordan.wilson@company.com</v>
      </c>
      <c r="H5" s="9">
        <v>49</v>
      </c>
      <c r="I5" t="s">
        <v>325</v>
      </c>
      <c r="J5" t="s">
        <v>332</v>
      </c>
      <c r="K5" t="s">
        <v>47</v>
      </c>
      <c r="L5" t="str">
        <f t="shared" si="3"/>
        <v>Engineer</v>
      </c>
      <c r="M5" t="str">
        <f t="shared" si="4"/>
        <v>Engineer</v>
      </c>
      <c r="N5" s="7">
        <v>60000</v>
      </c>
      <c r="O5" t="s">
        <v>32</v>
      </c>
      <c r="P5" t="s">
        <v>40</v>
      </c>
      <c r="Q5" t="s">
        <v>40</v>
      </c>
      <c r="R5" t="s">
        <v>106</v>
      </c>
      <c r="S5" s="1">
        <v>43472</v>
      </c>
      <c r="T5" s="1">
        <f t="shared" si="8"/>
        <v>43472</v>
      </c>
      <c r="U5" s="1" t="str">
        <f t="shared" si="5"/>
        <v>01/07/2019</v>
      </c>
      <c r="V5" t="s">
        <v>49</v>
      </c>
      <c r="W5" s="1" t="str">
        <f t="shared" si="6"/>
        <v>01/24/2023</v>
      </c>
      <c r="X5" t="s">
        <v>50</v>
      </c>
      <c r="Y5" t="s">
        <v>40</v>
      </c>
      <c r="AA5" t="str">
        <f t="shared" si="7"/>
        <v>N/A</v>
      </c>
    </row>
    <row r="6" spans="1:27" x14ac:dyDescent="0.3">
      <c r="A6">
        <v>1017</v>
      </c>
      <c r="B6" t="s">
        <v>51</v>
      </c>
      <c r="C6" t="str">
        <f t="shared" si="0"/>
        <v>John</v>
      </c>
      <c r="D6" t="s">
        <v>52</v>
      </c>
      <c r="E6" t="str">
        <f t="shared" si="1"/>
        <v>Brown</v>
      </c>
      <c r="F6" t="s">
        <v>53</v>
      </c>
      <c r="G6" t="str">
        <f t="shared" si="2"/>
        <v>john.brown@outlook.com</v>
      </c>
      <c r="H6" s="9">
        <v>27</v>
      </c>
      <c r="I6" t="s">
        <v>325</v>
      </c>
      <c r="J6" t="s">
        <v>331</v>
      </c>
      <c r="K6" t="s">
        <v>54</v>
      </c>
      <c r="L6" t="str">
        <f t="shared" si="3"/>
        <v>Professional</v>
      </c>
      <c r="M6" t="str">
        <f t="shared" si="4"/>
        <v>Professional</v>
      </c>
      <c r="N6" s="7">
        <v>147000</v>
      </c>
      <c r="O6" t="s">
        <v>23</v>
      </c>
      <c r="P6" t="s">
        <v>24</v>
      </c>
      <c r="Q6" t="s">
        <v>40</v>
      </c>
      <c r="R6" t="s">
        <v>25</v>
      </c>
      <c r="S6" s="1">
        <v>37805</v>
      </c>
      <c r="T6" s="1">
        <f t="shared" si="8"/>
        <v>37805</v>
      </c>
      <c r="U6" s="1" t="str">
        <f t="shared" si="5"/>
        <v>07/03/2003</v>
      </c>
      <c r="V6" t="s">
        <v>55</v>
      </c>
      <c r="W6" s="1" t="str">
        <f t="shared" si="6"/>
        <v>01/11/2023</v>
      </c>
      <c r="X6" t="s">
        <v>50</v>
      </c>
      <c r="Y6" t="s">
        <v>24</v>
      </c>
      <c r="Z6">
        <v>2</v>
      </c>
      <c r="AA6">
        <f t="shared" si="7"/>
        <v>2</v>
      </c>
    </row>
    <row r="7" spans="1:27" x14ac:dyDescent="0.3">
      <c r="A7">
        <v>1024</v>
      </c>
      <c r="B7" t="s">
        <v>56</v>
      </c>
      <c r="C7" t="str">
        <f t="shared" si="0"/>
        <v>Jane</v>
      </c>
      <c r="D7" t="s">
        <v>36</v>
      </c>
      <c r="E7" t="str">
        <f t="shared" si="1"/>
        <v>Williams</v>
      </c>
      <c r="F7" t="s">
        <v>57</v>
      </c>
      <c r="G7" t="str">
        <f t="shared" si="2"/>
        <v>jane.williams@gmail.com</v>
      </c>
      <c r="H7" s="9">
        <v>48</v>
      </c>
      <c r="I7" t="s">
        <v>324</v>
      </c>
      <c r="J7" t="s">
        <v>331</v>
      </c>
      <c r="K7" t="s">
        <v>58</v>
      </c>
      <c r="L7" t="str">
        <f t="shared" si="3"/>
        <v>Salesman</v>
      </c>
      <c r="M7" t="str">
        <f t="shared" si="4"/>
        <v>Salesman</v>
      </c>
      <c r="N7" s="7">
        <v>134000</v>
      </c>
      <c r="O7" t="s">
        <v>23</v>
      </c>
      <c r="P7" t="s">
        <v>40</v>
      </c>
      <c r="Q7" t="s">
        <v>40</v>
      </c>
      <c r="R7" t="s">
        <v>106</v>
      </c>
      <c r="S7" s="1" t="s">
        <v>59</v>
      </c>
      <c r="T7" s="1" t="str">
        <f>TEXT(DATE(RIGHT(S7,4), 1, MID(S7,FIND(",",S7)+2,2)),"mm/dd/yyyy")</f>
        <v>01/08/2011</v>
      </c>
      <c r="U7" s="1" t="str">
        <f t="shared" si="5"/>
        <v>01/08/2011</v>
      </c>
      <c r="V7" s="1">
        <v>41608</v>
      </c>
      <c r="W7" s="1" t="str">
        <f t="shared" si="6"/>
        <v>11/30/2013</v>
      </c>
      <c r="X7" t="s">
        <v>26</v>
      </c>
      <c r="Y7" t="s">
        <v>40</v>
      </c>
      <c r="AA7" t="str">
        <f t="shared" si="7"/>
        <v>N/A</v>
      </c>
    </row>
    <row r="8" spans="1:27" x14ac:dyDescent="0.3">
      <c r="A8">
        <v>1003</v>
      </c>
      <c r="B8" t="s">
        <v>60</v>
      </c>
      <c r="C8" t="str">
        <f t="shared" si="0"/>
        <v>Alex</v>
      </c>
      <c r="D8" t="s">
        <v>52</v>
      </c>
      <c r="E8" t="str">
        <f t="shared" si="1"/>
        <v>Brown</v>
      </c>
      <c r="F8" t="s">
        <v>61</v>
      </c>
      <c r="G8" t="str">
        <f t="shared" si="2"/>
        <v>alex.brown@gmail.com</v>
      </c>
      <c r="H8" s="9">
        <v>45</v>
      </c>
      <c r="I8" t="s">
        <v>324</v>
      </c>
      <c r="J8" t="s">
        <v>330</v>
      </c>
      <c r="K8" t="s">
        <v>62</v>
      </c>
      <c r="L8" t="str">
        <f t="shared" si="3"/>
        <v>Director</v>
      </c>
      <c r="M8" t="str">
        <f t="shared" si="4"/>
        <v>Director</v>
      </c>
      <c r="N8" s="7">
        <v>72000</v>
      </c>
      <c r="O8" t="s">
        <v>23</v>
      </c>
      <c r="P8" t="s">
        <v>40</v>
      </c>
      <c r="Q8" t="s">
        <v>24</v>
      </c>
      <c r="R8" t="s">
        <v>342</v>
      </c>
      <c r="S8" s="11" t="s">
        <v>64</v>
      </c>
      <c r="T8" s="1" t="str">
        <f t="shared" ref="T8:T9" si="9">TEXT(DATE(RIGHT(S8,4), MID(S8,4,2), LEFT(S8,2)), "mm/dd/yyyy")</f>
        <v>03/20/2015</v>
      </c>
      <c r="U8" s="1" t="str">
        <f t="shared" si="5"/>
        <v>03/20/2015</v>
      </c>
      <c r="V8" t="s">
        <v>65</v>
      </c>
      <c r="W8" s="1" t="str">
        <f t="shared" si="6"/>
        <v>Present</v>
      </c>
      <c r="X8" t="s">
        <v>66</v>
      </c>
      <c r="Y8" t="s">
        <v>24</v>
      </c>
      <c r="Z8">
        <v>5</v>
      </c>
      <c r="AA8">
        <f t="shared" si="7"/>
        <v>5</v>
      </c>
    </row>
    <row r="9" spans="1:27" x14ac:dyDescent="0.3">
      <c r="A9">
        <v>1028</v>
      </c>
      <c r="B9" t="s">
        <v>67</v>
      </c>
      <c r="C9" t="str">
        <f t="shared" si="0"/>
        <v>Taylor</v>
      </c>
      <c r="D9" t="s">
        <v>68</v>
      </c>
      <c r="E9" t="str">
        <f t="shared" si="1"/>
        <v>Davis</v>
      </c>
      <c r="F9" t="s">
        <v>69</v>
      </c>
      <c r="G9" t="str">
        <f t="shared" si="2"/>
        <v>taylor.davis@company.com</v>
      </c>
      <c r="H9" s="9">
        <v>63</v>
      </c>
      <c r="I9" t="s">
        <v>324</v>
      </c>
      <c r="J9" t="s">
        <v>333</v>
      </c>
      <c r="K9" t="s">
        <v>62</v>
      </c>
      <c r="L9" t="str">
        <f t="shared" si="3"/>
        <v>Director</v>
      </c>
      <c r="M9" t="str">
        <f t="shared" si="4"/>
        <v>Director</v>
      </c>
      <c r="N9" s="7">
        <v>46000</v>
      </c>
      <c r="O9" t="s">
        <v>32</v>
      </c>
      <c r="P9" t="s">
        <v>24</v>
      </c>
      <c r="Q9" t="s">
        <v>40</v>
      </c>
      <c r="R9" t="s">
        <v>71</v>
      </c>
      <c r="S9" s="11" t="s">
        <v>72</v>
      </c>
      <c r="T9" s="1" t="str">
        <f t="shared" si="9"/>
        <v>05/19/2020</v>
      </c>
      <c r="U9" s="1" t="str">
        <f t="shared" si="5"/>
        <v>05/19/2020</v>
      </c>
      <c r="V9" s="1">
        <v>44685</v>
      </c>
      <c r="W9" s="1" t="str">
        <f t="shared" si="6"/>
        <v>05/04/2022</v>
      </c>
      <c r="X9" t="s">
        <v>66</v>
      </c>
      <c r="Y9" t="s">
        <v>24</v>
      </c>
      <c r="Z9">
        <v>3</v>
      </c>
      <c r="AA9">
        <f t="shared" si="7"/>
        <v>3</v>
      </c>
    </row>
    <row r="10" spans="1:27" x14ac:dyDescent="0.3">
      <c r="A10">
        <v>1029</v>
      </c>
      <c r="B10" t="s">
        <v>73</v>
      </c>
      <c r="C10" t="str">
        <f t="shared" si="0"/>
        <v>Jordan</v>
      </c>
      <c r="D10" t="s">
        <v>74</v>
      </c>
      <c r="E10" t="str">
        <f t="shared" si="1"/>
        <v>Brown</v>
      </c>
      <c r="F10" t="s">
        <v>75</v>
      </c>
      <c r="G10" t="str">
        <f t="shared" si="2"/>
        <v>jordan.brown@outlook.com</v>
      </c>
      <c r="H10" s="9">
        <v>41</v>
      </c>
      <c r="I10" t="s">
        <v>324</v>
      </c>
      <c r="J10" t="s">
        <v>333</v>
      </c>
      <c r="K10" t="s">
        <v>76</v>
      </c>
      <c r="L10" t="str">
        <f t="shared" si="3"/>
        <v>Analyst</v>
      </c>
      <c r="M10" t="str">
        <f t="shared" si="4"/>
        <v>Analyst</v>
      </c>
      <c r="N10" s="7">
        <v>56000</v>
      </c>
      <c r="O10" t="s">
        <v>77</v>
      </c>
      <c r="P10" t="s">
        <v>40</v>
      </c>
      <c r="Q10" t="s">
        <v>40</v>
      </c>
      <c r="R10" t="s">
        <v>106</v>
      </c>
      <c r="S10" s="1" t="s">
        <v>78</v>
      </c>
      <c r="T10" s="1" t="str">
        <f>TEXT(DATE(RIGHT(S10,4), 1, MID(S10,FIND(",",S10)+2,2)),"mm/dd/yyyy")</f>
        <v>01/05/2010</v>
      </c>
      <c r="U10" s="1" t="str">
        <f t="shared" si="5"/>
        <v>01/05/2010</v>
      </c>
      <c r="V10" s="1">
        <v>44374</v>
      </c>
      <c r="W10" s="1" t="str">
        <f t="shared" si="6"/>
        <v>06/27/2021</v>
      </c>
      <c r="X10" t="s">
        <v>79</v>
      </c>
      <c r="Y10" t="s">
        <v>40</v>
      </c>
      <c r="AA10" t="str">
        <f t="shared" si="7"/>
        <v>N/A</v>
      </c>
    </row>
    <row r="11" spans="1:27" x14ac:dyDescent="0.3">
      <c r="A11">
        <v>1014</v>
      </c>
      <c r="B11" t="s">
        <v>80</v>
      </c>
      <c r="C11" t="str">
        <f t="shared" si="0"/>
        <v>Alex</v>
      </c>
      <c r="D11" t="s">
        <v>81</v>
      </c>
      <c r="E11" t="str">
        <f t="shared" si="1"/>
        <v>Miller</v>
      </c>
      <c r="F11" t="s">
        <v>82</v>
      </c>
      <c r="G11" t="str">
        <f t="shared" si="2"/>
        <v>alex.miller@company.com</v>
      </c>
      <c r="H11" s="9">
        <v>59</v>
      </c>
      <c r="I11" t="s">
        <v>325</v>
      </c>
      <c r="J11" t="s">
        <v>333</v>
      </c>
      <c r="K11" t="s">
        <v>83</v>
      </c>
      <c r="L11" t="str">
        <f t="shared" si="3"/>
        <v>Engineer</v>
      </c>
      <c r="M11" t="str">
        <f t="shared" si="4"/>
        <v>Engineer</v>
      </c>
      <c r="N11" s="7">
        <v>66000</v>
      </c>
      <c r="O11" t="s">
        <v>39</v>
      </c>
      <c r="P11" t="s">
        <v>40</v>
      </c>
      <c r="Q11" t="s">
        <v>40</v>
      </c>
      <c r="R11" t="s">
        <v>84</v>
      </c>
      <c r="S11" s="1">
        <v>42078</v>
      </c>
      <c r="T11" s="1">
        <f t="shared" ref="T11:T12" si="10">S11</f>
        <v>42078</v>
      </c>
      <c r="U11" s="1" t="str">
        <f t="shared" si="5"/>
        <v>03/15/2015</v>
      </c>
      <c r="W11" s="1" t="str">
        <f t="shared" si="6"/>
        <v/>
      </c>
      <c r="X11" t="s">
        <v>79</v>
      </c>
      <c r="Y11" t="s">
        <v>24</v>
      </c>
      <c r="Z11">
        <v>3</v>
      </c>
      <c r="AA11">
        <f t="shared" si="7"/>
        <v>3</v>
      </c>
    </row>
    <row r="12" spans="1:27" x14ac:dyDescent="0.3">
      <c r="A12">
        <v>1064</v>
      </c>
      <c r="B12" t="s">
        <v>42</v>
      </c>
      <c r="C12" t="str">
        <f t="shared" si="0"/>
        <v>Jordan</v>
      </c>
      <c r="D12" t="s">
        <v>85</v>
      </c>
      <c r="E12" t="str">
        <f t="shared" si="1"/>
        <v>Jones</v>
      </c>
      <c r="F12" t="s">
        <v>86</v>
      </c>
      <c r="G12" t="str">
        <f t="shared" si="2"/>
        <v>jordan.jones@live.com</v>
      </c>
      <c r="H12" s="9">
        <v>33</v>
      </c>
      <c r="I12" t="s">
        <v>325</v>
      </c>
      <c r="J12" t="s">
        <v>333</v>
      </c>
      <c r="K12" t="s">
        <v>87</v>
      </c>
      <c r="L12" t="str">
        <f t="shared" si="3"/>
        <v>Clerical</v>
      </c>
      <c r="M12" t="str">
        <f t="shared" si="4"/>
        <v>Clerical</v>
      </c>
      <c r="N12" s="7">
        <v>128000</v>
      </c>
      <c r="O12" t="s">
        <v>77</v>
      </c>
      <c r="P12" t="s">
        <v>24</v>
      </c>
      <c r="Q12" t="s">
        <v>40</v>
      </c>
      <c r="R12" t="s">
        <v>342</v>
      </c>
      <c r="S12" s="1">
        <v>42199</v>
      </c>
      <c r="T12" s="1">
        <f t="shared" si="10"/>
        <v>42199</v>
      </c>
      <c r="U12" s="1" t="str">
        <f t="shared" si="5"/>
        <v>07/14/2015</v>
      </c>
      <c r="V12" s="1">
        <v>42246</v>
      </c>
      <c r="W12" s="1" t="str">
        <f t="shared" si="6"/>
        <v>08/30/2015</v>
      </c>
      <c r="X12" t="s">
        <v>66</v>
      </c>
      <c r="Y12" t="s">
        <v>40</v>
      </c>
      <c r="Z12">
        <v>0</v>
      </c>
      <c r="AA12">
        <f t="shared" si="7"/>
        <v>0</v>
      </c>
    </row>
    <row r="13" spans="1:27" x14ac:dyDescent="0.3">
      <c r="A13">
        <v>1070</v>
      </c>
      <c r="B13" t="s">
        <v>88</v>
      </c>
      <c r="C13" t="str">
        <f t="shared" si="0"/>
        <v>Morgan</v>
      </c>
      <c r="D13" t="s">
        <v>89</v>
      </c>
      <c r="E13" t="str">
        <f t="shared" si="1"/>
        <v>Johnson</v>
      </c>
      <c r="F13" t="s">
        <v>90</v>
      </c>
      <c r="G13" t="str">
        <f t="shared" si="2"/>
        <v>morgan.johnson@live.com</v>
      </c>
      <c r="H13" s="9">
        <v>30</v>
      </c>
      <c r="I13" t="s">
        <v>325</v>
      </c>
      <c r="J13" t="s">
        <v>333</v>
      </c>
      <c r="K13" t="s">
        <v>87</v>
      </c>
      <c r="L13" t="str">
        <f t="shared" si="3"/>
        <v>Clerical</v>
      </c>
      <c r="M13" t="str">
        <f t="shared" si="4"/>
        <v>Clerical</v>
      </c>
      <c r="N13" s="7">
        <v>112000</v>
      </c>
      <c r="O13" t="s">
        <v>91</v>
      </c>
      <c r="P13" t="s">
        <v>24</v>
      </c>
      <c r="Q13" t="s">
        <v>40</v>
      </c>
      <c r="R13" t="s">
        <v>84</v>
      </c>
      <c r="S13" s="1" t="s">
        <v>92</v>
      </c>
      <c r="T13" s="1" t="str">
        <f t="shared" ref="T13:T14" si="11">TEXT(DATE(RIGHT(S13,4), 1, MID(S13,FIND(",",S13)+2,2)),"mm/dd/yyyy")</f>
        <v>01/15/2011</v>
      </c>
      <c r="U13" s="1" t="str">
        <f t="shared" si="5"/>
        <v>01/15/2011</v>
      </c>
      <c r="V13" t="s">
        <v>65</v>
      </c>
      <c r="W13" s="1" t="str">
        <f t="shared" si="6"/>
        <v>Present</v>
      </c>
      <c r="X13" t="s">
        <v>26</v>
      </c>
      <c r="Y13" t="s">
        <v>40</v>
      </c>
      <c r="AA13" t="str">
        <f t="shared" si="7"/>
        <v>N/A</v>
      </c>
    </row>
    <row r="14" spans="1:27" x14ac:dyDescent="0.3">
      <c r="A14">
        <v>1077</v>
      </c>
      <c r="B14" t="s">
        <v>93</v>
      </c>
      <c r="C14" t="str">
        <f t="shared" si="0"/>
        <v>Morgan</v>
      </c>
      <c r="D14" t="s">
        <v>81</v>
      </c>
      <c r="E14" t="str">
        <f t="shared" si="1"/>
        <v>Miller</v>
      </c>
      <c r="F14" t="s">
        <v>94</v>
      </c>
      <c r="G14" t="str">
        <f t="shared" si="2"/>
        <v>morgan.miller@outlook.com</v>
      </c>
      <c r="H14" s="9">
        <v>49</v>
      </c>
      <c r="I14" t="s">
        <v>325</v>
      </c>
      <c r="J14" t="s">
        <v>332</v>
      </c>
      <c r="K14" t="s">
        <v>95</v>
      </c>
      <c r="L14" t="str">
        <f t="shared" si="3"/>
        <v>Receptionist</v>
      </c>
      <c r="M14" t="str">
        <f t="shared" si="4"/>
        <v>Receptionist</v>
      </c>
      <c r="N14" s="7">
        <v>41000</v>
      </c>
      <c r="O14" t="s">
        <v>91</v>
      </c>
      <c r="P14" t="s">
        <v>24</v>
      </c>
      <c r="Q14" t="s">
        <v>24</v>
      </c>
      <c r="R14" t="s">
        <v>106</v>
      </c>
      <c r="S14" s="1" t="s">
        <v>96</v>
      </c>
      <c r="T14" s="1" t="str">
        <f t="shared" si="11"/>
        <v>01/23/2015</v>
      </c>
      <c r="U14" s="1" t="str">
        <f t="shared" si="5"/>
        <v>01/23/2015</v>
      </c>
      <c r="V14" s="1">
        <v>44366</v>
      </c>
      <c r="W14" s="1" t="str">
        <f t="shared" si="6"/>
        <v>06/19/2021</v>
      </c>
      <c r="X14" t="s">
        <v>34</v>
      </c>
      <c r="Y14" t="s">
        <v>24</v>
      </c>
      <c r="Z14">
        <v>5</v>
      </c>
      <c r="AA14">
        <f t="shared" si="7"/>
        <v>5</v>
      </c>
    </row>
    <row r="15" spans="1:27" x14ac:dyDescent="0.3">
      <c r="A15">
        <v>1015</v>
      </c>
      <c r="B15" t="s">
        <v>67</v>
      </c>
      <c r="C15" t="str">
        <f t="shared" si="0"/>
        <v>Taylor</v>
      </c>
      <c r="D15" t="s">
        <v>97</v>
      </c>
      <c r="E15" t="str">
        <f t="shared" si="1"/>
        <v>Smith</v>
      </c>
      <c r="F15" t="s">
        <v>98</v>
      </c>
      <c r="G15" t="str">
        <f t="shared" si="2"/>
        <v>taylor.smith@gmail.com</v>
      </c>
      <c r="H15" s="9">
        <v>37</v>
      </c>
      <c r="I15" t="s">
        <v>324</v>
      </c>
      <c r="J15" t="s">
        <v>332</v>
      </c>
      <c r="K15" t="s">
        <v>99</v>
      </c>
      <c r="L15" t="str">
        <f t="shared" si="3"/>
        <v>Directorate</v>
      </c>
      <c r="M15" t="str">
        <f t="shared" si="4"/>
        <v>Director</v>
      </c>
      <c r="N15" s="7">
        <v>96000</v>
      </c>
      <c r="O15" t="s">
        <v>39</v>
      </c>
      <c r="P15" t="s">
        <v>24</v>
      </c>
      <c r="Q15" t="s">
        <v>40</v>
      </c>
      <c r="R15" t="s">
        <v>25</v>
      </c>
      <c r="S15" s="1">
        <v>37931</v>
      </c>
      <c r="T15" s="1">
        <f t="shared" ref="T15:T19" si="12">S15</f>
        <v>37931</v>
      </c>
      <c r="U15" s="1" t="str">
        <f t="shared" si="5"/>
        <v>11/06/2003</v>
      </c>
      <c r="V15" t="s">
        <v>101</v>
      </c>
      <c r="W15" s="1" t="str">
        <f t="shared" si="6"/>
        <v>01/03/2014</v>
      </c>
      <c r="X15" t="s">
        <v>66</v>
      </c>
      <c r="Y15" t="s">
        <v>40</v>
      </c>
      <c r="Z15">
        <v>0</v>
      </c>
      <c r="AA15">
        <f t="shared" si="7"/>
        <v>0</v>
      </c>
    </row>
    <row r="16" spans="1:27" x14ac:dyDescent="0.3">
      <c r="A16">
        <v>1001</v>
      </c>
      <c r="B16" t="s">
        <v>102</v>
      </c>
      <c r="C16" t="str">
        <f t="shared" si="0"/>
        <v>Casey</v>
      </c>
      <c r="D16" t="s">
        <v>103</v>
      </c>
      <c r="E16" t="str">
        <f t="shared" si="1"/>
        <v>Anderson</v>
      </c>
      <c r="F16" t="s">
        <v>104</v>
      </c>
      <c r="G16" t="str">
        <f t="shared" si="2"/>
        <v>casey.anderson@hotmail.com</v>
      </c>
      <c r="H16" s="9">
        <v>64</v>
      </c>
      <c r="I16" t="s">
        <v>324</v>
      </c>
      <c r="J16" t="s">
        <v>333</v>
      </c>
      <c r="K16" t="s">
        <v>105</v>
      </c>
      <c r="L16" t="str">
        <f t="shared" si="3"/>
        <v>Professional</v>
      </c>
      <c r="M16" t="str">
        <f t="shared" si="4"/>
        <v>Professional</v>
      </c>
      <c r="N16" s="7">
        <v>66000</v>
      </c>
      <c r="O16" t="s">
        <v>39</v>
      </c>
      <c r="P16" t="s">
        <v>24</v>
      </c>
      <c r="Q16" t="s">
        <v>40</v>
      </c>
      <c r="R16" t="s">
        <v>106</v>
      </c>
      <c r="S16" s="1">
        <v>41748</v>
      </c>
      <c r="T16" s="1">
        <f t="shared" si="12"/>
        <v>41748</v>
      </c>
      <c r="U16" s="1" t="str">
        <f t="shared" si="5"/>
        <v>04/19/2014</v>
      </c>
      <c r="V16" s="1">
        <v>43693</v>
      </c>
      <c r="W16" s="1" t="str">
        <f t="shared" si="6"/>
        <v>08/16/2019</v>
      </c>
      <c r="X16" t="s">
        <v>50</v>
      </c>
      <c r="Y16" t="s">
        <v>24</v>
      </c>
      <c r="Z16">
        <v>3</v>
      </c>
      <c r="AA16">
        <f t="shared" si="7"/>
        <v>3</v>
      </c>
    </row>
    <row r="17" spans="1:27" x14ac:dyDescent="0.3">
      <c r="A17">
        <v>1022</v>
      </c>
      <c r="B17" t="s">
        <v>88</v>
      </c>
      <c r="C17" t="str">
        <f t="shared" si="0"/>
        <v>Morgan</v>
      </c>
      <c r="D17" t="s">
        <v>67</v>
      </c>
      <c r="E17" t="str">
        <f t="shared" si="1"/>
        <v>Taylor</v>
      </c>
      <c r="F17" t="s">
        <v>107</v>
      </c>
      <c r="G17" t="str">
        <f t="shared" si="2"/>
        <v>morgan.taylor@company.com</v>
      </c>
      <c r="H17" s="9">
        <v>51</v>
      </c>
      <c r="I17" t="s">
        <v>324</v>
      </c>
      <c r="J17" t="s">
        <v>332</v>
      </c>
      <c r="K17" t="s">
        <v>108</v>
      </c>
      <c r="L17" t="str">
        <f t="shared" si="3"/>
        <v>Directr</v>
      </c>
      <c r="M17" t="str">
        <f t="shared" si="4"/>
        <v>Director</v>
      </c>
      <c r="N17" s="7">
        <v>105000</v>
      </c>
      <c r="O17" t="s">
        <v>32</v>
      </c>
      <c r="P17" t="s">
        <v>40</v>
      </c>
      <c r="Q17" t="s">
        <v>40</v>
      </c>
      <c r="R17" t="s">
        <v>71</v>
      </c>
      <c r="S17" s="1">
        <v>37817</v>
      </c>
      <c r="T17" s="1">
        <f t="shared" si="12"/>
        <v>37817</v>
      </c>
      <c r="U17" s="1" t="str">
        <f t="shared" si="5"/>
        <v>07/15/2003</v>
      </c>
      <c r="V17" t="s">
        <v>109</v>
      </c>
      <c r="W17" s="1" t="str">
        <f t="shared" si="6"/>
        <v>03/16/2018</v>
      </c>
      <c r="X17" t="s">
        <v>50</v>
      </c>
      <c r="Y17" t="s">
        <v>24</v>
      </c>
      <c r="Z17">
        <v>2</v>
      </c>
      <c r="AA17">
        <f t="shared" si="7"/>
        <v>2</v>
      </c>
    </row>
    <row r="18" spans="1:27" x14ac:dyDescent="0.3">
      <c r="A18">
        <v>1004</v>
      </c>
      <c r="B18" t="s">
        <v>110</v>
      </c>
      <c r="C18" t="str">
        <f t="shared" si="0"/>
        <v>Jane</v>
      </c>
      <c r="D18" t="s">
        <v>52</v>
      </c>
      <c r="E18" t="str">
        <f t="shared" si="1"/>
        <v>Brown</v>
      </c>
      <c r="F18" t="s">
        <v>111</v>
      </c>
      <c r="G18" t="str">
        <f t="shared" si="2"/>
        <v>jane.brown@outlook.com</v>
      </c>
      <c r="H18" s="9">
        <v>41</v>
      </c>
      <c r="I18" t="s">
        <v>324</v>
      </c>
      <c r="J18" t="s">
        <v>331</v>
      </c>
      <c r="K18" t="s">
        <v>112</v>
      </c>
      <c r="L18" t="str">
        <f t="shared" si="3"/>
        <v>HR</v>
      </c>
      <c r="M18" t="str">
        <f t="shared" si="4"/>
        <v>HR</v>
      </c>
      <c r="N18" s="7">
        <v>121000</v>
      </c>
      <c r="O18" t="s">
        <v>23</v>
      </c>
      <c r="P18" t="s">
        <v>40</v>
      </c>
      <c r="Q18" t="s">
        <v>24</v>
      </c>
      <c r="R18" t="s">
        <v>106</v>
      </c>
      <c r="S18" s="1">
        <v>42763</v>
      </c>
      <c r="T18" s="1">
        <f t="shared" si="12"/>
        <v>42763</v>
      </c>
      <c r="U18" s="1" t="str">
        <f t="shared" si="5"/>
        <v>01/28/2017</v>
      </c>
      <c r="V18" t="s">
        <v>113</v>
      </c>
      <c r="W18" s="1" t="str">
        <f t="shared" si="6"/>
        <v>01/26/2020</v>
      </c>
      <c r="X18" t="s">
        <v>34</v>
      </c>
      <c r="Y18" t="s">
        <v>24</v>
      </c>
      <c r="Z18">
        <v>2</v>
      </c>
      <c r="AA18">
        <f t="shared" si="7"/>
        <v>2</v>
      </c>
    </row>
    <row r="19" spans="1:27" x14ac:dyDescent="0.3">
      <c r="A19">
        <v>1030</v>
      </c>
      <c r="B19" t="s">
        <v>42</v>
      </c>
      <c r="C19" t="str">
        <f t="shared" si="0"/>
        <v>Jordan</v>
      </c>
      <c r="D19" t="s">
        <v>114</v>
      </c>
      <c r="E19" t="str">
        <f t="shared" si="1"/>
        <v>Taylor</v>
      </c>
      <c r="F19" t="s">
        <v>115</v>
      </c>
      <c r="G19" t="str">
        <f t="shared" si="2"/>
        <v>jordan.taylor@company.com</v>
      </c>
      <c r="H19" s="9">
        <v>48</v>
      </c>
      <c r="I19" t="s">
        <v>325</v>
      </c>
      <c r="J19" t="s">
        <v>333</v>
      </c>
      <c r="K19" t="s">
        <v>87</v>
      </c>
      <c r="L19" t="str">
        <f t="shared" si="3"/>
        <v>Clerical</v>
      </c>
      <c r="M19" t="str">
        <f t="shared" si="4"/>
        <v>Clerical</v>
      </c>
      <c r="N19" s="7">
        <v>60000</v>
      </c>
      <c r="O19" t="s">
        <v>77</v>
      </c>
      <c r="P19" t="s">
        <v>40</v>
      </c>
      <c r="Q19" t="s">
        <v>40</v>
      </c>
      <c r="R19" t="s">
        <v>84</v>
      </c>
      <c r="S19" s="1">
        <v>39262</v>
      </c>
      <c r="T19" s="1">
        <f t="shared" si="12"/>
        <v>39262</v>
      </c>
      <c r="U19" s="1" t="str">
        <f t="shared" si="5"/>
        <v>06/29/2007</v>
      </c>
      <c r="V19" s="1">
        <v>42717</v>
      </c>
      <c r="W19" s="1" t="str">
        <f t="shared" si="6"/>
        <v>12/13/2016</v>
      </c>
      <c r="X19" t="s">
        <v>79</v>
      </c>
      <c r="Y19" t="s">
        <v>24</v>
      </c>
      <c r="Z19">
        <v>5</v>
      </c>
      <c r="AA19">
        <f t="shared" si="7"/>
        <v>5</v>
      </c>
    </row>
    <row r="20" spans="1:27" x14ac:dyDescent="0.3">
      <c r="A20">
        <v>1062</v>
      </c>
      <c r="B20" t="s">
        <v>73</v>
      </c>
      <c r="C20" t="str">
        <f t="shared" si="0"/>
        <v>Jordan</v>
      </c>
      <c r="D20" t="s">
        <v>74</v>
      </c>
      <c r="E20" t="str">
        <f t="shared" si="1"/>
        <v>Brown</v>
      </c>
      <c r="F20" t="s">
        <v>116</v>
      </c>
      <c r="G20" t="str">
        <f t="shared" si="2"/>
        <v>jordan.brown@gmail.com</v>
      </c>
      <c r="H20" s="9">
        <v>53</v>
      </c>
      <c r="I20" t="s">
        <v>325</v>
      </c>
      <c r="J20" t="s">
        <v>331</v>
      </c>
      <c r="K20" t="s">
        <v>117</v>
      </c>
      <c r="L20" t="str">
        <f t="shared" si="3"/>
        <v>Analyst</v>
      </c>
      <c r="M20" t="str">
        <f t="shared" si="4"/>
        <v>Analyst</v>
      </c>
      <c r="N20" s="7">
        <v>47000</v>
      </c>
      <c r="O20" t="s">
        <v>39</v>
      </c>
      <c r="P20" t="s">
        <v>24</v>
      </c>
      <c r="Q20" t="s">
        <v>40</v>
      </c>
      <c r="R20" t="s">
        <v>106</v>
      </c>
      <c r="S20" s="1" t="s">
        <v>118</v>
      </c>
      <c r="T20" s="1" t="str">
        <f>TEXT(DATE(RIGHT(S20,4), 1, MID(S20,FIND(",",S20)+2,2)),"mm/dd/yyyy")</f>
        <v>01/02/2000</v>
      </c>
      <c r="U20" s="1" t="str">
        <f t="shared" si="5"/>
        <v>01/02/2000</v>
      </c>
      <c r="V20" t="s">
        <v>119</v>
      </c>
      <c r="W20" s="1" t="str">
        <f t="shared" si="6"/>
        <v>01/10/2002</v>
      </c>
      <c r="X20" t="s">
        <v>66</v>
      </c>
      <c r="Y20" t="s">
        <v>24</v>
      </c>
      <c r="Z20">
        <v>2</v>
      </c>
      <c r="AA20">
        <f t="shared" si="7"/>
        <v>2</v>
      </c>
    </row>
    <row r="21" spans="1:27" x14ac:dyDescent="0.3">
      <c r="A21">
        <v>1080</v>
      </c>
      <c r="B21" t="s">
        <v>35</v>
      </c>
      <c r="C21" t="str">
        <f t="shared" si="0"/>
        <v>Chris</v>
      </c>
      <c r="D21" t="s">
        <v>120</v>
      </c>
      <c r="E21" t="str">
        <f t="shared" si="1"/>
        <v>Miller</v>
      </c>
      <c r="F21" t="s">
        <v>121</v>
      </c>
      <c r="G21" t="str">
        <f t="shared" si="2"/>
        <v>chris.miller@gmail.com</v>
      </c>
      <c r="H21" s="9">
        <v>44</v>
      </c>
      <c r="I21" t="s">
        <v>324</v>
      </c>
      <c r="J21" t="s">
        <v>333</v>
      </c>
      <c r="K21" t="s">
        <v>99</v>
      </c>
      <c r="L21" t="str">
        <f t="shared" si="3"/>
        <v>Directorate</v>
      </c>
      <c r="M21" t="str">
        <f t="shared" si="4"/>
        <v>Director</v>
      </c>
      <c r="N21" s="7">
        <v>54000</v>
      </c>
      <c r="O21" t="s">
        <v>39</v>
      </c>
      <c r="P21" t="s">
        <v>40</v>
      </c>
      <c r="Q21" t="s">
        <v>40</v>
      </c>
      <c r="R21" t="s">
        <v>71</v>
      </c>
      <c r="S21" s="1">
        <v>43352</v>
      </c>
      <c r="T21" s="1">
        <f>S21</f>
        <v>43352</v>
      </c>
      <c r="U21" s="1" t="str">
        <f t="shared" si="5"/>
        <v>09/09/2018</v>
      </c>
      <c r="V21" s="1">
        <v>44182</v>
      </c>
      <c r="W21" s="1" t="str">
        <f t="shared" si="6"/>
        <v>12/17/2020</v>
      </c>
      <c r="X21" t="s">
        <v>66</v>
      </c>
      <c r="Y21" t="s">
        <v>40</v>
      </c>
      <c r="Z21">
        <v>0</v>
      </c>
      <c r="AA21">
        <f t="shared" si="7"/>
        <v>0</v>
      </c>
    </row>
    <row r="22" spans="1:27" x14ac:dyDescent="0.3">
      <c r="A22">
        <v>1036</v>
      </c>
      <c r="B22" t="s">
        <v>110</v>
      </c>
      <c r="C22" t="str">
        <f t="shared" si="0"/>
        <v>Jane</v>
      </c>
      <c r="D22" t="s">
        <v>122</v>
      </c>
      <c r="E22" t="str">
        <f t="shared" si="1"/>
        <v>Jones</v>
      </c>
      <c r="F22" t="s">
        <v>123</v>
      </c>
      <c r="G22" t="str">
        <f t="shared" si="2"/>
        <v>jane.jones@company.com</v>
      </c>
      <c r="H22" s="9">
        <v>55</v>
      </c>
      <c r="I22" t="s">
        <v>325</v>
      </c>
      <c r="J22" t="s">
        <v>330</v>
      </c>
      <c r="K22" t="s">
        <v>112</v>
      </c>
      <c r="L22" t="str">
        <f t="shared" si="3"/>
        <v>HR</v>
      </c>
      <c r="M22" t="str">
        <f t="shared" si="4"/>
        <v>HR</v>
      </c>
      <c r="N22" s="7">
        <v>96000</v>
      </c>
      <c r="O22" t="s">
        <v>91</v>
      </c>
      <c r="P22" t="s">
        <v>24</v>
      </c>
      <c r="Q22" t="s">
        <v>24</v>
      </c>
      <c r="R22" t="s">
        <v>84</v>
      </c>
      <c r="S22" s="1" t="s">
        <v>124</v>
      </c>
      <c r="T22" s="1" t="str">
        <f>TEXT(DATE(RIGHT(S22,4), 1, MID(S22,FIND(",",S22)+2,2)),"mm/dd/yyyy")</f>
        <v>01/08/2011</v>
      </c>
      <c r="U22" s="1" t="str">
        <f t="shared" si="5"/>
        <v>01/08/2011</v>
      </c>
      <c r="V22" s="1">
        <v>43139</v>
      </c>
      <c r="W22" s="1" t="str">
        <f t="shared" si="6"/>
        <v>02/08/2018</v>
      </c>
      <c r="X22" t="s">
        <v>34</v>
      </c>
      <c r="Y22" t="s">
        <v>24</v>
      </c>
      <c r="Z22">
        <v>2</v>
      </c>
      <c r="AA22">
        <f t="shared" si="7"/>
        <v>2</v>
      </c>
    </row>
    <row r="23" spans="1:27" x14ac:dyDescent="0.3">
      <c r="A23">
        <v>1012</v>
      </c>
      <c r="B23" t="s">
        <v>80</v>
      </c>
      <c r="C23" t="str">
        <f t="shared" si="0"/>
        <v>Alex</v>
      </c>
      <c r="D23" t="s">
        <v>125</v>
      </c>
      <c r="E23" t="str">
        <f t="shared" si="1"/>
        <v>Smith</v>
      </c>
      <c r="F23" t="s">
        <v>126</v>
      </c>
      <c r="G23" t="str">
        <f t="shared" si="2"/>
        <v>alex.smith@gmail.com</v>
      </c>
      <c r="H23" s="9">
        <v>37</v>
      </c>
      <c r="I23" t="s">
        <v>324</v>
      </c>
      <c r="J23" t="s">
        <v>330</v>
      </c>
      <c r="K23" t="s">
        <v>62</v>
      </c>
      <c r="L23" t="str">
        <f t="shared" si="3"/>
        <v>Director</v>
      </c>
      <c r="M23" t="str">
        <f t="shared" si="4"/>
        <v>Director</v>
      </c>
      <c r="N23" s="7">
        <v>142000</v>
      </c>
      <c r="O23" t="s">
        <v>91</v>
      </c>
      <c r="P23" t="s">
        <v>24</v>
      </c>
      <c r="Q23" t="s">
        <v>24</v>
      </c>
      <c r="R23" t="s">
        <v>342</v>
      </c>
      <c r="S23" s="1">
        <v>42652</v>
      </c>
      <c r="T23" s="1">
        <f t="shared" ref="T23:T25" si="13">S23</f>
        <v>42652</v>
      </c>
      <c r="U23" s="1" t="str">
        <f t="shared" si="5"/>
        <v>10/09/2016</v>
      </c>
      <c r="V23" s="1">
        <v>44247</v>
      </c>
      <c r="W23" s="1" t="str">
        <f t="shared" si="6"/>
        <v>02/20/2021</v>
      </c>
      <c r="X23" t="s">
        <v>66</v>
      </c>
      <c r="Y23" t="s">
        <v>40</v>
      </c>
      <c r="Z23">
        <v>0</v>
      </c>
      <c r="AA23">
        <f t="shared" si="7"/>
        <v>0</v>
      </c>
    </row>
    <row r="24" spans="1:27" x14ac:dyDescent="0.3">
      <c r="A24">
        <v>1085</v>
      </c>
      <c r="B24" t="s">
        <v>93</v>
      </c>
      <c r="C24" t="str">
        <f t="shared" si="0"/>
        <v>Morgan</v>
      </c>
      <c r="D24" t="s">
        <v>120</v>
      </c>
      <c r="E24" t="str">
        <f t="shared" si="1"/>
        <v>Miller</v>
      </c>
      <c r="F24" t="s">
        <v>94</v>
      </c>
      <c r="G24" t="str">
        <f t="shared" si="2"/>
        <v>morgan.miller@outlook.com</v>
      </c>
      <c r="H24" s="9">
        <v>65</v>
      </c>
      <c r="I24" t="s">
        <v>325</v>
      </c>
      <c r="J24" t="s">
        <v>331</v>
      </c>
      <c r="K24" t="s">
        <v>127</v>
      </c>
      <c r="L24" t="str">
        <f t="shared" si="3"/>
        <v>Directorate</v>
      </c>
      <c r="M24" t="str">
        <f t="shared" si="4"/>
        <v>Director</v>
      </c>
      <c r="N24" s="7">
        <v>91000</v>
      </c>
      <c r="O24" t="s">
        <v>32</v>
      </c>
      <c r="P24" t="s">
        <v>40</v>
      </c>
      <c r="Q24" t="s">
        <v>40</v>
      </c>
      <c r="R24" t="s">
        <v>84</v>
      </c>
      <c r="S24" s="1">
        <v>37708</v>
      </c>
      <c r="T24" s="1">
        <f t="shared" si="13"/>
        <v>37708</v>
      </c>
      <c r="U24" s="1" t="str">
        <f t="shared" si="5"/>
        <v>03/28/2003</v>
      </c>
      <c r="V24" s="1">
        <v>39675</v>
      </c>
      <c r="W24" s="1" t="str">
        <f t="shared" si="6"/>
        <v>08/15/2008</v>
      </c>
      <c r="X24" t="s">
        <v>79</v>
      </c>
      <c r="Y24" t="s">
        <v>24</v>
      </c>
      <c r="Z24">
        <v>4</v>
      </c>
      <c r="AA24">
        <f t="shared" si="7"/>
        <v>4</v>
      </c>
    </row>
    <row r="25" spans="1:27" x14ac:dyDescent="0.3">
      <c r="A25">
        <v>1045</v>
      </c>
      <c r="B25" t="s">
        <v>128</v>
      </c>
      <c r="C25" t="str">
        <f t="shared" si="0"/>
        <v>Casey</v>
      </c>
      <c r="D25" t="s">
        <v>129</v>
      </c>
      <c r="E25" t="str">
        <f t="shared" si="1"/>
        <v>Williams</v>
      </c>
      <c r="F25" t="s">
        <v>130</v>
      </c>
      <c r="G25" t="str">
        <f t="shared" si="2"/>
        <v>casey.williams@live.com</v>
      </c>
      <c r="H25" s="9">
        <v>43</v>
      </c>
      <c r="I25" t="s">
        <v>324</v>
      </c>
      <c r="J25" t="s">
        <v>333</v>
      </c>
      <c r="K25" t="s">
        <v>31</v>
      </c>
      <c r="L25" t="str">
        <f t="shared" si="3"/>
        <v>Analyst</v>
      </c>
      <c r="M25" t="str">
        <f t="shared" si="4"/>
        <v>Analyst</v>
      </c>
      <c r="N25" s="7">
        <v>115000</v>
      </c>
      <c r="O25" t="s">
        <v>91</v>
      </c>
      <c r="P25" t="s">
        <v>24</v>
      </c>
      <c r="Q25" t="s">
        <v>40</v>
      </c>
      <c r="R25" t="s">
        <v>71</v>
      </c>
      <c r="S25" s="1">
        <v>36637</v>
      </c>
      <c r="T25" s="1">
        <f t="shared" si="13"/>
        <v>36637</v>
      </c>
      <c r="U25" s="1" t="str">
        <f t="shared" si="5"/>
        <v>04/21/2000</v>
      </c>
      <c r="V25" s="1">
        <v>38872</v>
      </c>
      <c r="W25" s="1" t="str">
        <f t="shared" si="6"/>
        <v>06/04/2006</v>
      </c>
      <c r="X25" t="s">
        <v>50</v>
      </c>
      <c r="Y25" t="s">
        <v>40</v>
      </c>
      <c r="Z25">
        <v>0</v>
      </c>
      <c r="AA25">
        <f t="shared" si="7"/>
        <v>0</v>
      </c>
    </row>
    <row r="26" spans="1:27" x14ac:dyDescent="0.3">
      <c r="A26">
        <v>1074</v>
      </c>
      <c r="B26" t="s">
        <v>42</v>
      </c>
      <c r="C26" t="str">
        <f t="shared" si="0"/>
        <v>Jordan</v>
      </c>
      <c r="D26" t="s">
        <v>125</v>
      </c>
      <c r="E26" t="str">
        <f t="shared" si="1"/>
        <v>Smith</v>
      </c>
      <c r="F26" t="s">
        <v>131</v>
      </c>
      <c r="G26" t="str">
        <f t="shared" si="2"/>
        <v>jordan.smith@gmail.com</v>
      </c>
      <c r="H26" s="9">
        <v>23</v>
      </c>
      <c r="I26" t="s">
        <v>325</v>
      </c>
      <c r="J26" t="s">
        <v>332</v>
      </c>
      <c r="K26" t="s">
        <v>58</v>
      </c>
      <c r="L26" t="str">
        <f t="shared" si="3"/>
        <v>Salesman</v>
      </c>
      <c r="M26" t="str">
        <f t="shared" si="4"/>
        <v>Salesman</v>
      </c>
      <c r="N26" s="7">
        <v>66000</v>
      </c>
      <c r="O26" t="s">
        <v>77</v>
      </c>
      <c r="P26" t="s">
        <v>24</v>
      </c>
      <c r="Q26" t="s">
        <v>40</v>
      </c>
      <c r="R26" t="s">
        <v>71</v>
      </c>
      <c r="S26" s="11" t="s">
        <v>132</v>
      </c>
      <c r="T26" s="1" t="str">
        <f>TEXT(DATE(RIGHT(S26,4), MID(S26,4,2), LEFT(S26,2)), "mm/dd/yyyy")</f>
        <v>04/15/2004</v>
      </c>
      <c r="U26" s="1" t="str">
        <f t="shared" si="5"/>
        <v>04/15/2004</v>
      </c>
      <c r="V26" s="1">
        <v>39793</v>
      </c>
      <c r="W26" s="1" t="str">
        <f t="shared" si="6"/>
        <v>12/11/2008</v>
      </c>
      <c r="X26" t="s">
        <v>79</v>
      </c>
      <c r="Y26" t="s">
        <v>24</v>
      </c>
      <c r="Z26">
        <v>4</v>
      </c>
      <c r="AA26">
        <f t="shared" si="7"/>
        <v>4</v>
      </c>
    </row>
    <row r="27" spans="1:27" x14ac:dyDescent="0.3">
      <c r="A27">
        <v>1006</v>
      </c>
      <c r="B27" t="s">
        <v>93</v>
      </c>
      <c r="C27" t="str">
        <f t="shared" si="0"/>
        <v>Morgan</v>
      </c>
      <c r="D27" t="s">
        <v>43</v>
      </c>
      <c r="E27" t="str">
        <f t="shared" si="1"/>
        <v>Wilson</v>
      </c>
      <c r="F27" t="s">
        <v>133</v>
      </c>
      <c r="G27" t="str">
        <f t="shared" si="2"/>
        <v>morgan.wilson@company.com</v>
      </c>
      <c r="H27" s="9">
        <v>47</v>
      </c>
      <c r="I27" t="s">
        <v>324</v>
      </c>
      <c r="J27" t="s">
        <v>331</v>
      </c>
      <c r="K27" t="s">
        <v>22</v>
      </c>
      <c r="L27" t="str">
        <f t="shared" si="3"/>
        <v>HR</v>
      </c>
      <c r="M27" t="str">
        <f t="shared" si="4"/>
        <v>HR</v>
      </c>
      <c r="N27" s="7">
        <v>36000</v>
      </c>
      <c r="O27" t="s">
        <v>39</v>
      </c>
      <c r="P27" t="s">
        <v>24</v>
      </c>
      <c r="Q27" t="s">
        <v>40</v>
      </c>
      <c r="R27" t="s">
        <v>106</v>
      </c>
      <c r="S27" s="1" t="s">
        <v>134</v>
      </c>
      <c r="T27" s="1" t="str">
        <f>TEXT(DATE(RIGHT(S27,4), 1, MID(S27,FIND(",",S27)+2,2)),"mm/dd/yyyy")</f>
        <v>01/09/2007</v>
      </c>
      <c r="U27" s="1" t="str">
        <f t="shared" si="5"/>
        <v>01/09/2007</v>
      </c>
      <c r="V27" t="s">
        <v>135</v>
      </c>
      <c r="W27" s="1" t="str">
        <f t="shared" si="6"/>
        <v>01/01/2022</v>
      </c>
      <c r="X27" t="s">
        <v>66</v>
      </c>
      <c r="Y27" t="s">
        <v>40</v>
      </c>
      <c r="Z27">
        <v>0</v>
      </c>
      <c r="AA27">
        <f t="shared" si="7"/>
        <v>0</v>
      </c>
    </row>
    <row r="28" spans="1:27" x14ac:dyDescent="0.3">
      <c r="A28">
        <v>1026</v>
      </c>
      <c r="B28" t="s">
        <v>136</v>
      </c>
      <c r="C28" t="str">
        <f t="shared" si="0"/>
        <v>Jane</v>
      </c>
      <c r="D28" t="s">
        <v>137</v>
      </c>
      <c r="E28" t="str">
        <f t="shared" si="1"/>
        <v>Taylor</v>
      </c>
      <c r="F28" t="s">
        <v>138</v>
      </c>
      <c r="G28" t="str">
        <f t="shared" si="2"/>
        <v>jane.taylor@gmail.com</v>
      </c>
      <c r="H28" s="9">
        <v>63</v>
      </c>
      <c r="I28" t="s">
        <v>325</v>
      </c>
      <c r="J28" t="s">
        <v>330</v>
      </c>
      <c r="K28" t="s">
        <v>139</v>
      </c>
      <c r="L28" t="str">
        <f t="shared" si="3"/>
        <v>Engineer</v>
      </c>
      <c r="M28" t="str">
        <f t="shared" si="4"/>
        <v>Engineer</v>
      </c>
      <c r="N28" s="7">
        <v>73000</v>
      </c>
      <c r="O28" t="s">
        <v>32</v>
      </c>
      <c r="P28" t="s">
        <v>24</v>
      </c>
      <c r="Q28" t="s">
        <v>40</v>
      </c>
      <c r="R28" t="s">
        <v>25</v>
      </c>
      <c r="S28" s="11" t="s">
        <v>140</v>
      </c>
      <c r="T28" s="1" t="str">
        <f>TEXT(DATE(RIGHT(S28,4), MID(S28,4,2), LEFT(S28,2)), "mm/dd/yyyy")</f>
        <v>05/30/2011</v>
      </c>
      <c r="U28" s="1" t="str">
        <f t="shared" si="5"/>
        <v>05/30/2011</v>
      </c>
      <c r="V28" t="s">
        <v>141</v>
      </c>
      <c r="W28" s="1" t="str">
        <f t="shared" si="6"/>
        <v>01/25/2016</v>
      </c>
      <c r="X28" t="s">
        <v>34</v>
      </c>
      <c r="Y28" t="s">
        <v>24</v>
      </c>
      <c r="Z28">
        <v>3</v>
      </c>
      <c r="AA28">
        <f t="shared" si="7"/>
        <v>3</v>
      </c>
    </row>
    <row r="29" spans="1:27" x14ac:dyDescent="0.3">
      <c r="A29">
        <v>1078</v>
      </c>
      <c r="B29" t="s">
        <v>142</v>
      </c>
      <c r="C29" t="str">
        <f t="shared" si="0"/>
        <v>Pat</v>
      </c>
      <c r="D29" t="s">
        <v>85</v>
      </c>
      <c r="E29" t="str">
        <f t="shared" si="1"/>
        <v>Jones</v>
      </c>
      <c r="F29" t="s">
        <v>143</v>
      </c>
      <c r="G29" t="str">
        <f t="shared" si="2"/>
        <v>pat.jones@hotmail.com</v>
      </c>
      <c r="H29" s="9">
        <v>41</v>
      </c>
      <c r="I29" t="s">
        <v>324</v>
      </c>
      <c r="J29" t="s">
        <v>331</v>
      </c>
      <c r="K29" t="s">
        <v>144</v>
      </c>
      <c r="L29" t="str">
        <f t="shared" si="3"/>
        <v>Skilled Manual</v>
      </c>
      <c r="M29" t="str">
        <f t="shared" si="4"/>
        <v>Skilled Manual</v>
      </c>
      <c r="N29" s="7">
        <v>146000</v>
      </c>
      <c r="O29" t="s">
        <v>23</v>
      </c>
      <c r="P29" t="s">
        <v>24</v>
      </c>
      <c r="Q29" t="s">
        <v>40</v>
      </c>
      <c r="R29" t="s">
        <v>25</v>
      </c>
      <c r="S29" s="1" t="s">
        <v>145</v>
      </c>
      <c r="T29" s="1" t="str">
        <f>TEXT(DATE(RIGHT(S29,4), 1, MID(S29,FIND(",",S29)+2,2)),"mm/dd/yyyy")</f>
        <v>01/07/2012</v>
      </c>
      <c r="U29" s="1" t="str">
        <f t="shared" si="5"/>
        <v>01/07/2012</v>
      </c>
      <c r="V29" s="1">
        <v>42786</v>
      </c>
      <c r="W29" s="1" t="str">
        <f t="shared" si="6"/>
        <v>02/20/2017</v>
      </c>
      <c r="X29" t="s">
        <v>79</v>
      </c>
      <c r="Y29" t="s">
        <v>24</v>
      </c>
      <c r="Z29">
        <v>3</v>
      </c>
      <c r="AA29">
        <f t="shared" si="7"/>
        <v>3</v>
      </c>
    </row>
    <row r="30" spans="1:27" x14ac:dyDescent="0.3">
      <c r="A30">
        <v>1075</v>
      </c>
      <c r="B30" t="s">
        <v>137</v>
      </c>
      <c r="C30" t="str">
        <f t="shared" si="0"/>
        <v>Taylor</v>
      </c>
      <c r="D30" t="s">
        <v>67</v>
      </c>
      <c r="E30" t="str">
        <f t="shared" si="1"/>
        <v>Taylor</v>
      </c>
      <c r="F30" t="s">
        <v>146</v>
      </c>
      <c r="G30" t="str">
        <f t="shared" si="2"/>
        <v>taylor.taylor@live.com</v>
      </c>
      <c r="H30" s="9">
        <v>28</v>
      </c>
      <c r="I30" t="s">
        <v>325</v>
      </c>
      <c r="J30" t="s">
        <v>330</v>
      </c>
      <c r="K30" t="s">
        <v>58</v>
      </c>
      <c r="L30" t="str">
        <f t="shared" si="3"/>
        <v>Salesman</v>
      </c>
      <c r="M30" t="str">
        <f t="shared" si="4"/>
        <v>Salesman</v>
      </c>
      <c r="N30" s="7">
        <v>131000</v>
      </c>
      <c r="O30" t="s">
        <v>77</v>
      </c>
      <c r="P30" t="s">
        <v>24</v>
      </c>
      <c r="Q30" t="s">
        <v>40</v>
      </c>
      <c r="R30" t="s">
        <v>71</v>
      </c>
      <c r="S30" s="1">
        <v>43313</v>
      </c>
      <c r="T30" s="1">
        <f>S30</f>
        <v>43313</v>
      </c>
      <c r="U30" s="1" t="str">
        <f t="shared" si="5"/>
        <v>08/01/2018</v>
      </c>
      <c r="V30" t="s">
        <v>65</v>
      </c>
      <c r="W30" s="1" t="str">
        <f t="shared" si="6"/>
        <v>Present</v>
      </c>
      <c r="X30" t="s">
        <v>50</v>
      </c>
      <c r="Y30" t="s">
        <v>24</v>
      </c>
      <c r="Z30">
        <v>1</v>
      </c>
      <c r="AA30">
        <f t="shared" si="7"/>
        <v>1</v>
      </c>
    </row>
    <row r="31" spans="1:27" x14ac:dyDescent="0.3">
      <c r="A31">
        <v>1063</v>
      </c>
      <c r="B31" t="s">
        <v>18</v>
      </c>
      <c r="C31" t="str">
        <f t="shared" si="0"/>
        <v>Pat</v>
      </c>
      <c r="D31" t="s">
        <v>36</v>
      </c>
      <c r="E31" t="str">
        <f t="shared" si="1"/>
        <v>Williams</v>
      </c>
      <c r="F31" t="s">
        <v>147</v>
      </c>
      <c r="G31" t="str">
        <f t="shared" si="2"/>
        <v>pat.williams@outlook.com</v>
      </c>
      <c r="H31" s="9">
        <v>31</v>
      </c>
      <c r="I31" t="s">
        <v>325</v>
      </c>
      <c r="J31" t="s">
        <v>330</v>
      </c>
      <c r="K31" t="s">
        <v>127</v>
      </c>
      <c r="L31" t="str">
        <f t="shared" si="3"/>
        <v>Directorate</v>
      </c>
      <c r="M31" t="str">
        <f t="shared" si="4"/>
        <v>Director</v>
      </c>
      <c r="N31" s="7">
        <v>121000</v>
      </c>
      <c r="O31" t="s">
        <v>23</v>
      </c>
      <c r="P31" t="s">
        <v>24</v>
      </c>
      <c r="Q31" t="s">
        <v>40</v>
      </c>
      <c r="R31" t="s">
        <v>106</v>
      </c>
      <c r="S31" s="1" t="s">
        <v>148</v>
      </c>
      <c r="T31" s="1" t="str">
        <f t="shared" ref="T31:T32" si="14">TEXT(DATE(RIGHT(S31,4), 1, MID(S31,FIND(",",S31)+2,2)),"mm/dd/yyyy")</f>
        <v>01/19/2018</v>
      </c>
      <c r="U31" s="1" t="str">
        <f t="shared" si="5"/>
        <v>01/19/2018</v>
      </c>
      <c r="V31" s="1">
        <v>43921</v>
      </c>
      <c r="W31" s="1" t="str">
        <f t="shared" si="6"/>
        <v>03/31/2020</v>
      </c>
      <c r="X31" t="s">
        <v>34</v>
      </c>
      <c r="Y31" t="s">
        <v>24</v>
      </c>
      <c r="Z31">
        <v>1</v>
      </c>
      <c r="AA31">
        <f t="shared" si="7"/>
        <v>1</v>
      </c>
    </row>
    <row r="32" spans="1:27" x14ac:dyDescent="0.3">
      <c r="A32">
        <v>1066</v>
      </c>
      <c r="B32" t="s">
        <v>42</v>
      </c>
      <c r="C32" t="str">
        <f t="shared" si="0"/>
        <v>Jordan</v>
      </c>
      <c r="D32" t="s">
        <v>43</v>
      </c>
      <c r="E32" t="str">
        <f t="shared" si="1"/>
        <v>Wilson</v>
      </c>
      <c r="F32" t="s">
        <v>44</v>
      </c>
      <c r="G32" t="str">
        <f t="shared" si="2"/>
        <v>jordan.wilson@company.com</v>
      </c>
      <c r="H32" s="9">
        <v>55</v>
      </c>
      <c r="I32" t="s">
        <v>324</v>
      </c>
      <c r="J32" t="s">
        <v>333</v>
      </c>
      <c r="K32" t="s">
        <v>149</v>
      </c>
      <c r="L32" t="str">
        <f t="shared" si="3"/>
        <v>Accountant</v>
      </c>
      <c r="M32" t="str">
        <f t="shared" si="4"/>
        <v>Accountant</v>
      </c>
      <c r="N32" s="7">
        <v>111000</v>
      </c>
      <c r="O32" t="s">
        <v>32</v>
      </c>
      <c r="P32" t="s">
        <v>24</v>
      </c>
      <c r="Q32" t="s">
        <v>40</v>
      </c>
      <c r="R32" t="s">
        <v>25</v>
      </c>
      <c r="S32" s="1" t="s">
        <v>150</v>
      </c>
      <c r="T32" s="1" t="str">
        <f t="shared" si="14"/>
        <v>01/10/2005</v>
      </c>
      <c r="U32" s="1" t="str">
        <f t="shared" si="5"/>
        <v>01/10/2005</v>
      </c>
      <c r="W32" s="1" t="str">
        <f t="shared" si="6"/>
        <v/>
      </c>
      <c r="X32" t="s">
        <v>66</v>
      </c>
      <c r="Y32" t="s">
        <v>40</v>
      </c>
      <c r="Z32">
        <v>0</v>
      </c>
      <c r="AA32">
        <f t="shared" si="7"/>
        <v>0</v>
      </c>
    </row>
    <row r="33" spans="1:27" x14ac:dyDescent="0.3">
      <c r="A33">
        <v>1002</v>
      </c>
      <c r="B33" t="s">
        <v>102</v>
      </c>
      <c r="C33" t="str">
        <f t="shared" si="0"/>
        <v>Casey</v>
      </c>
      <c r="D33" t="s">
        <v>36</v>
      </c>
      <c r="E33" t="str">
        <f t="shared" si="1"/>
        <v>Williams</v>
      </c>
      <c r="F33" t="s">
        <v>151</v>
      </c>
      <c r="G33" t="str">
        <f t="shared" si="2"/>
        <v>casey.williams@outlook.com</v>
      </c>
      <c r="H33" s="9">
        <v>38</v>
      </c>
      <c r="I33" t="s">
        <v>324</v>
      </c>
      <c r="J33" t="s">
        <v>330</v>
      </c>
      <c r="K33" t="s">
        <v>152</v>
      </c>
      <c r="L33" t="str">
        <f t="shared" si="3"/>
        <v>Accountant</v>
      </c>
      <c r="M33" t="str">
        <f t="shared" si="4"/>
        <v>Accountant</v>
      </c>
      <c r="N33" s="7">
        <v>111000</v>
      </c>
      <c r="O33" t="s">
        <v>91</v>
      </c>
      <c r="P33" t="s">
        <v>24</v>
      </c>
      <c r="Q33" t="s">
        <v>24</v>
      </c>
      <c r="R33" t="s">
        <v>25</v>
      </c>
      <c r="S33" s="1">
        <v>38246</v>
      </c>
      <c r="T33" s="1">
        <f>S33</f>
        <v>38246</v>
      </c>
      <c r="U33" s="1" t="str">
        <f t="shared" si="5"/>
        <v>09/16/2004</v>
      </c>
      <c r="V33" t="s">
        <v>113</v>
      </c>
      <c r="W33" s="1" t="str">
        <f t="shared" si="6"/>
        <v>01/26/2020</v>
      </c>
      <c r="X33" t="s">
        <v>50</v>
      </c>
      <c r="Y33" t="s">
        <v>24</v>
      </c>
      <c r="Z33">
        <v>2</v>
      </c>
      <c r="AA33">
        <f t="shared" si="7"/>
        <v>2</v>
      </c>
    </row>
    <row r="34" spans="1:27" x14ac:dyDescent="0.3">
      <c r="A34">
        <v>1019</v>
      </c>
      <c r="B34" t="s">
        <v>110</v>
      </c>
      <c r="C34" t="str">
        <f t="shared" si="0"/>
        <v>Jane</v>
      </c>
      <c r="D34" t="s">
        <v>125</v>
      </c>
      <c r="E34" t="str">
        <f t="shared" si="1"/>
        <v>Smith</v>
      </c>
      <c r="F34" t="s">
        <v>153</v>
      </c>
      <c r="G34" t="str">
        <f t="shared" si="2"/>
        <v>jane.smith@hotmail.com</v>
      </c>
      <c r="H34" s="9">
        <v>31</v>
      </c>
      <c r="I34" t="s">
        <v>325</v>
      </c>
      <c r="J34" t="s">
        <v>333</v>
      </c>
      <c r="K34" t="s">
        <v>154</v>
      </c>
      <c r="L34" t="str">
        <f t="shared" si="3"/>
        <v>Salesman</v>
      </c>
      <c r="M34" t="str">
        <f t="shared" si="4"/>
        <v>Salesman</v>
      </c>
      <c r="N34" s="7">
        <v>83000</v>
      </c>
      <c r="O34" t="s">
        <v>39</v>
      </c>
      <c r="P34" t="s">
        <v>24</v>
      </c>
      <c r="Q34" t="s">
        <v>24</v>
      </c>
      <c r="R34" t="s">
        <v>25</v>
      </c>
      <c r="S34" s="1" t="s">
        <v>155</v>
      </c>
      <c r="T34" s="1" t="str">
        <f>TEXT(DATE(RIGHT(S34,4), 1, MID(S34,FIND(",",S34)+2,2)),"mm/dd/yyyy")</f>
        <v>01/24/2007</v>
      </c>
      <c r="U34" s="1" t="str">
        <f t="shared" si="5"/>
        <v>01/24/2007</v>
      </c>
      <c r="V34" s="1">
        <v>40486</v>
      </c>
      <c r="W34" s="1" t="str">
        <f t="shared" si="6"/>
        <v>11/04/2010</v>
      </c>
      <c r="X34" t="s">
        <v>66</v>
      </c>
      <c r="Y34" t="s">
        <v>24</v>
      </c>
      <c r="Z34">
        <v>4</v>
      </c>
      <c r="AA34">
        <f t="shared" si="7"/>
        <v>4</v>
      </c>
    </row>
    <row r="35" spans="1:27" x14ac:dyDescent="0.3">
      <c r="A35">
        <v>1049</v>
      </c>
      <c r="B35" t="s">
        <v>156</v>
      </c>
      <c r="C35" t="str">
        <f t="shared" si="0"/>
        <v>Jamie</v>
      </c>
      <c r="D35" t="s">
        <v>52</v>
      </c>
      <c r="E35" t="str">
        <f t="shared" si="1"/>
        <v>Brown</v>
      </c>
      <c r="F35" t="s">
        <v>157</v>
      </c>
      <c r="G35" t="str">
        <f t="shared" si="2"/>
        <v>jamie.brown@hotmail.com</v>
      </c>
      <c r="H35" s="9">
        <v>58</v>
      </c>
      <c r="I35" t="s">
        <v>325</v>
      </c>
      <c r="J35" t="s">
        <v>333</v>
      </c>
      <c r="K35" t="s">
        <v>158</v>
      </c>
      <c r="L35" t="str">
        <f t="shared" si="3"/>
        <v>Manager</v>
      </c>
      <c r="M35" t="str">
        <f t="shared" si="4"/>
        <v>Manager</v>
      </c>
      <c r="N35" s="7">
        <v>46000</v>
      </c>
      <c r="O35" t="s">
        <v>91</v>
      </c>
      <c r="P35" t="s">
        <v>40</v>
      </c>
      <c r="Q35" t="s">
        <v>40</v>
      </c>
      <c r="R35" t="s">
        <v>71</v>
      </c>
      <c r="S35" s="1">
        <v>38550</v>
      </c>
      <c r="T35" s="1">
        <f t="shared" ref="T35:T36" si="15">S35</f>
        <v>38550</v>
      </c>
      <c r="U35" s="1" t="str">
        <f t="shared" si="5"/>
        <v>07/17/2005</v>
      </c>
      <c r="V35" t="s">
        <v>159</v>
      </c>
      <c r="W35" s="1" t="str">
        <f t="shared" si="6"/>
        <v>01/02/2023</v>
      </c>
      <c r="X35" t="s">
        <v>34</v>
      </c>
      <c r="Y35" t="s">
        <v>24</v>
      </c>
      <c r="Z35">
        <v>2</v>
      </c>
      <c r="AA35">
        <f t="shared" si="7"/>
        <v>2</v>
      </c>
    </row>
    <row r="36" spans="1:27" x14ac:dyDescent="0.3">
      <c r="A36">
        <v>1037</v>
      </c>
      <c r="B36" t="s">
        <v>160</v>
      </c>
      <c r="C36" t="str">
        <f t="shared" si="0"/>
        <v>John</v>
      </c>
      <c r="D36" t="s">
        <v>19</v>
      </c>
      <c r="E36" t="str">
        <f t="shared" si="1"/>
        <v>Smith</v>
      </c>
      <c r="F36" t="s">
        <v>161</v>
      </c>
      <c r="G36" t="str">
        <f t="shared" si="2"/>
        <v>john.smith@outlook.com</v>
      </c>
      <c r="H36" s="9">
        <v>31</v>
      </c>
      <c r="I36" t="s">
        <v>325</v>
      </c>
      <c r="J36" t="s">
        <v>333</v>
      </c>
      <c r="K36" t="s">
        <v>162</v>
      </c>
      <c r="L36" t="str">
        <f t="shared" si="3"/>
        <v>Director</v>
      </c>
      <c r="M36" t="str">
        <f t="shared" si="4"/>
        <v>Director</v>
      </c>
      <c r="N36" s="7">
        <v>134000</v>
      </c>
      <c r="O36" t="s">
        <v>77</v>
      </c>
      <c r="P36" t="s">
        <v>24</v>
      </c>
      <c r="Q36" t="s">
        <v>40</v>
      </c>
      <c r="R36" t="s">
        <v>71</v>
      </c>
      <c r="S36" s="1">
        <v>39508</v>
      </c>
      <c r="T36" s="1">
        <f t="shared" si="15"/>
        <v>39508</v>
      </c>
      <c r="U36" s="1" t="str">
        <f t="shared" si="5"/>
        <v>03/01/2008</v>
      </c>
      <c r="V36" t="s">
        <v>163</v>
      </c>
      <c r="W36" s="1" t="str">
        <f t="shared" si="6"/>
        <v>01/04/2019</v>
      </c>
      <c r="X36" t="s">
        <v>50</v>
      </c>
      <c r="Y36" t="s">
        <v>40</v>
      </c>
      <c r="Z36">
        <v>0</v>
      </c>
      <c r="AA36">
        <f t="shared" si="7"/>
        <v>0</v>
      </c>
    </row>
    <row r="37" spans="1:27" x14ac:dyDescent="0.3">
      <c r="A37">
        <v>1079</v>
      </c>
      <c r="B37" t="s">
        <v>164</v>
      </c>
      <c r="C37" t="str">
        <f t="shared" si="0"/>
        <v>Pat</v>
      </c>
      <c r="D37" t="s">
        <v>67</v>
      </c>
      <c r="E37" t="str">
        <f t="shared" si="1"/>
        <v>Taylor</v>
      </c>
      <c r="F37" t="s">
        <v>165</v>
      </c>
      <c r="G37" t="str">
        <f t="shared" si="2"/>
        <v>pat.taylor@hotmail.com</v>
      </c>
      <c r="H37" s="9">
        <v>58</v>
      </c>
      <c r="I37" t="s">
        <v>324</v>
      </c>
      <c r="J37" t="s">
        <v>332</v>
      </c>
      <c r="K37" t="s">
        <v>76</v>
      </c>
      <c r="L37" t="str">
        <f t="shared" si="3"/>
        <v>Analyst</v>
      </c>
      <c r="M37" t="str">
        <f t="shared" si="4"/>
        <v>Analyst</v>
      </c>
      <c r="N37" s="7">
        <v>46000</v>
      </c>
      <c r="O37" t="s">
        <v>32</v>
      </c>
      <c r="P37" t="s">
        <v>24</v>
      </c>
      <c r="Q37" t="s">
        <v>24</v>
      </c>
      <c r="R37" t="s">
        <v>25</v>
      </c>
      <c r="S37" s="1" t="s">
        <v>166</v>
      </c>
      <c r="T37" s="1" t="str">
        <f>TEXT(DATE(RIGHT(S37,4), 1, MID(S37,FIND(",",S37)+2,2)),"mm/dd/yyyy")</f>
        <v>01/23/2019</v>
      </c>
      <c r="U37" s="1" t="str">
        <f t="shared" si="5"/>
        <v>01/23/2019</v>
      </c>
      <c r="V37" s="1">
        <v>44442</v>
      </c>
      <c r="W37" s="1" t="str">
        <f t="shared" si="6"/>
        <v>09/03/2021</v>
      </c>
      <c r="X37" t="s">
        <v>26</v>
      </c>
      <c r="Y37" t="s">
        <v>40</v>
      </c>
      <c r="Z37">
        <v>0</v>
      </c>
      <c r="AA37">
        <f t="shared" si="7"/>
        <v>0</v>
      </c>
    </row>
    <row r="38" spans="1:27" x14ac:dyDescent="0.3">
      <c r="A38">
        <v>1007</v>
      </c>
      <c r="B38" t="s">
        <v>167</v>
      </c>
      <c r="C38" t="str">
        <f t="shared" si="0"/>
        <v>Jamie</v>
      </c>
      <c r="D38" t="s">
        <v>120</v>
      </c>
      <c r="E38" t="str">
        <f t="shared" si="1"/>
        <v>Miller</v>
      </c>
      <c r="F38" t="s">
        <v>168</v>
      </c>
      <c r="G38" t="str">
        <f t="shared" si="2"/>
        <v>jamie.miller@hotmail.com</v>
      </c>
      <c r="H38" s="9">
        <v>46</v>
      </c>
      <c r="I38" t="s">
        <v>324</v>
      </c>
      <c r="J38" t="s">
        <v>331</v>
      </c>
      <c r="K38" t="s">
        <v>144</v>
      </c>
      <c r="L38" t="str">
        <f t="shared" si="3"/>
        <v>Skilled Manual</v>
      </c>
      <c r="M38" t="str">
        <f t="shared" si="4"/>
        <v>Skilled Manual</v>
      </c>
      <c r="N38" s="7">
        <v>94000</v>
      </c>
      <c r="O38" t="s">
        <v>39</v>
      </c>
      <c r="P38" t="s">
        <v>40</v>
      </c>
      <c r="Q38" t="s">
        <v>24</v>
      </c>
      <c r="R38" t="s">
        <v>71</v>
      </c>
      <c r="S38" s="11" t="s">
        <v>169</v>
      </c>
      <c r="T38" s="1" t="str">
        <f>TEXT(DATE(RIGHT(S38,4), MID(S38,4,2), LEFT(S38,2)), "mm/dd/yyyy")</f>
        <v>03/31/2008</v>
      </c>
      <c r="U38" s="1" t="str">
        <f t="shared" si="5"/>
        <v>03/31/2008</v>
      </c>
      <c r="V38" s="1">
        <v>39763</v>
      </c>
      <c r="W38" s="1" t="str">
        <f t="shared" si="6"/>
        <v>11/11/2008</v>
      </c>
      <c r="X38" t="s">
        <v>50</v>
      </c>
      <c r="Y38" t="s">
        <v>40</v>
      </c>
      <c r="AA38" t="str">
        <f t="shared" si="7"/>
        <v>N/A</v>
      </c>
    </row>
    <row r="39" spans="1:27" x14ac:dyDescent="0.3">
      <c r="A39">
        <v>1059</v>
      </c>
      <c r="B39" t="s">
        <v>137</v>
      </c>
      <c r="C39" t="str">
        <f t="shared" si="0"/>
        <v>Taylor</v>
      </c>
      <c r="D39" t="s">
        <v>68</v>
      </c>
      <c r="E39" t="str">
        <f t="shared" si="1"/>
        <v>Davis</v>
      </c>
      <c r="F39" t="s">
        <v>170</v>
      </c>
      <c r="G39" t="str">
        <f t="shared" si="2"/>
        <v>taylor.davis@live.com</v>
      </c>
      <c r="H39" s="9">
        <v>22</v>
      </c>
      <c r="I39" t="s">
        <v>325</v>
      </c>
      <c r="J39" t="s">
        <v>332</v>
      </c>
      <c r="K39" t="s">
        <v>95</v>
      </c>
      <c r="L39" t="str">
        <f t="shared" si="3"/>
        <v>Receptionist</v>
      </c>
      <c r="M39" t="str">
        <f t="shared" si="4"/>
        <v>Receptionist</v>
      </c>
      <c r="N39" s="7">
        <v>79000</v>
      </c>
      <c r="O39" t="s">
        <v>77</v>
      </c>
      <c r="P39" t="s">
        <v>24</v>
      </c>
      <c r="Q39" t="s">
        <v>24</v>
      </c>
      <c r="R39" t="s">
        <v>84</v>
      </c>
      <c r="S39" s="1">
        <v>42393</v>
      </c>
      <c r="T39" s="1">
        <f>S39</f>
        <v>42393</v>
      </c>
      <c r="U39" s="1" t="str">
        <f t="shared" si="5"/>
        <v>01/24/2016</v>
      </c>
      <c r="V39" t="s">
        <v>171</v>
      </c>
      <c r="W39" s="1" t="str">
        <f t="shared" si="6"/>
        <v>01/24/2021</v>
      </c>
      <c r="X39" t="s">
        <v>66</v>
      </c>
      <c r="Y39" t="s">
        <v>40</v>
      </c>
      <c r="AA39" t="str">
        <f t="shared" si="7"/>
        <v>N/A</v>
      </c>
    </row>
    <row r="40" spans="1:27" x14ac:dyDescent="0.3">
      <c r="A40">
        <v>1011</v>
      </c>
      <c r="B40" t="s">
        <v>142</v>
      </c>
      <c r="C40" t="str">
        <f t="shared" si="0"/>
        <v>Pat</v>
      </c>
      <c r="D40" t="s">
        <v>97</v>
      </c>
      <c r="E40" t="str">
        <f t="shared" si="1"/>
        <v>Smith</v>
      </c>
      <c r="F40" t="s">
        <v>172</v>
      </c>
      <c r="G40" t="str">
        <f t="shared" si="2"/>
        <v>pat.smith@company.com</v>
      </c>
      <c r="H40" s="9">
        <v>64</v>
      </c>
      <c r="I40" t="s">
        <v>325</v>
      </c>
      <c r="J40" t="s">
        <v>331</v>
      </c>
      <c r="K40" t="s">
        <v>173</v>
      </c>
      <c r="L40" t="str">
        <f t="shared" si="3"/>
        <v>Clerical</v>
      </c>
      <c r="M40" t="str">
        <f t="shared" si="4"/>
        <v>Clerical</v>
      </c>
      <c r="N40" s="7">
        <v>57000</v>
      </c>
      <c r="O40" t="s">
        <v>91</v>
      </c>
      <c r="P40" t="s">
        <v>24</v>
      </c>
      <c r="Q40" t="s">
        <v>40</v>
      </c>
      <c r="R40" t="s">
        <v>71</v>
      </c>
      <c r="S40" s="1" t="s">
        <v>174</v>
      </c>
      <c r="T40" s="1" t="str">
        <f>TEXT(DATE(RIGHT(S40,4), 1, MID(S40,FIND(",",S40)+2,2)),"mm/dd/yyyy")</f>
        <v>01/16/2018</v>
      </c>
      <c r="U40" s="1" t="str">
        <f t="shared" si="5"/>
        <v>01/16/2018</v>
      </c>
      <c r="V40" s="1">
        <v>45275</v>
      </c>
      <c r="W40" s="1" t="str">
        <f t="shared" si="6"/>
        <v>12/15/2023</v>
      </c>
      <c r="X40" t="s">
        <v>66</v>
      </c>
      <c r="Y40" t="s">
        <v>40</v>
      </c>
      <c r="Z40">
        <v>0</v>
      </c>
      <c r="AA40">
        <f t="shared" si="7"/>
        <v>0</v>
      </c>
    </row>
    <row r="41" spans="1:27" x14ac:dyDescent="0.3">
      <c r="A41">
        <v>1013</v>
      </c>
      <c r="B41" t="s">
        <v>175</v>
      </c>
      <c r="C41" t="str">
        <f t="shared" si="0"/>
        <v>Jamie</v>
      </c>
      <c r="D41" t="s">
        <v>74</v>
      </c>
      <c r="E41" t="str">
        <f t="shared" si="1"/>
        <v>Brown</v>
      </c>
      <c r="F41" t="s">
        <v>176</v>
      </c>
      <c r="G41" t="str">
        <f t="shared" si="2"/>
        <v>jamie.brown@live.com</v>
      </c>
      <c r="H41" s="9">
        <v>35</v>
      </c>
      <c r="I41" t="s">
        <v>325</v>
      </c>
      <c r="J41" t="s">
        <v>333</v>
      </c>
      <c r="K41" t="s">
        <v>54</v>
      </c>
      <c r="L41" t="str">
        <f t="shared" si="3"/>
        <v>Professional</v>
      </c>
      <c r="M41" t="str">
        <f t="shared" si="4"/>
        <v>Professional</v>
      </c>
      <c r="N41" s="7">
        <v>80000</v>
      </c>
      <c r="O41" t="s">
        <v>32</v>
      </c>
      <c r="P41" t="s">
        <v>24</v>
      </c>
      <c r="Q41" t="s">
        <v>40</v>
      </c>
      <c r="R41" t="s">
        <v>71</v>
      </c>
      <c r="S41" s="1">
        <v>38221</v>
      </c>
      <c r="T41" s="1">
        <f t="shared" ref="T41:T52" si="16">S41</f>
        <v>38221</v>
      </c>
      <c r="U41" s="1" t="str">
        <f t="shared" si="5"/>
        <v>08/22/2004</v>
      </c>
      <c r="V41" s="1">
        <v>45175</v>
      </c>
      <c r="W41" s="1" t="str">
        <f t="shared" si="6"/>
        <v>09/06/2023</v>
      </c>
      <c r="X41" t="s">
        <v>66</v>
      </c>
      <c r="Y41" t="s">
        <v>24</v>
      </c>
      <c r="Z41">
        <v>3</v>
      </c>
      <c r="AA41">
        <f t="shared" si="7"/>
        <v>3</v>
      </c>
    </row>
    <row r="42" spans="1:27" x14ac:dyDescent="0.3">
      <c r="A42">
        <v>1054</v>
      </c>
      <c r="B42" t="s">
        <v>160</v>
      </c>
      <c r="C42" t="str">
        <f t="shared" si="0"/>
        <v>John</v>
      </c>
      <c r="D42" t="s">
        <v>177</v>
      </c>
      <c r="E42" t="str">
        <f t="shared" si="1"/>
        <v>Johnson</v>
      </c>
      <c r="F42" t="s">
        <v>178</v>
      </c>
      <c r="G42" t="str">
        <f t="shared" si="2"/>
        <v>john.johnson@outlook.com</v>
      </c>
      <c r="H42" s="9">
        <v>27</v>
      </c>
      <c r="I42" t="s">
        <v>325</v>
      </c>
      <c r="J42" t="s">
        <v>333</v>
      </c>
      <c r="K42" t="s">
        <v>179</v>
      </c>
      <c r="L42" t="str">
        <f t="shared" si="3"/>
        <v>Skilled Manual</v>
      </c>
      <c r="M42" t="str">
        <f t="shared" si="4"/>
        <v>Skilled Manual</v>
      </c>
      <c r="N42" s="7">
        <v>142000</v>
      </c>
      <c r="O42" t="s">
        <v>77</v>
      </c>
      <c r="P42" t="s">
        <v>24</v>
      </c>
      <c r="Q42" t="s">
        <v>24</v>
      </c>
      <c r="R42" t="s">
        <v>71</v>
      </c>
      <c r="S42" s="1">
        <v>38654</v>
      </c>
      <c r="T42" s="1">
        <f t="shared" si="16"/>
        <v>38654</v>
      </c>
      <c r="U42" s="1" t="str">
        <f t="shared" si="5"/>
        <v>10/29/2005</v>
      </c>
      <c r="V42" t="s">
        <v>180</v>
      </c>
      <c r="W42" s="1" t="str">
        <f t="shared" si="6"/>
        <v>01/15/2019</v>
      </c>
      <c r="X42" t="s">
        <v>79</v>
      </c>
      <c r="Y42" t="s">
        <v>40</v>
      </c>
      <c r="AA42" t="str">
        <f t="shared" si="7"/>
        <v>N/A</v>
      </c>
    </row>
    <row r="43" spans="1:27" x14ac:dyDescent="0.3">
      <c r="A43">
        <v>1055</v>
      </c>
      <c r="B43" t="s">
        <v>93</v>
      </c>
      <c r="C43" t="str">
        <f t="shared" si="0"/>
        <v>Morgan</v>
      </c>
      <c r="D43" t="s">
        <v>36</v>
      </c>
      <c r="E43" t="str">
        <f t="shared" si="1"/>
        <v>Williams</v>
      </c>
      <c r="F43" t="s">
        <v>181</v>
      </c>
      <c r="G43" t="str">
        <f t="shared" si="2"/>
        <v>morgan.williams@outlook.com</v>
      </c>
      <c r="H43" s="9">
        <v>33</v>
      </c>
      <c r="I43" t="s">
        <v>325</v>
      </c>
      <c r="J43" t="s">
        <v>330</v>
      </c>
      <c r="K43" t="s">
        <v>112</v>
      </c>
      <c r="L43" t="str">
        <f t="shared" si="3"/>
        <v>HR</v>
      </c>
      <c r="M43" t="str">
        <f t="shared" si="4"/>
        <v>HR</v>
      </c>
      <c r="N43" s="7">
        <v>89000</v>
      </c>
      <c r="O43" t="s">
        <v>77</v>
      </c>
      <c r="P43" t="s">
        <v>24</v>
      </c>
      <c r="Q43" t="s">
        <v>24</v>
      </c>
      <c r="R43" t="s">
        <v>342</v>
      </c>
      <c r="S43" s="1">
        <v>39239</v>
      </c>
      <c r="T43" s="1">
        <f t="shared" si="16"/>
        <v>39239</v>
      </c>
      <c r="U43" s="1" t="str">
        <f t="shared" si="5"/>
        <v>06/06/2007</v>
      </c>
      <c r="V43" s="1">
        <v>40883</v>
      </c>
      <c r="W43" s="1" t="str">
        <f t="shared" si="6"/>
        <v>12/06/2011</v>
      </c>
      <c r="X43" t="s">
        <v>26</v>
      </c>
      <c r="Y43" t="s">
        <v>40</v>
      </c>
      <c r="Z43">
        <v>0</v>
      </c>
      <c r="AA43">
        <f t="shared" si="7"/>
        <v>0</v>
      </c>
    </row>
    <row r="44" spans="1:27" x14ac:dyDescent="0.3">
      <c r="A44">
        <v>1068</v>
      </c>
      <c r="B44" t="s">
        <v>182</v>
      </c>
      <c r="C44" t="str">
        <f t="shared" si="0"/>
        <v>Chris</v>
      </c>
      <c r="D44" t="s">
        <v>183</v>
      </c>
      <c r="E44" t="str">
        <f t="shared" si="1"/>
        <v>Miller</v>
      </c>
      <c r="F44" t="s">
        <v>184</v>
      </c>
      <c r="G44" t="str">
        <f t="shared" si="2"/>
        <v>chris.miller@outlook.com</v>
      </c>
      <c r="H44" s="9">
        <v>55</v>
      </c>
      <c r="I44" t="s">
        <v>324</v>
      </c>
      <c r="J44" t="s">
        <v>333</v>
      </c>
      <c r="K44" t="s">
        <v>76</v>
      </c>
      <c r="L44" t="str">
        <f t="shared" si="3"/>
        <v>Analyst</v>
      </c>
      <c r="M44" t="str">
        <f t="shared" si="4"/>
        <v>Analyst</v>
      </c>
      <c r="N44" s="7">
        <v>83000</v>
      </c>
      <c r="O44" t="s">
        <v>32</v>
      </c>
      <c r="P44" t="s">
        <v>40</v>
      </c>
      <c r="Q44" t="s">
        <v>24</v>
      </c>
      <c r="R44" t="s">
        <v>106</v>
      </c>
      <c r="S44" s="1">
        <v>41782</v>
      </c>
      <c r="T44" s="1">
        <f t="shared" si="16"/>
        <v>41782</v>
      </c>
      <c r="U44" s="1" t="str">
        <f t="shared" si="5"/>
        <v>05/23/2014</v>
      </c>
      <c r="V44" t="s">
        <v>65</v>
      </c>
      <c r="W44" s="1" t="str">
        <f t="shared" si="6"/>
        <v>Present</v>
      </c>
      <c r="X44" t="s">
        <v>34</v>
      </c>
      <c r="Y44" t="s">
        <v>40</v>
      </c>
      <c r="AA44" t="str">
        <f t="shared" si="7"/>
        <v>N/A</v>
      </c>
    </row>
    <row r="45" spans="1:27" x14ac:dyDescent="0.3">
      <c r="A45">
        <v>1033</v>
      </c>
      <c r="B45" t="s">
        <v>27</v>
      </c>
      <c r="C45" t="str">
        <f t="shared" si="0"/>
        <v>Chris</v>
      </c>
      <c r="D45" t="s">
        <v>89</v>
      </c>
      <c r="E45" t="str">
        <f t="shared" si="1"/>
        <v>Johnson</v>
      </c>
      <c r="F45" t="s">
        <v>185</v>
      </c>
      <c r="G45" t="str">
        <f t="shared" si="2"/>
        <v>chris.johnson@company.com</v>
      </c>
      <c r="H45" s="9">
        <v>48</v>
      </c>
      <c r="I45" t="s">
        <v>325</v>
      </c>
      <c r="J45" t="s">
        <v>330</v>
      </c>
      <c r="K45" t="s">
        <v>87</v>
      </c>
      <c r="L45" t="str">
        <f t="shared" si="3"/>
        <v>Clerical</v>
      </c>
      <c r="M45" t="str">
        <f t="shared" si="4"/>
        <v>Clerical</v>
      </c>
      <c r="N45" s="7">
        <v>75000</v>
      </c>
      <c r="O45" t="s">
        <v>32</v>
      </c>
      <c r="P45" t="s">
        <v>24</v>
      </c>
      <c r="Q45" t="s">
        <v>24</v>
      </c>
      <c r="R45" t="s">
        <v>25</v>
      </c>
      <c r="S45" s="1">
        <v>42724</v>
      </c>
      <c r="T45" s="1">
        <f t="shared" si="16"/>
        <v>42724</v>
      </c>
      <c r="U45" s="1" t="str">
        <f t="shared" si="5"/>
        <v>12/20/2016</v>
      </c>
      <c r="V45" t="s">
        <v>186</v>
      </c>
      <c r="W45" s="1" t="str">
        <f t="shared" si="6"/>
        <v>01/15/2021</v>
      </c>
      <c r="X45" t="s">
        <v>50</v>
      </c>
      <c r="Y45" t="s">
        <v>40</v>
      </c>
      <c r="AA45" t="str">
        <f t="shared" si="7"/>
        <v>N/A</v>
      </c>
    </row>
    <row r="46" spans="1:27" x14ac:dyDescent="0.3">
      <c r="A46">
        <v>1020</v>
      </c>
      <c r="B46" t="s">
        <v>167</v>
      </c>
      <c r="C46" t="str">
        <f t="shared" si="0"/>
        <v>Jamie</v>
      </c>
      <c r="D46" t="s">
        <v>43</v>
      </c>
      <c r="E46" t="str">
        <f t="shared" si="1"/>
        <v>Wilson</v>
      </c>
      <c r="F46" t="s">
        <v>187</v>
      </c>
      <c r="G46" t="str">
        <f t="shared" si="2"/>
        <v>jamie.wilson@live.com</v>
      </c>
      <c r="H46" s="9">
        <v>53</v>
      </c>
      <c r="I46" t="s">
        <v>324</v>
      </c>
      <c r="J46" t="s">
        <v>330</v>
      </c>
      <c r="K46" t="s">
        <v>188</v>
      </c>
      <c r="L46" t="str">
        <f t="shared" si="3"/>
        <v>Directr</v>
      </c>
      <c r="M46" t="str">
        <f t="shared" si="4"/>
        <v>Director</v>
      </c>
      <c r="N46" s="7">
        <v>34000</v>
      </c>
      <c r="O46" t="s">
        <v>23</v>
      </c>
      <c r="P46" t="s">
        <v>24</v>
      </c>
      <c r="Q46" t="s">
        <v>24</v>
      </c>
      <c r="R46" t="s">
        <v>25</v>
      </c>
      <c r="S46" s="1">
        <v>39439</v>
      </c>
      <c r="T46" s="1">
        <f t="shared" si="16"/>
        <v>39439</v>
      </c>
      <c r="U46" s="1" t="str">
        <f t="shared" si="5"/>
        <v>12/23/2007</v>
      </c>
      <c r="V46" s="1">
        <v>44081</v>
      </c>
      <c r="W46" s="1" t="str">
        <f t="shared" si="6"/>
        <v>09/07/2020</v>
      </c>
      <c r="X46" t="s">
        <v>50</v>
      </c>
      <c r="Y46" t="s">
        <v>24</v>
      </c>
      <c r="Z46">
        <v>5</v>
      </c>
      <c r="AA46">
        <f t="shared" si="7"/>
        <v>5</v>
      </c>
    </row>
    <row r="47" spans="1:27" x14ac:dyDescent="0.3">
      <c r="A47">
        <v>1027</v>
      </c>
      <c r="B47" t="s">
        <v>189</v>
      </c>
      <c r="C47" t="str">
        <f t="shared" si="0"/>
        <v>Morgan</v>
      </c>
      <c r="D47" t="s">
        <v>74</v>
      </c>
      <c r="E47" t="str">
        <f t="shared" si="1"/>
        <v>Brown</v>
      </c>
      <c r="F47" t="s">
        <v>190</v>
      </c>
      <c r="G47" t="str">
        <f t="shared" si="2"/>
        <v>morgan.brown@gmail.com</v>
      </c>
      <c r="H47" s="9">
        <v>57</v>
      </c>
      <c r="I47" t="s">
        <v>325</v>
      </c>
      <c r="J47" t="s">
        <v>331</v>
      </c>
      <c r="K47" t="s">
        <v>31</v>
      </c>
      <c r="L47" t="str">
        <f t="shared" si="3"/>
        <v>Analyst</v>
      </c>
      <c r="M47" t="str">
        <f t="shared" si="4"/>
        <v>Analyst</v>
      </c>
      <c r="N47" s="7">
        <v>115000</v>
      </c>
      <c r="O47" t="s">
        <v>91</v>
      </c>
      <c r="P47" t="s">
        <v>40</v>
      </c>
      <c r="Q47" t="s">
        <v>24</v>
      </c>
      <c r="R47" t="s">
        <v>106</v>
      </c>
      <c r="S47" s="1">
        <v>36598</v>
      </c>
      <c r="T47" s="1">
        <f t="shared" si="16"/>
        <v>36598</v>
      </c>
      <c r="U47" s="1" t="str">
        <f t="shared" si="5"/>
        <v>03/13/2000</v>
      </c>
      <c r="V47" s="1">
        <v>42654</v>
      </c>
      <c r="W47" s="1" t="str">
        <f t="shared" si="6"/>
        <v>10/11/2016</v>
      </c>
      <c r="X47" t="s">
        <v>66</v>
      </c>
      <c r="Y47" t="s">
        <v>40</v>
      </c>
      <c r="AA47" t="str">
        <f t="shared" si="7"/>
        <v>N/A</v>
      </c>
    </row>
    <row r="48" spans="1:27" x14ac:dyDescent="0.3">
      <c r="A48">
        <v>1061</v>
      </c>
      <c r="B48" t="s">
        <v>73</v>
      </c>
      <c r="C48" t="str">
        <f t="shared" si="0"/>
        <v>Jordan</v>
      </c>
      <c r="D48" t="s">
        <v>191</v>
      </c>
      <c r="E48" t="str">
        <f t="shared" si="1"/>
        <v>Wilson</v>
      </c>
      <c r="F48" t="s">
        <v>192</v>
      </c>
      <c r="G48" t="str">
        <f t="shared" si="2"/>
        <v>jordan.wilson@hotmail.com</v>
      </c>
      <c r="H48" s="9">
        <v>45</v>
      </c>
      <c r="I48" t="s">
        <v>325</v>
      </c>
      <c r="J48" t="s">
        <v>333</v>
      </c>
      <c r="K48" t="s">
        <v>173</v>
      </c>
      <c r="L48" t="str">
        <f t="shared" si="3"/>
        <v>Clerical</v>
      </c>
      <c r="M48" t="str">
        <f t="shared" si="4"/>
        <v>Clerical</v>
      </c>
      <c r="N48" s="7">
        <v>117000</v>
      </c>
      <c r="O48" t="s">
        <v>91</v>
      </c>
      <c r="P48" t="s">
        <v>40</v>
      </c>
      <c r="Q48" t="s">
        <v>40</v>
      </c>
      <c r="R48" t="s">
        <v>106</v>
      </c>
      <c r="S48" s="1">
        <v>41890</v>
      </c>
      <c r="T48" s="1">
        <f t="shared" si="16"/>
        <v>41890</v>
      </c>
      <c r="U48" s="1" t="str">
        <f t="shared" si="5"/>
        <v>09/08/2014</v>
      </c>
      <c r="V48" s="1">
        <v>42002</v>
      </c>
      <c r="W48" s="1" t="str">
        <f t="shared" si="6"/>
        <v>12/29/2014</v>
      </c>
      <c r="X48" t="s">
        <v>79</v>
      </c>
      <c r="Y48" t="s">
        <v>40</v>
      </c>
      <c r="AA48" t="str">
        <f t="shared" si="7"/>
        <v>N/A</v>
      </c>
    </row>
    <row r="49" spans="1:27" x14ac:dyDescent="0.3">
      <c r="A49">
        <v>1056</v>
      </c>
      <c r="B49" t="s">
        <v>114</v>
      </c>
      <c r="C49" t="str">
        <f t="shared" si="0"/>
        <v>Taylor</v>
      </c>
      <c r="D49" t="s">
        <v>191</v>
      </c>
      <c r="E49" t="str">
        <f t="shared" si="1"/>
        <v>Wilson</v>
      </c>
      <c r="F49" t="s">
        <v>193</v>
      </c>
      <c r="G49" t="str">
        <f t="shared" si="2"/>
        <v>taylor.wilson@gmail.com</v>
      </c>
      <c r="H49" s="9">
        <v>55</v>
      </c>
      <c r="I49" t="s">
        <v>324</v>
      </c>
      <c r="J49" t="s">
        <v>333</v>
      </c>
      <c r="K49" t="s">
        <v>173</v>
      </c>
      <c r="L49" t="str">
        <f t="shared" si="3"/>
        <v>Clerical</v>
      </c>
      <c r="M49" t="str">
        <f t="shared" si="4"/>
        <v>Clerical</v>
      </c>
      <c r="N49" s="7">
        <v>117000</v>
      </c>
      <c r="O49" t="s">
        <v>39</v>
      </c>
      <c r="P49" t="s">
        <v>40</v>
      </c>
      <c r="Q49" t="s">
        <v>40</v>
      </c>
      <c r="R49" t="s">
        <v>71</v>
      </c>
      <c r="S49" s="1">
        <v>37378</v>
      </c>
      <c r="T49" s="1">
        <f t="shared" si="16"/>
        <v>37378</v>
      </c>
      <c r="U49" s="1" t="str">
        <f t="shared" si="5"/>
        <v>05/02/2002</v>
      </c>
      <c r="V49" t="s">
        <v>194</v>
      </c>
      <c r="W49" s="1" t="str">
        <f t="shared" si="6"/>
        <v>01/13/2018</v>
      </c>
      <c r="X49" t="s">
        <v>66</v>
      </c>
      <c r="Y49" t="s">
        <v>24</v>
      </c>
      <c r="Z49">
        <v>4</v>
      </c>
      <c r="AA49">
        <f t="shared" si="7"/>
        <v>4</v>
      </c>
    </row>
    <row r="50" spans="1:27" x14ac:dyDescent="0.3">
      <c r="A50">
        <v>1010</v>
      </c>
      <c r="B50" t="s">
        <v>142</v>
      </c>
      <c r="C50" t="str">
        <f t="shared" si="0"/>
        <v>Pat</v>
      </c>
      <c r="D50" t="s">
        <v>36</v>
      </c>
      <c r="E50" t="str">
        <f t="shared" si="1"/>
        <v>Williams</v>
      </c>
      <c r="F50" t="s">
        <v>195</v>
      </c>
      <c r="G50" t="str">
        <f t="shared" si="2"/>
        <v>pat.williams@company.com</v>
      </c>
      <c r="H50" s="9">
        <v>52</v>
      </c>
      <c r="I50" t="s">
        <v>325</v>
      </c>
      <c r="J50" t="s">
        <v>331</v>
      </c>
      <c r="K50" t="s">
        <v>87</v>
      </c>
      <c r="L50" t="str">
        <f t="shared" si="3"/>
        <v>Clerical</v>
      </c>
      <c r="M50" t="str">
        <f t="shared" si="4"/>
        <v>Clerical</v>
      </c>
      <c r="N50" s="7">
        <v>66000</v>
      </c>
      <c r="O50" t="s">
        <v>23</v>
      </c>
      <c r="P50" t="s">
        <v>40</v>
      </c>
      <c r="Q50" t="s">
        <v>24</v>
      </c>
      <c r="R50" t="s">
        <v>84</v>
      </c>
      <c r="S50" s="1">
        <v>38030</v>
      </c>
      <c r="T50" s="1">
        <f t="shared" si="16"/>
        <v>38030</v>
      </c>
      <c r="U50" s="1" t="str">
        <f t="shared" si="5"/>
        <v>02/13/2004</v>
      </c>
      <c r="V50" s="1">
        <v>41446</v>
      </c>
      <c r="W50" s="1" t="str">
        <f t="shared" si="6"/>
        <v>06/21/2013</v>
      </c>
      <c r="X50" t="s">
        <v>26</v>
      </c>
      <c r="Y50" t="s">
        <v>40</v>
      </c>
      <c r="AA50" t="str">
        <f t="shared" si="7"/>
        <v>N/A</v>
      </c>
    </row>
    <row r="51" spans="1:27" x14ac:dyDescent="0.3">
      <c r="A51">
        <v>1018</v>
      </c>
      <c r="B51" t="s">
        <v>167</v>
      </c>
      <c r="C51" t="str">
        <f t="shared" si="0"/>
        <v>Jamie</v>
      </c>
      <c r="D51" t="s">
        <v>114</v>
      </c>
      <c r="E51" t="str">
        <f t="shared" si="1"/>
        <v>Taylor</v>
      </c>
      <c r="F51" t="s">
        <v>196</v>
      </c>
      <c r="G51" t="str">
        <f t="shared" si="2"/>
        <v>jamie.taylor@company.com</v>
      </c>
      <c r="H51" s="9">
        <v>42</v>
      </c>
      <c r="I51" t="s">
        <v>324</v>
      </c>
      <c r="J51" t="s">
        <v>333</v>
      </c>
      <c r="K51" t="s">
        <v>154</v>
      </c>
      <c r="L51" t="str">
        <f t="shared" si="3"/>
        <v>Salesman</v>
      </c>
      <c r="M51" t="str">
        <f t="shared" si="4"/>
        <v>Salesman</v>
      </c>
      <c r="N51" s="7">
        <v>39000</v>
      </c>
      <c r="O51" t="s">
        <v>32</v>
      </c>
      <c r="P51" t="s">
        <v>40</v>
      </c>
      <c r="Q51" t="s">
        <v>40</v>
      </c>
      <c r="R51" t="s">
        <v>25</v>
      </c>
      <c r="S51" s="1">
        <v>40306</v>
      </c>
      <c r="T51" s="1">
        <f t="shared" si="16"/>
        <v>40306</v>
      </c>
      <c r="U51" s="1" t="str">
        <f t="shared" si="5"/>
        <v>05/08/2010</v>
      </c>
      <c r="V51" s="1">
        <v>44357</v>
      </c>
      <c r="W51" s="1" t="str">
        <f t="shared" si="6"/>
        <v>06/10/2021</v>
      </c>
      <c r="X51" t="s">
        <v>66</v>
      </c>
      <c r="Y51" t="s">
        <v>24</v>
      </c>
      <c r="Z51">
        <v>4</v>
      </c>
      <c r="AA51">
        <f t="shared" si="7"/>
        <v>4</v>
      </c>
    </row>
    <row r="52" spans="1:27" x14ac:dyDescent="0.3">
      <c r="A52">
        <v>1060</v>
      </c>
      <c r="B52" t="s">
        <v>102</v>
      </c>
      <c r="C52" t="str">
        <f t="shared" si="0"/>
        <v>Casey</v>
      </c>
      <c r="D52" t="s">
        <v>67</v>
      </c>
      <c r="E52" t="str">
        <f t="shared" si="1"/>
        <v>Taylor</v>
      </c>
      <c r="F52" t="s">
        <v>197</v>
      </c>
      <c r="G52" t="str">
        <f t="shared" si="2"/>
        <v>casey.taylor@company.com</v>
      </c>
      <c r="H52" s="9">
        <v>45</v>
      </c>
      <c r="I52" t="s">
        <v>325</v>
      </c>
      <c r="J52" t="s">
        <v>331</v>
      </c>
      <c r="K52" t="s">
        <v>158</v>
      </c>
      <c r="L52" t="str">
        <f t="shared" si="3"/>
        <v>Manager</v>
      </c>
      <c r="M52" t="str">
        <f t="shared" si="4"/>
        <v>Manager</v>
      </c>
      <c r="N52" s="7">
        <v>142000</v>
      </c>
      <c r="O52" t="s">
        <v>32</v>
      </c>
      <c r="P52" t="s">
        <v>24</v>
      </c>
      <c r="Q52" t="s">
        <v>24</v>
      </c>
      <c r="R52" t="s">
        <v>106</v>
      </c>
      <c r="S52" s="1">
        <v>38865</v>
      </c>
      <c r="T52" s="1">
        <f t="shared" si="16"/>
        <v>38865</v>
      </c>
      <c r="U52" s="1" t="str">
        <f t="shared" si="5"/>
        <v>05/28/2006</v>
      </c>
      <c r="V52" s="1">
        <v>44356</v>
      </c>
      <c r="W52" s="1" t="str">
        <f t="shared" si="6"/>
        <v>06/09/2021</v>
      </c>
      <c r="X52" t="s">
        <v>66</v>
      </c>
      <c r="Y52" t="s">
        <v>40</v>
      </c>
      <c r="AA52" t="str">
        <f t="shared" si="7"/>
        <v>N/A</v>
      </c>
    </row>
    <row r="53" spans="1:27" x14ac:dyDescent="0.3">
      <c r="A53">
        <v>1058</v>
      </c>
      <c r="B53" t="s">
        <v>198</v>
      </c>
      <c r="C53" t="str">
        <f t="shared" si="0"/>
        <v>Casey</v>
      </c>
      <c r="D53" t="s">
        <v>19</v>
      </c>
      <c r="E53" t="str">
        <f t="shared" si="1"/>
        <v>Smith</v>
      </c>
      <c r="F53" t="s">
        <v>199</v>
      </c>
      <c r="G53" t="str">
        <f t="shared" si="2"/>
        <v>casey.smith@hotmail.com</v>
      </c>
      <c r="H53" s="9">
        <v>55</v>
      </c>
      <c r="I53" t="s">
        <v>324</v>
      </c>
      <c r="J53" t="s">
        <v>333</v>
      </c>
      <c r="K53" t="s">
        <v>58</v>
      </c>
      <c r="L53" t="str">
        <f t="shared" si="3"/>
        <v>Salesman</v>
      </c>
      <c r="M53" t="str">
        <f t="shared" si="4"/>
        <v>Salesman</v>
      </c>
      <c r="N53" s="7">
        <v>87000</v>
      </c>
      <c r="O53" t="s">
        <v>77</v>
      </c>
      <c r="P53" t="s">
        <v>24</v>
      </c>
      <c r="Q53" t="s">
        <v>40</v>
      </c>
      <c r="R53" t="s">
        <v>106</v>
      </c>
      <c r="S53" s="11" t="s">
        <v>200</v>
      </c>
      <c r="T53" s="1" t="str">
        <f>TEXT(DATE(RIGHT(S53,4), MID(S53,4,2), LEFT(S53,2)), "mm/dd/yyyy")</f>
        <v>07/14/2017</v>
      </c>
      <c r="U53" s="1" t="str">
        <f t="shared" si="5"/>
        <v>07/14/2017</v>
      </c>
      <c r="V53" s="1">
        <v>44653</v>
      </c>
      <c r="W53" s="1" t="str">
        <f t="shared" si="6"/>
        <v>04/02/2022</v>
      </c>
      <c r="X53" t="s">
        <v>50</v>
      </c>
      <c r="Y53" t="s">
        <v>24</v>
      </c>
      <c r="Z53">
        <v>3</v>
      </c>
      <c r="AA53">
        <f t="shared" si="7"/>
        <v>3</v>
      </c>
    </row>
    <row r="54" spans="1:27" x14ac:dyDescent="0.3">
      <c r="A54">
        <v>1042</v>
      </c>
      <c r="B54" t="s">
        <v>201</v>
      </c>
      <c r="C54" t="str">
        <f t="shared" si="0"/>
        <v>Alex</v>
      </c>
      <c r="D54" t="s">
        <v>120</v>
      </c>
      <c r="E54" t="str">
        <f t="shared" si="1"/>
        <v>Miller</v>
      </c>
      <c r="F54" t="s">
        <v>202</v>
      </c>
      <c r="G54" t="str">
        <f t="shared" si="2"/>
        <v>alex.miller@gmail.com</v>
      </c>
      <c r="H54" s="9">
        <v>21</v>
      </c>
      <c r="I54" t="s">
        <v>324</v>
      </c>
      <c r="J54" t="s">
        <v>333</v>
      </c>
      <c r="K54" t="s">
        <v>108</v>
      </c>
      <c r="L54" t="str">
        <f t="shared" si="3"/>
        <v>Directr</v>
      </c>
      <c r="M54" t="str">
        <f t="shared" si="4"/>
        <v>Director</v>
      </c>
      <c r="N54" s="7">
        <v>123000</v>
      </c>
      <c r="O54" t="s">
        <v>91</v>
      </c>
      <c r="P54" t="s">
        <v>24</v>
      </c>
      <c r="Q54" t="s">
        <v>40</v>
      </c>
      <c r="R54" t="s">
        <v>106</v>
      </c>
      <c r="S54" s="1">
        <v>43834</v>
      </c>
      <c r="T54" s="1">
        <f>S54</f>
        <v>43834</v>
      </c>
      <c r="U54" s="1" t="str">
        <f t="shared" si="5"/>
        <v>01/04/2020</v>
      </c>
      <c r="V54" s="1">
        <v>44594</v>
      </c>
      <c r="W54" s="1" t="str">
        <f t="shared" si="6"/>
        <v>02/02/2022</v>
      </c>
      <c r="X54" t="s">
        <v>34</v>
      </c>
      <c r="Y54" t="s">
        <v>24</v>
      </c>
      <c r="Z54">
        <v>5</v>
      </c>
      <c r="AA54">
        <f t="shared" si="7"/>
        <v>5</v>
      </c>
    </row>
    <row r="55" spans="1:27" x14ac:dyDescent="0.3">
      <c r="A55">
        <v>1065</v>
      </c>
      <c r="B55" t="s">
        <v>35</v>
      </c>
      <c r="C55" t="str">
        <f t="shared" si="0"/>
        <v>Chris</v>
      </c>
      <c r="D55" t="s">
        <v>28</v>
      </c>
      <c r="E55" t="str">
        <f t="shared" si="1"/>
        <v>Williams</v>
      </c>
      <c r="F55" t="s">
        <v>203</v>
      </c>
      <c r="G55" t="str">
        <f t="shared" si="2"/>
        <v>chris.williams@company.com</v>
      </c>
      <c r="H55" s="9">
        <v>56</v>
      </c>
      <c r="I55" t="s">
        <v>325</v>
      </c>
      <c r="J55" t="s">
        <v>333</v>
      </c>
      <c r="K55" t="s">
        <v>204</v>
      </c>
      <c r="L55" t="str">
        <f t="shared" si="3"/>
        <v>HR</v>
      </c>
      <c r="M55" t="str">
        <f t="shared" si="4"/>
        <v>HR</v>
      </c>
      <c r="N55" s="7">
        <v>108000</v>
      </c>
      <c r="O55" t="s">
        <v>23</v>
      </c>
      <c r="P55" t="s">
        <v>24</v>
      </c>
      <c r="Q55" t="s">
        <v>24</v>
      </c>
      <c r="R55" t="s">
        <v>25</v>
      </c>
      <c r="S55" s="11" t="s">
        <v>205</v>
      </c>
      <c r="T55" s="1" t="str">
        <f>TEXT(DATE(RIGHT(S55,4), MID(S55,4,2), LEFT(S55,2)), "mm/dd/yyyy")</f>
        <v>12/20/2003</v>
      </c>
      <c r="U55" s="1" t="str">
        <f t="shared" si="5"/>
        <v>12/20/2003</v>
      </c>
      <c r="V55" t="s">
        <v>206</v>
      </c>
      <c r="W55" s="1" t="str">
        <f t="shared" si="6"/>
        <v>01/19/2006</v>
      </c>
      <c r="X55" t="s">
        <v>34</v>
      </c>
      <c r="Y55" t="s">
        <v>24</v>
      </c>
      <c r="Z55">
        <v>3</v>
      </c>
      <c r="AA55">
        <f t="shared" si="7"/>
        <v>3</v>
      </c>
    </row>
    <row r="56" spans="1:27" x14ac:dyDescent="0.3">
      <c r="A56">
        <v>1046</v>
      </c>
      <c r="B56" t="s">
        <v>42</v>
      </c>
      <c r="C56" t="str">
        <f t="shared" si="0"/>
        <v>Jordan</v>
      </c>
      <c r="D56" t="s">
        <v>114</v>
      </c>
      <c r="E56" t="str">
        <f t="shared" si="1"/>
        <v>Taylor</v>
      </c>
      <c r="F56" t="s">
        <v>207</v>
      </c>
      <c r="G56" t="str">
        <f t="shared" si="2"/>
        <v>jordan.taylor@live.com</v>
      </c>
      <c r="H56" s="9">
        <v>58</v>
      </c>
      <c r="I56" t="s">
        <v>325</v>
      </c>
      <c r="J56" t="s">
        <v>331</v>
      </c>
      <c r="K56" t="s">
        <v>149</v>
      </c>
      <c r="L56" t="str">
        <f t="shared" si="3"/>
        <v>Accountant</v>
      </c>
      <c r="M56" t="str">
        <f t="shared" si="4"/>
        <v>Accountant</v>
      </c>
      <c r="N56" s="7">
        <v>70000</v>
      </c>
      <c r="O56" t="s">
        <v>77</v>
      </c>
      <c r="P56" t="s">
        <v>40</v>
      </c>
      <c r="Q56" t="s">
        <v>40</v>
      </c>
      <c r="R56" t="s">
        <v>342</v>
      </c>
      <c r="S56" s="1">
        <v>42646</v>
      </c>
      <c r="T56" s="1">
        <f>S56</f>
        <v>42646</v>
      </c>
      <c r="U56" s="1" t="str">
        <f t="shared" si="5"/>
        <v>10/03/2016</v>
      </c>
      <c r="V56" t="s">
        <v>208</v>
      </c>
      <c r="W56" s="1" t="str">
        <f t="shared" si="6"/>
        <v>01/23/2021</v>
      </c>
      <c r="X56" t="s">
        <v>50</v>
      </c>
      <c r="Y56" t="s">
        <v>40</v>
      </c>
      <c r="AA56" t="str">
        <f t="shared" si="7"/>
        <v>N/A</v>
      </c>
    </row>
    <row r="57" spans="1:27" x14ac:dyDescent="0.3">
      <c r="A57">
        <v>1009</v>
      </c>
      <c r="B57" t="s">
        <v>73</v>
      </c>
      <c r="C57" t="str">
        <f t="shared" si="0"/>
        <v>Jordan</v>
      </c>
      <c r="D57" t="s">
        <v>36</v>
      </c>
      <c r="E57" t="str">
        <f t="shared" si="1"/>
        <v>Williams</v>
      </c>
      <c r="F57" t="s">
        <v>209</v>
      </c>
      <c r="G57" t="str">
        <f t="shared" si="2"/>
        <v>jordan.williams@outlook.com</v>
      </c>
      <c r="H57" s="9">
        <v>29</v>
      </c>
      <c r="I57" t="s">
        <v>324</v>
      </c>
      <c r="J57" t="s">
        <v>331</v>
      </c>
      <c r="K57" t="s">
        <v>210</v>
      </c>
      <c r="L57" t="str">
        <f t="shared" si="3"/>
        <v>Receptionist</v>
      </c>
      <c r="M57" t="str">
        <f t="shared" si="4"/>
        <v>Receptionist</v>
      </c>
      <c r="N57" s="7">
        <v>81000</v>
      </c>
      <c r="O57" t="s">
        <v>91</v>
      </c>
      <c r="P57" t="s">
        <v>24</v>
      </c>
      <c r="Q57" t="s">
        <v>24</v>
      </c>
      <c r="R57" t="s">
        <v>84</v>
      </c>
      <c r="S57" s="1" t="s">
        <v>211</v>
      </c>
      <c r="T57" s="1" t="str">
        <f>TEXT(DATE(RIGHT(S57,4), 1, MID(S57,FIND(",",S57)+2,2)),"mm/dd/yyyy")</f>
        <v>01/26/2017</v>
      </c>
      <c r="U57" s="1" t="str">
        <f t="shared" si="5"/>
        <v>01/26/2017</v>
      </c>
      <c r="V57" t="s">
        <v>212</v>
      </c>
      <c r="W57" s="1" t="str">
        <f t="shared" si="6"/>
        <v>01/08/2023</v>
      </c>
      <c r="X57" t="s">
        <v>34</v>
      </c>
      <c r="Y57" t="s">
        <v>24</v>
      </c>
      <c r="Z57">
        <v>3</v>
      </c>
      <c r="AA57">
        <f t="shared" si="7"/>
        <v>3</v>
      </c>
    </row>
    <row r="58" spans="1:27" x14ac:dyDescent="0.3">
      <c r="A58">
        <v>1072</v>
      </c>
      <c r="B58" t="s">
        <v>213</v>
      </c>
      <c r="C58" t="str">
        <f t="shared" si="0"/>
        <v>Jordan</v>
      </c>
      <c r="D58" t="s">
        <v>28</v>
      </c>
      <c r="E58" t="str">
        <f t="shared" si="1"/>
        <v>Williams</v>
      </c>
      <c r="F58" t="s">
        <v>209</v>
      </c>
      <c r="G58" t="str">
        <f t="shared" si="2"/>
        <v>jordan.williams@outlook.com</v>
      </c>
      <c r="H58" s="9">
        <v>27</v>
      </c>
      <c r="I58" t="s">
        <v>325</v>
      </c>
      <c r="J58" t="s">
        <v>333</v>
      </c>
      <c r="K58" t="s">
        <v>117</v>
      </c>
      <c r="L58" t="str">
        <f t="shared" si="3"/>
        <v>Analyst</v>
      </c>
      <c r="M58" t="str">
        <f t="shared" si="4"/>
        <v>Analyst</v>
      </c>
      <c r="N58" s="7">
        <v>80000</v>
      </c>
      <c r="O58" t="s">
        <v>39</v>
      </c>
      <c r="P58" t="s">
        <v>40</v>
      </c>
      <c r="Q58" t="s">
        <v>24</v>
      </c>
      <c r="R58" t="s">
        <v>25</v>
      </c>
      <c r="S58" s="1">
        <v>41954</v>
      </c>
      <c r="T58" s="1">
        <f t="shared" ref="T58:T59" si="17">S58</f>
        <v>41954</v>
      </c>
      <c r="U58" s="1" t="str">
        <f t="shared" si="5"/>
        <v>11/11/2014</v>
      </c>
      <c r="V58" t="s">
        <v>214</v>
      </c>
      <c r="W58" s="1" t="str">
        <f t="shared" si="6"/>
        <v>09/17/2017</v>
      </c>
      <c r="X58" t="s">
        <v>50</v>
      </c>
      <c r="Y58" t="s">
        <v>40</v>
      </c>
      <c r="Z58">
        <v>0</v>
      </c>
      <c r="AA58">
        <f t="shared" si="7"/>
        <v>0</v>
      </c>
    </row>
    <row r="59" spans="1:27" x14ac:dyDescent="0.3">
      <c r="A59">
        <v>1081</v>
      </c>
      <c r="B59" t="s">
        <v>215</v>
      </c>
      <c r="C59" t="str">
        <f t="shared" si="0"/>
        <v>John</v>
      </c>
      <c r="D59" t="s">
        <v>122</v>
      </c>
      <c r="E59" t="str">
        <f t="shared" si="1"/>
        <v>Jones</v>
      </c>
      <c r="F59" t="s">
        <v>216</v>
      </c>
      <c r="G59" t="str">
        <f t="shared" si="2"/>
        <v>john.jones@outlook.com</v>
      </c>
      <c r="H59" s="9">
        <v>27</v>
      </c>
      <c r="I59" t="s">
        <v>325</v>
      </c>
      <c r="J59" t="s">
        <v>331</v>
      </c>
      <c r="K59" t="s">
        <v>144</v>
      </c>
      <c r="L59" t="str">
        <f t="shared" si="3"/>
        <v>Skilled Manual</v>
      </c>
      <c r="M59" t="str">
        <f t="shared" si="4"/>
        <v>Skilled Manual</v>
      </c>
      <c r="N59" s="7">
        <v>120000</v>
      </c>
      <c r="O59" t="s">
        <v>39</v>
      </c>
      <c r="P59" t="s">
        <v>24</v>
      </c>
      <c r="Q59" t="s">
        <v>40</v>
      </c>
      <c r="R59" t="s">
        <v>106</v>
      </c>
      <c r="S59" s="1">
        <v>42991</v>
      </c>
      <c r="T59" s="1">
        <f t="shared" si="17"/>
        <v>42991</v>
      </c>
      <c r="U59" s="1" t="str">
        <f t="shared" si="5"/>
        <v>09/13/2017</v>
      </c>
      <c r="V59" s="1">
        <v>44931</v>
      </c>
      <c r="W59" s="1" t="str">
        <f t="shared" si="6"/>
        <v>01/05/2023</v>
      </c>
      <c r="X59" t="s">
        <v>79</v>
      </c>
      <c r="Y59" t="s">
        <v>40</v>
      </c>
      <c r="Z59">
        <v>0</v>
      </c>
      <c r="AA59">
        <f t="shared" si="7"/>
        <v>0</v>
      </c>
    </row>
    <row r="60" spans="1:27" x14ac:dyDescent="0.3">
      <c r="A60">
        <v>1067</v>
      </c>
      <c r="B60" t="s">
        <v>137</v>
      </c>
      <c r="C60" t="str">
        <f t="shared" si="0"/>
        <v>Taylor</v>
      </c>
      <c r="D60" t="s">
        <v>97</v>
      </c>
      <c r="E60" t="str">
        <f t="shared" si="1"/>
        <v>Smith</v>
      </c>
      <c r="F60" t="s">
        <v>217</v>
      </c>
      <c r="G60" t="str">
        <f t="shared" si="2"/>
        <v>taylor.smith@gmail.com</v>
      </c>
      <c r="H60" s="9">
        <v>60</v>
      </c>
      <c r="I60" t="s">
        <v>325</v>
      </c>
      <c r="J60" t="s">
        <v>330</v>
      </c>
      <c r="K60" t="s">
        <v>127</v>
      </c>
      <c r="L60" t="str">
        <f t="shared" si="3"/>
        <v>Directorate</v>
      </c>
      <c r="M60" t="str">
        <f t="shared" si="4"/>
        <v>Director</v>
      </c>
      <c r="N60" s="7">
        <v>130000</v>
      </c>
      <c r="O60" t="s">
        <v>23</v>
      </c>
      <c r="P60" t="s">
        <v>40</v>
      </c>
      <c r="Q60" t="s">
        <v>24</v>
      </c>
      <c r="R60" t="s">
        <v>71</v>
      </c>
      <c r="S60" s="1" t="s">
        <v>218</v>
      </c>
      <c r="T60" s="1" t="str">
        <f>TEXT(DATE(RIGHT(S60,4), 1, MID(S60,FIND(",",S60)+2,2)),"mm/dd/yyyy")</f>
        <v>01/20/2019</v>
      </c>
      <c r="U60" s="1" t="str">
        <f t="shared" si="5"/>
        <v>01/20/2019</v>
      </c>
      <c r="V60" s="1">
        <v>43855</v>
      </c>
      <c r="W60" s="1" t="str">
        <f t="shared" si="6"/>
        <v>01/25/2020</v>
      </c>
      <c r="X60" t="s">
        <v>34</v>
      </c>
      <c r="Y60" t="s">
        <v>40</v>
      </c>
      <c r="AA60" t="str">
        <f t="shared" si="7"/>
        <v>N/A</v>
      </c>
    </row>
    <row r="61" spans="1:27" x14ac:dyDescent="0.3">
      <c r="A61">
        <v>1051</v>
      </c>
      <c r="B61" t="s">
        <v>156</v>
      </c>
      <c r="C61" t="str">
        <f t="shared" si="0"/>
        <v>Jamie</v>
      </c>
      <c r="D61" t="s">
        <v>36</v>
      </c>
      <c r="E61" t="str">
        <f t="shared" si="1"/>
        <v>Williams</v>
      </c>
      <c r="F61" t="s">
        <v>219</v>
      </c>
      <c r="G61" t="str">
        <f t="shared" si="2"/>
        <v>jamie.williams@hotmail.com</v>
      </c>
      <c r="H61" s="9">
        <v>23</v>
      </c>
      <c r="I61" t="s">
        <v>324</v>
      </c>
      <c r="J61" t="s">
        <v>331</v>
      </c>
      <c r="K61" t="s">
        <v>149</v>
      </c>
      <c r="L61" t="str">
        <f t="shared" si="3"/>
        <v>Accountant</v>
      </c>
      <c r="M61" t="str">
        <f t="shared" si="4"/>
        <v>Accountant</v>
      </c>
      <c r="N61" s="7">
        <v>73000</v>
      </c>
      <c r="O61" t="s">
        <v>77</v>
      </c>
      <c r="P61" t="s">
        <v>24</v>
      </c>
      <c r="Q61" t="s">
        <v>40</v>
      </c>
      <c r="R61" t="s">
        <v>25</v>
      </c>
      <c r="S61" s="1">
        <v>36545</v>
      </c>
      <c r="T61" s="1">
        <f t="shared" ref="T61:T66" si="18">S61</f>
        <v>36545</v>
      </c>
      <c r="U61" s="1" t="str">
        <f t="shared" si="5"/>
        <v>01/20/2000</v>
      </c>
      <c r="V61" s="1">
        <v>42013</v>
      </c>
      <c r="W61" s="1" t="str">
        <f t="shared" si="6"/>
        <v>01/09/2015</v>
      </c>
      <c r="X61" t="s">
        <v>26</v>
      </c>
      <c r="Y61" t="s">
        <v>24</v>
      </c>
      <c r="Z61">
        <v>3</v>
      </c>
      <c r="AA61">
        <f t="shared" si="7"/>
        <v>3</v>
      </c>
    </row>
    <row r="62" spans="1:27" x14ac:dyDescent="0.3">
      <c r="A62">
        <v>1053</v>
      </c>
      <c r="B62" t="s">
        <v>110</v>
      </c>
      <c r="C62" t="str">
        <f t="shared" si="0"/>
        <v>Jane</v>
      </c>
      <c r="D62" t="s">
        <v>220</v>
      </c>
      <c r="E62" t="str">
        <f t="shared" si="1"/>
        <v>Anderson</v>
      </c>
      <c r="F62" t="s">
        <v>221</v>
      </c>
      <c r="G62" t="str">
        <f t="shared" si="2"/>
        <v>jane.anderson@hotmail.com</v>
      </c>
      <c r="H62" s="9">
        <v>27</v>
      </c>
      <c r="I62" t="s">
        <v>324</v>
      </c>
      <c r="J62" t="s">
        <v>333</v>
      </c>
      <c r="K62" t="s">
        <v>222</v>
      </c>
      <c r="L62" t="str">
        <f t="shared" si="3"/>
        <v>Salesman</v>
      </c>
      <c r="M62" t="str">
        <f t="shared" si="4"/>
        <v>Salesman</v>
      </c>
      <c r="N62" s="7">
        <v>146000</v>
      </c>
      <c r="O62" t="s">
        <v>23</v>
      </c>
      <c r="P62" t="s">
        <v>40</v>
      </c>
      <c r="Q62" t="s">
        <v>40</v>
      </c>
      <c r="R62" t="s">
        <v>71</v>
      </c>
      <c r="S62" s="1">
        <v>41849</v>
      </c>
      <c r="T62" s="1">
        <f t="shared" si="18"/>
        <v>41849</v>
      </c>
      <c r="U62" s="1" t="str">
        <f t="shared" si="5"/>
        <v>07/29/2014</v>
      </c>
      <c r="V62" t="s">
        <v>223</v>
      </c>
      <c r="W62" s="1" t="str">
        <f t="shared" si="6"/>
        <v>11/27/2020</v>
      </c>
      <c r="X62" t="s">
        <v>26</v>
      </c>
      <c r="Y62" t="s">
        <v>40</v>
      </c>
      <c r="AA62" t="str">
        <f t="shared" si="7"/>
        <v>N/A</v>
      </c>
    </row>
    <row r="63" spans="1:27" x14ac:dyDescent="0.3">
      <c r="A63">
        <v>1041</v>
      </c>
      <c r="B63" t="s">
        <v>80</v>
      </c>
      <c r="C63" t="str">
        <f t="shared" si="0"/>
        <v>Alex</v>
      </c>
      <c r="D63" t="s">
        <v>120</v>
      </c>
      <c r="E63" t="str">
        <f t="shared" si="1"/>
        <v>Miller</v>
      </c>
      <c r="F63" t="s">
        <v>224</v>
      </c>
      <c r="G63" t="str">
        <f t="shared" si="2"/>
        <v>alex.miller@hotmail.com</v>
      </c>
      <c r="H63" s="9">
        <v>37</v>
      </c>
      <c r="I63" t="s">
        <v>325</v>
      </c>
      <c r="J63" t="s">
        <v>331</v>
      </c>
      <c r="K63" t="s">
        <v>139</v>
      </c>
      <c r="L63" t="str">
        <f t="shared" si="3"/>
        <v>Engineer</v>
      </c>
      <c r="M63" t="str">
        <f t="shared" si="4"/>
        <v>Engineer</v>
      </c>
      <c r="N63" s="7">
        <v>51000</v>
      </c>
      <c r="O63" t="s">
        <v>39</v>
      </c>
      <c r="P63" t="s">
        <v>24</v>
      </c>
      <c r="Q63" t="s">
        <v>24</v>
      </c>
      <c r="R63" t="s">
        <v>25</v>
      </c>
      <c r="S63" s="1">
        <v>43623</v>
      </c>
      <c r="T63" s="1">
        <f t="shared" si="18"/>
        <v>43623</v>
      </c>
      <c r="U63" s="1" t="str">
        <f t="shared" si="5"/>
        <v>06/07/2019</v>
      </c>
      <c r="V63" t="s">
        <v>225</v>
      </c>
      <c r="W63" s="1" t="str">
        <f t="shared" si="6"/>
        <v>01/04/2020</v>
      </c>
      <c r="X63" t="s">
        <v>50</v>
      </c>
      <c r="Y63" t="s">
        <v>40</v>
      </c>
      <c r="AA63" t="str">
        <f t="shared" si="7"/>
        <v>N/A</v>
      </c>
    </row>
    <row r="64" spans="1:27" x14ac:dyDescent="0.3">
      <c r="A64">
        <v>1071</v>
      </c>
      <c r="B64" t="s">
        <v>73</v>
      </c>
      <c r="C64" t="str">
        <f t="shared" si="0"/>
        <v>Jordan</v>
      </c>
      <c r="D64" t="s">
        <v>103</v>
      </c>
      <c r="E64" t="str">
        <f t="shared" si="1"/>
        <v>Anderson</v>
      </c>
      <c r="F64" t="s">
        <v>226</v>
      </c>
      <c r="G64" t="str">
        <f t="shared" si="2"/>
        <v>jordan.anderson@company.com</v>
      </c>
      <c r="H64" s="9">
        <v>65</v>
      </c>
      <c r="I64" t="s">
        <v>324</v>
      </c>
      <c r="J64" t="s">
        <v>331</v>
      </c>
      <c r="K64" t="s">
        <v>99</v>
      </c>
      <c r="L64" t="str">
        <f t="shared" si="3"/>
        <v>Directorate</v>
      </c>
      <c r="M64" t="str">
        <f t="shared" si="4"/>
        <v>Director</v>
      </c>
      <c r="N64" s="7">
        <v>56000</v>
      </c>
      <c r="O64" t="s">
        <v>23</v>
      </c>
      <c r="P64" t="s">
        <v>40</v>
      </c>
      <c r="Q64" t="s">
        <v>40</v>
      </c>
      <c r="R64" t="s">
        <v>342</v>
      </c>
      <c r="S64" s="1">
        <v>38232</v>
      </c>
      <c r="T64" s="1">
        <f t="shared" si="18"/>
        <v>38232</v>
      </c>
      <c r="U64" s="1" t="str">
        <f t="shared" si="5"/>
        <v>09/02/2004</v>
      </c>
      <c r="V64" s="1">
        <v>38339</v>
      </c>
      <c r="W64" s="1" t="str">
        <f t="shared" si="6"/>
        <v>12/18/2004</v>
      </c>
      <c r="X64" t="s">
        <v>34</v>
      </c>
      <c r="Y64" t="s">
        <v>40</v>
      </c>
      <c r="AA64" t="str">
        <f t="shared" si="7"/>
        <v>N/A</v>
      </c>
    </row>
    <row r="65" spans="1:27" x14ac:dyDescent="0.3">
      <c r="A65">
        <v>1047</v>
      </c>
      <c r="B65" t="s">
        <v>175</v>
      </c>
      <c r="C65" t="str">
        <f t="shared" si="0"/>
        <v>Jamie</v>
      </c>
      <c r="D65" t="s">
        <v>227</v>
      </c>
      <c r="E65" t="str">
        <f t="shared" si="1"/>
        <v>Johnson</v>
      </c>
      <c r="F65" t="s">
        <v>228</v>
      </c>
      <c r="G65" t="str">
        <f t="shared" si="2"/>
        <v>jamie.johnson@gmail.com</v>
      </c>
      <c r="H65" s="9">
        <v>49</v>
      </c>
      <c r="I65" t="s">
        <v>325</v>
      </c>
      <c r="J65" t="s">
        <v>332</v>
      </c>
      <c r="K65" t="s">
        <v>204</v>
      </c>
      <c r="L65" t="str">
        <f t="shared" si="3"/>
        <v>HR</v>
      </c>
      <c r="M65" t="str">
        <f t="shared" si="4"/>
        <v>HR</v>
      </c>
      <c r="N65" s="7">
        <v>68000</v>
      </c>
      <c r="O65" t="s">
        <v>39</v>
      </c>
      <c r="P65" t="s">
        <v>24</v>
      </c>
      <c r="Q65" t="s">
        <v>40</v>
      </c>
      <c r="R65" t="s">
        <v>342</v>
      </c>
      <c r="S65" s="1">
        <v>37487</v>
      </c>
      <c r="T65" s="1">
        <f t="shared" si="18"/>
        <v>37487</v>
      </c>
      <c r="U65" s="1" t="str">
        <f t="shared" si="5"/>
        <v>08/19/2002</v>
      </c>
      <c r="V65" s="1">
        <v>40350</v>
      </c>
      <c r="W65" s="1" t="str">
        <f t="shared" si="6"/>
        <v>06/21/2010</v>
      </c>
      <c r="X65" t="s">
        <v>79</v>
      </c>
      <c r="Y65" t="s">
        <v>40</v>
      </c>
      <c r="AA65" t="str">
        <f t="shared" si="7"/>
        <v>N/A</v>
      </c>
    </row>
    <row r="66" spans="1:27" x14ac:dyDescent="0.3">
      <c r="A66">
        <v>1069</v>
      </c>
      <c r="B66" t="s">
        <v>93</v>
      </c>
      <c r="C66" t="str">
        <f t="shared" si="0"/>
        <v>Morgan</v>
      </c>
      <c r="D66" t="s">
        <v>227</v>
      </c>
      <c r="E66" t="str">
        <f t="shared" si="1"/>
        <v>Johnson</v>
      </c>
      <c r="F66" t="s">
        <v>229</v>
      </c>
      <c r="G66" t="str">
        <f t="shared" si="2"/>
        <v>morgan.johnson@hotmail.com</v>
      </c>
      <c r="H66" s="9">
        <v>24</v>
      </c>
      <c r="I66" t="s">
        <v>324</v>
      </c>
      <c r="J66" t="s">
        <v>333</v>
      </c>
      <c r="K66" t="s">
        <v>179</v>
      </c>
      <c r="L66" t="str">
        <f t="shared" si="3"/>
        <v>Skilled Manual</v>
      </c>
      <c r="M66" t="str">
        <f t="shared" si="4"/>
        <v>Skilled Manual</v>
      </c>
      <c r="N66" s="7">
        <v>126000</v>
      </c>
      <c r="O66" t="s">
        <v>39</v>
      </c>
      <c r="P66" t="s">
        <v>40</v>
      </c>
      <c r="Q66" t="s">
        <v>40</v>
      </c>
      <c r="R66" t="s">
        <v>71</v>
      </c>
      <c r="S66" s="1">
        <v>38450</v>
      </c>
      <c r="T66" s="1">
        <f t="shared" si="18"/>
        <v>38450</v>
      </c>
      <c r="U66" s="1" t="str">
        <f t="shared" si="5"/>
        <v>04/08/2005</v>
      </c>
      <c r="V66" s="1">
        <v>42394</v>
      </c>
      <c r="W66" s="1" t="str">
        <f t="shared" si="6"/>
        <v>01/25/2016</v>
      </c>
      <c r="X66" t="s">
        <v>26</v>
      </c>
      <c r="Y66" t="s">
        <v>40</v>
      </c>
      <c r="AA66" t="str">
        <f t="shared" si="7"/>
        <v>N/A</v>
      </c>
    </row>
    <row r="67" spans="1:27" x14ac:dyDescent="0.3">
      <c r="A67">
        <v>1082</v>
      </c>
      <c r="B67" t="s">
        <v>80</v>
      </c>
      <c r="C67" t="str">
        <f t="shared" ref="C67:C86" si="19">TRIM(PROPER(B67))</f>
        <v>Alex</v>
      </c>
      <c r="D67" t="s">
        <v>68</v>
      </c>
      <c r="E67" t="str">
        <f t="shared" ref="E67:E86" si="20">TRIM(PROPER(D67))</f>
        <v>Davis</v>
      </c>
      <c r="F67" t="s">
        <v>230</v>
      </c>
      <c r="G67" t="str">
        <f t="shared" ref="G67:G86" si="21">TRIM(F67)</f>
        <v>alex.davis@company.com</v>
      </c>
      <c r="H67" s="9">
        <v>64</v>
      </c>
      <c r="I67" t="s">
        <v>325</v>
      </c>
      <c r="J67" t="s">
        <v>330</v>
      </c>
      <c r="K67" t="s">
        <v>31</v>
      </c>
      <c r="L67" t="str">
        <f t="shared" ref="L67:L86" si="22">TRIM(K67)</f>
        <v>Analyst</v>
      </c>
      <c r="M67" t="str">
        <f t="shared" ref="M67:M86" si="23">(TRIM(SUBSTITUTE(SUBSTITUTE(K67, "Directorate", "Director"), "Directr", "Director")))</f>
        <v>Analyst</v>
      </c>
      <c r="N67" s="7">
        <v>116000</v>
      </c>
      <c r="O67" t="s">
        <v>39</v>
      </c>
      <c r="P67" t="s">
        <v>40</v>
      </c>
      <c r="Q67" t="s">
        <v>40</v>
      </c>
      <c r="R67" t="s">
        <v>106</v>
      </c>
      <c r="S67" s="11" t="s">
        <v>231</v>
      </c>
      <c r="T67" s="1" t="str">
        <f>TEXT(DATE(RIGHT(S67,4), MID(S67,4,2), LEFT(S67,2)), "mm/dd/yyyy")</f>
        <v>03/15/2002</v>
      </c>
      <c r="U67" s="1" t="str">
        <f t="shared" ref="U67:U86" si="24">IF(ISNUMBER(S67), TEXT(S67,"mm/dd/yyyy"),
 IFERROR(TEXT(DATE(RIGHT(S67,4),1,MID(S67,FIND(",",S67)+2,2)),"mm/dd/yyyy"),
 IFERROR(TEXT(DATE(RIGHT(S67,4),MID(S67,4,2),LEFT(S67,2)),"mm/dd/yyyy"),S67)))</f>
        <v>03/15/2002</v>
      </c>
      <c r="V67" s="1">
        <v>43196</v>
      </c>
      <c r="W67" s="1" t="str">
        <f t="shared" ref="W67:W86" si="25">IF(OR(V67="", ISBLANK(V67)), "",
 IF(ISNUMBER(V67), TEXT(V67, "mm/dd/yyyy"),
 IFERROR(TEXT(DATE(RIGHT(V67,4),1,MID(V67,FIND(",",V67)+2,2)),"mm/dd/yyyy"),
 IFERROR(TEXT(DATE(RIGHT(V67,4),MID(V67,4,2),LEFT(V67,2)),"mm/dd/yyyy"),V67))))</f>
        <v>04/06/2018</v>
      </c>
      <c r="X67" t="s">
        <v>50</v>
      </c>
      <c r="Y67" t="s">
        <v>24</v>
      </c>
      <c r="Z67">
        <v>2</v>
      </c>
      <c r="AA67">
        <f t="shared" ref="AA67:AA86" si="26">IF(OR(Z67="", ISBLANK(Z67)), "N/A", Z67)</f>
        <v>2</v>
      </c>
    </row>
    <row r="68" spans="1:27" x14ac:dyDescent="0.3">
      <c r="A68">
        <v>1034</v>
      </c>
      <c r="B68" t="s">
        <v>51</v>
      </c>
      <c r="C68" t="str">
        <f t="shared" si="19"/>
        <v>John</v>
      </c>
      <c r="D68" t="s">
        <v>177</v>
      </c>
      <c r="E68" t="str">
        <f t="shared" si="20"/>
        <v>Johnson</v>
      </c>
      <c r="F68" t="s">
        <v>232</v>
      </c>
      <c r="G68" t="str">
        <f t="shared" si="21"/>
        <v>john.johnson@gmail.com</v>
      </c>
      <c r="H68" s="9">
        <v>60</v>
      </c>
      <c r="I68" t="s">
        <v>324</v>
      </c>
      <c r="J68" t="s">
        <v>333</v>
      </c>
      <c r="K68" t="s">
        <v>233</v>
      </c>
      <c r="L68" t="str">
        <f t="shared" si="22"/>
        <v>Directorate</v>
      </c>
      <c r="M68" t="str">
        <f t="shared" si="23"/>
        <v>Director</v>
      </c>
      <c r="N68" s="7">
        <v>135000</v>
      </c>
      <c r="O68" t="s">
        <v>32</v>
      </c>
      <c r="P68" t="s">
        <v>40</v>
      </c>
      <c r="Q68" t="s">
        <v>40</v>
      </c>
      <c r="R68" t="s">
        <v>71</v>
      </c>
      <c r="S68" s="1" t="s">
        <v>234</v>
      </c>
      <c r="T68" s="1" t="str">
        <f t="shared" ref="T68:T70" si="27">TEXT(DATE(RIGHT(S68,4), 1, MID(S68,FIND(",",S68)+2,2)),"mm/dd/yyyy")</f>
        <v>01/02/2006</v>
      </c>
      <c r="U68" s="1" t="str">
        <f t="shared" si="24"/>
        <v>01/02/2006</v>
      </c>
      <c r="V68" s="1">
        <v>40688</v>
      </c>
      <c r="W68" s="1" t="str">
        <f t="shared" si="25"/>
        <v>05/25/2011</v>
      </c>
      <c r="X68" t="s">
        <v>66</v>
      </c>
      <c r="Y68" t="s">
        <v>40</v>
      </c>
      <c r="AA68" t="str">
        <f t="shared" si="26"/>
        <v>N/A</v>
      </c>
    </row>
    <row r="69" spans="1:27" x14ac:dyDescent="0.3">
      <c r="A69">
        <v>1039</v>
      </c>
      <c r="B69" t="s">
        <v>18</v>
      </c>
      <c r="C69" t="str">
        <f t="shared" si="19"/>
        <v>Pat</v>
      </c>
      <c r="D69" t="s">
        <v>129</v>
      </c>
      <c r="E69" t="str">
        <f t="shared" si="20"/>
        <v>Williams</v>
      </c>
      <c r="F69" t="s">
        <v>235</v>
      </c>
      <c r="G69" t="str">
        <f t="shared" si="21"/>
        <v>pat.williams@hotmail.com</v>
      </c>
      <c r="H69" s="9">
        <v>24</v>
      </c>
      <c r="I69" t="s">
        <v>325</v>
      </c>
      <c r="J69" t="s">
        <v>333</v>
      </c>
      <c r="K69" t="s">
        <v>204</v>
      </c>
      <c r="L69" t="str">
        <f t="shared" si="22"/>
        <v>HR</v>
      </c>
      <c r="M69" t="str">
        <f t="shared" si="23"/>
        <v>HR</v>
      </c>
      <c r="N69" s="7">
        <v>144000</v>
      </c>
      <c r="O69" t="s">
        <v>23</v>
      </c>
      <c r="P69" t="s">
        <v>40</v>
      </c>
      <c r="Q69" t="s">
        <v>40</v>
      </c>
      <c r="R69" t="s">
        <v>342</v>
      </c>
      <c r="S69" s="1" t="s">
        <v>236</v>
      </c>
      <c r="T69" s="1" t="str">
        <f t="shared" si="27"/>
        <v>01/18/2017</v>
      </c>
      <c r="U69" s="1" t="str">
        <f t="shared" si="24"/>
        <v>01/18/2017</v>
      </c>
      <c r="V69" s="1">
        <v>43412</v>
      </c>
      <c r="W69" s="1" t="str">
        <f t="shared" si="25"/>
        <v>11/08/2018</v>
      </c>
      <c r="X69" t="s">
        <v>50</v>
      </c>
      <c r="Y69" t="s">
        <v>40</v>
      </c>
      <c r="AA69" t="str">
        <f t="shared" si="26"/>
        <v>N/A</v>
      </c>
    </row>
    <row r="70" spans="1:27" x14ac:dyDescent="0.3">
      <c r="A70">
        <v>1052</v>
      </c>
      <c r="B70" t="s">
        <v>201</v>
      </c>
      <c r="C70" t="str">
        <f t="shared" si="19"/>
        <v>Alex</v>
      </c>
      <c r="D70" t="s">
        <v>67</v>
      </c>
      <c r="E70" t="str">
        <f t="shared" si="20"/>
        <v>Taylor</v>
      </c>
      <c r="F70" t="s">
        <v>237</v>
      </c>
      <c r="G70" t="str">
        <f t="shared" si="21"/>
        <v>alex.taylor@hotmail.com</v>
      </c>
      <c r="H70" s="9">
        <v>65</v>
      </c>
      <c r="I70" t="s">
        <v>325</v>
      </c>
      <c r="J70" t="s">
        <v>331</v>
      </c>
      <c r="K70" t="s">
        <v>99</v>
      </c>
      <c r="L70" t="str">
        <f t="shared" si="22"/>
        <v>Directorate</v>
      </c>
      <c r="M70" t="str">
        <f t="shared" si="23"/>
        <v>Director</v>
      </c>
      <c r="N70" s="7">
        <v>65000</v>
      </c>
      <c r="O70" t="s">
        <v>23</v>
      </c>
      <c r="P70" t="s">
        <v>40</v>
      </c>
      <c r="Q70" t="s">
        <v>40</v>
      </c>
      <c r="R70" t="s">
        <v>84</v>
      </c>
      <c r="S70" s="1" t="s">
        <v>238</v>
      </c>
      <c r="T70" s="1" t="str">
        <f t="shared" si="27"/>
        <v>01/30/2017</v>
      </c>
      <c r="U70" s="1" t="str">
        <f t="shared" si="24"/>
        <v>01/30/2017</v>
      </c>
      <c r="W70" s="1" t="str">
        <f t="shared" si="25"/>
        <v/>
      </c>
      <c r="X70" t="s">
        <v>26</v>
      </c>
      <c r="Y70" t="s">
        <v>24</v>
      </c>
      <c r="Z70">
        <v>2</v>
      </c>
      <c r="AA70">
        <f t="shared" si="26"/>
        <v>2</v>
      </c>
    </row>
    <row r="71" spans="1:27" x14ac:dyDescent="0.3">
      <c r="A71">
        <v>1043</v>
      </c>
      <c r="B71" t="s">
        <v>201</v>
      </c>
      <c r="C71" t="str">
        <f t="shared" si="19"/>
        <v>Alex</v>
      </c>
      <c r="D71" t="s">
        <v>43</v>
      </c>
      <c r="E71" t="str">
        <f t="shared" si="20"/>
        <v>Wilson</v>
      </c>
      <c r="F71" t="s">
        <v>239</v>
      </c>
      <c r="G71" t="str">
        <f t="shared" si="21"/>
        <v>alex.wilson@gmail.com</v>
      </c>
      <c r="H71" s="9">
        <v>63</v>
      </c>
      <c r="I71" t="s">
        <v>325</v>
      </c>
      <c r="J71" t="s">
        <v>330</v>
      </c>
      <c r="K71" t="s">
        <v>117</v>
      </c>
      <c r="L71" t="str">
        <f t="shared" si="22"/>
        <v>Analyst</v>
      </c>
      <c r="M71" t="str">
        <f t="shared" si="23"/>
        <v>Analyst</v>
      </c>
      <c r="N71" s="7">
        <v>106000</v>
      </c>
      <c r="O71" t="s">
        <v>77</v>
      </c>
      <c r="P71" t="s">
        <v>24</v>
      </c>
      <c r="Q71" t="s">
        <v>40</v>
      </c>
      <c r="R71" t="s">
        <v>106</v>
      </c>
      <c r="S71" s="1">
        <v>36943</v>
      </c>
      <c r="T71" s="1">
        <f>S71</f>
        <v>36943</v>
      </c>
      <c r="U71" s="1" t="str">
        <f t="shared" si="24"/>
        <v>02/21/2001</v>
      </c>
      <c r="V71" t="s">
        <v>65</v>
      </c>
      <c r="W71" s="1" t="str">
        <f t="shared" si="25"/>
        <v>Present</v>
      </c>
      <c r="X71" t="s">
        <v>66</v>
      </c>
      <c r="Y71" t="s">
        <v>40</v>
      </c>
      <c r="Z71">
        <v>0</v>
      </c>
      <c r="AA71">
        <f t="shared" si="26"/>
        <v>0</v>
      </c>
    </row>
    <row r="72" spans="1:27" x14ac:dyDescent="0.3">
      <c r="A72">
        <v>1005</v>
      </c>
      <c r="B72" t="s">
        <v>67</v>
      </c>
      <c r="C72" t="str">
        <f t="shared" si="19"/>
        <v>Taylor</v>
      </c>
      <c r="D72" t="s">
        <v>120</v>
      </c>
      <c r="E72" t="str">
        <f t="shared" si="20"/>
        <v>Miller</v>
      </c>
      <c r="F72" t="s">
        <v>240</v>
      </c>
      <c r="G72" t="str">
        <f t="shared" si="21"/>
        <v>taylor.miller@live.com</v>
      </c>
      <c r="H72" s="9">
        <v>25</v>
      </c>
      <c r="I72" t="s">
        <v>324</v>
      </c>
      <c r="J72" t="s">
        <v>333</v>
      </c>
      <c r="K72" t="s">
        <v>241</v>
      </c>
      <c r="L72" t="str">
        <f t="shared" si="22"/>
        <v>Directr</v>
      </c>
      <c r="M72" t="str">
        <f t="shared" si="23"/>
        <v>Director</v>
      </c>
      <c r="N72" s="7">
        <v>89000</v>
      </c>
      <c r="O72" t="s">
        <v>32</v>
      </c>
      <c r="P72" t="s">
        <v>40</v>
      </c>
      <c r="Q72" t="s">
        <v>24</v>
      </c>
      <c r="R72" t="s">
        <v>106</v>
      </c>
      <c r="S72" s="11" t="s">
        <v>242</v>
      </c>
      <c r="T72" s="1" t="str">
        <f>TEXT(DATE(RIGHT(S72,4), MID(S72,4,2), LEFT(S72,2)), "mm/dd/yyyy")</f>
        <v>10/24/2003</v>
      </c>
      <c r="U72" s="1" t="str">
        <f t="shared" si="24"/>
        <v>10/24/2003</v>
      </c>
      <c r="V72" s="1">
        <v>40397</v>
      </c>
      <c r="W72" s="1" t="str">
        <f t="shared" si="25"/>
        <v>08/07/2010</v>
      </c>
      <c r="X72" t="s">
        <v>66</v>
      </c>
      <c r="Y72" t="s">
        <v>40</v>
      </c>
      <c r="AA72" t="str">
        <f t="shared" si="26"/>
        <v>N/A</v>
      </c>
    </row>
    <row r="73" spans="1:27" x14ac:dyDescent="0.3">
      <c r="A73">
        <v>1040</v>
      </c>
      <c r="B73" t="s">
        <v>142</v>
      </c>
      <c r="C73" t="str">
        <f t="shared" si="19"/>
        <v>Pat</v>
      </c>
      <c r="D73" t="s">
        <v>67</v>
      </c>
      <c r="E73" t="str">
        <f t="shared" si="20"/>
        <v>Taylor</v>
      </c>
      <c r="F73" t="s">
        <v>243</v>
      </c>
      <c r="G73" t="str">
        <f t="shared" si="21"/>
        <v>pat.taylor@company.com</v>
      </c>
      <c r="H73" s="9">
        <v>61</v>
      </c>
      <c r="I73" t="s">
        <v>324</v>
      </c>
      <c r="J73" t="s">
        <v>333</v>
      </c>
      <c r="K73" t="s">
        <v>139</v>
      </c>
      <c r="L73" t="str">
        <f t="shared" si="22"/>
        <v>Engineer</v>
      </c>
      <c r="M73" t="str">
        <f t="shared" si="23"/>
        <v>Engineer</v>
      </c>
      <c r="N73" s="7">
        <v>91000</v>
      </c>
      <c r="O73" t="s">
        <v>23</v>
      </c>
      <c r="P73" t="s">
        <v>24</v>
      </c>
      <c r="Q73" t="s">
        <v>40</v>
      </c>
      <c r="R73" t="s">
        <v>25</v>
      </c>
      <c r="S73" s="1">
        <v>38820</v>
      </c>
      <c r="T73" s="1">
        <f t="shared" ref="T73:T74" si="28">S73</f>
        <v>38820</v>
      </c>
      <c r="U73" s="1" t="str">
        <f t="shared" si="24"/>
        <v>04/13/2006</v>
      </c>
      <c r="V73" t="s">
        <v>244</v>
      </c>
      <c r="W73" s="1" t="str">
        <f t="shared" si="25"/>
        <v>01/31/2019</v>
      </c>
      <c r="X73" t="s">
        <v>26</v>
      </c>
      <c r="Y73" t="s">
        <v>24</v>
      </c>
      <c r="Z73">
        <v>2</v>
      </c>
      <c r="AA73">
        <f t="shared" si="26"/>
        <v>2</v>
      </c>
    </row>
    <row r="74" spans="1:27" x14ac:dyDescent="0.3">
      <c r="A74">
        <v>1038</v>
      </c>
      <c r="B74" t="s">
        <v>182</v>
      </c>
      <c r="C74" t="str">
        <f t="shared" si="19"/>
        <v>Chris</v>
      </c>
      <c r="D74" t="s">
        <v>114</v>
      </c>
      <c r="E74" t="str">
        <f t="shared" si="20"/>
        <v>Taylor</v>
      </c>
      <c r="F74" t="s">
        <v>245</v>
      </c>
      <c r="G74" t="str">
        <f t="shared" si="21"/>
        <v>chris.taylor@live.com</v>
      </c>
      <c r="H74" s="9">
        <v>52</v>
      </c>
      <c r="I74" t="s">
        <v>325</v>
      </c>
      <c r="J74" t="s">
        <v>332</v>
      </c>
      <c r="K74" t="s">
        <v>31</v>
      </c>
      <c r="L74" t="str">
        <f t="shared" si="22"/>
        <v>Analyst</v>
      </c>
      <c r="M74" t="str">
        <f t="shared" si="23"/>
        <v>Analyst</v>
      </c>
      <c r="N74" s="7">
        <v>118000</v>
      </c>
      <c r="O74" t="s">
        <v>77</v>
      </c>
      <c r="P74" t="s">
        <v>24</v>
      </c>
      <c r="Q74" t="s">
        <v>40</v>
      </c>
      <c r="R74" t="s">
        <v>71</v>
      </c>
      <c r="S74" s="1">
        <v>42889</v>
      </c>
      <c r="T74" s="1">
        <f t="shared" si="28"/>
        <v>42889</v>
      </c>
      <c r="U74" s="1" t="str">
        <f t="shared" si="24"/>
        <v>06/03/2017</v>
      </c>
      <c r="V74" t="s">
        <v>246</v>
      </c>
      <c r="W74" s="1" t="str">
        <f t="shared" si="25"/>
        <v>01/25/2021</v>
      </c>
      <c r="X74" t="s">
        <v>50</v>
      </c>
      <c r="Y74" t="s">
        <v>24</v>
      </c>
      <c r="Z74">
        <v>3</v>
      </c>
      <c r="AA74">
        <f t="shared" si="26"/>
        <v>3</v>
      </c>
    </row>
    <row r="75" spans="1:27" x14ac:dyDescent="0.3">
      <c r="A75">
        <v>1021</v>
      </c>
      <c r="B75" t="s">
        <v>60</v>
      </c>
      <c r="C75" t="str">
        <f t="shared" si="19"/>
        <v>Alex</v>
      </c>
      <c r="D75" t="s">
        <v>52</v>
      </c>
      <c r="E75" t="str">
        <f t="shared" si="20"/>
        <v>Brown</v>
      </c>
      <c r="F75" t="s">
        <v>247</v>
      </c>
      <c r="G75" t="str">
        <f t="shared" si="21"/>
        <v>alex.brown@gmail.com</v>
      </c>
      <c r="H75" s="9">
        <v>34</v>
      </c>
      <c r="I75" t="s">
        <v>325</v>
      </c>
      <c r="J75" t="s">
        <v>330</v>
      </c>
      <c r="K75" t="s">
        <v>248</v>
      </c>
      <c r="L75" t="str">
        <f t="shared" si="22"/>
        <v>Skilled Manual</v>
      </c>
      <c r="M75" t="str">
        <f t="shared" si="23"/>
        <v>Skilled Manual</v>
      </c>
      <c r="N75" s="7">
        <v>148000</v>
      </c>
      <c r="O75" t="s">
        <v>39</v>
      </c>
      <c r="P75" t="s">
        <v>40</v>
      </c>
      <c r="Q75" t="s">
        <v>24</v>
      </c>
      <c r="R75" t="s">
        <v>25</v>
      </c>
      <c r="S75" s="11" t="s">
        <v>249</v>
      </c>
      <c r="T75" s="1" t="str">
        <f>TEXT(DATE(RIGHT(S75,4), MID(S75,4,2), LEFT(S75,2)), "mm/dd/yyyy")</f>
        <v>03/30/2012</v>
      </c>
      <c r="U75" s="1" t="str">
        <f t="shared" si="24"/>
        <v>03/30/2012</v>
      </c>
      <c r="V75" s="1">
        <v>44638</v>
      </c>
      <c r="W75" s="1" t="str">
        <f t="shared" si="25"/>
        <v>03/18/2022</v>
      </c>
      <c r="X75" t="s">
        <v>66</v>
      </c>
      <c r="Y75" t="s">
        <v>40</v>
      </c>
      <c r="AA75" t="str">
        <f t="shared" si="26"/>
        <v>N/A</v>
      </c>
    </row>
    <row r="76" spans="1:27" x14ac:dyDescent="0.3">
      <c r="A76">
        <v>1032</v>
      </c>
      <c r="B76" t="s">
        <v>128</v>
      </c>
      <c r="C76" t="str">
        <f t="shared" si="19"/>
        <v>Casey</v>
      </c>
      <c r="D76" t="s">
        <v>250</v>
      </c>
      <c r="E76" t="str">
        <f t="shared" si="20"/>
        <v>Brown</v>
      </c>
      <c r="F76" t="s">
        <v>251</v>
      </c>
      <c r="G76" t="str">
        <f t="shared" si="21"/>
        <v>casey.brown@outlook.com</v>
      </c>
      <c r="H76" s="9">
        <v>25</v>
      </c>
      <c r="I76" t="s">
        <v>325</v>
      </c>
      <c r="J76" t="s">
        <v>330</v>
      </c>
      <c r="K76" t="s">
        <v>158</v>
      </c>
      <c r="L76" t="str">
        <f t="shared" si="22"/>
        <v>Manager</v>
      </c>
      <c r="M76" t="str">
        <f t="shared" si="23"/>
        <v>Manager</v>
      </c>
      <c r="N76" s="7">
        <v>148000</v>
      </c>
      <c r="O76" t="s">
        <v>91</v>
      </c>
      <c r="P76" t="s">
        <v>24</v>
      </c>
      <c r="Q76" t="s">
        <v>24</v>
      </c>
      <c r="R76" t="s">
        <v>71</v>
      </c>
      <c r="S76" s="1">
        <v>41734</v>
      </c>
      <c r="T76" s="1">
        <f t="shared" ref="T76:T84" si="29">S76</f>
        <v>41734</v>
      </c>
      <c r="U76" s="1" t="str">
        <f t="shared" si="24"/>
        <v>04/05/2014</v>
      </c>
      <c r="V76" t="s">
        <v>252</v>
      </c>
      <c r="W76" s="1" t="str">
        <f t="shared" si="25"/>
        <v>03/29/2015</v>
      </c>
      <c r="X76" t="s">
        <v>50</v>
      </c>
      <c r="Y76" t="s">
        <v>24</v>
      </c>
      <c r="Z76">
        <v>4</v>
      </c>
      <c r="AA76">
        <f t="shared" si="26"/>
        <v>4</v>
      </c>
    </row>
    <row r="77" spans="1:27" x14ac:dyDescent="0.3">
      <c r="A77">
        <v>1048</v>
      </c>
      <c r="B77" t="s">
        <v>201</v>
      </c>
      <c r="C77" t="str">
        <f t="shared" si="19"/>
        <v>Alex</v>
      </c>
      <c r="D77" t="s">
        <v>191</v>
      </c>
      <c r="E77" t="str">
        <f t="shared" si="20"/>
        <v>Wilson</v>
      </c>
      <c r="F77" t="s">
        <v>253</v>
      </c>
      <c r="G77" t="str">
        <f t="shared" si="21"/>
        <v>alex.wilson@gmail.com</v>
      </c>
      <c r="H77" s="9">
        <v>64</v>
      </c>
      <c r="I77" t="s">
        <v>325</v>
      </c>
      <c r="J77" t="s">
        <v>333</v>
      </c>
      <c r="K77" t="s">
        <v>254</v>
      </c>
      <c r="L77" t="str">
        <f t="shared" si="22"/>
        <v>Director</v>
      </c>
      <c r="M77" t="str">
        <f t="shared" si="23"/>
        <v>Director</v>
      </c>
      <c r="N77" s="7">
        <v>109000</v>
      </c>
      <c r="O77" t="s">
        <v>39</v>
      </c>
      <c r="P77" t="s">
        <v>24</v>
      </c>
      <c r="Q77" t="s">
        <v>24</v>
      </c>
      <c r="R77" t="s">
        <v>25</v>
      </c>
      <c r="S77" s="1">
        <v>39628</v>
      </c>
      <c r="T77" s="1">
        <f t="shared" si="29"/>
        <v>39628</v>
      </c>
      <c r="U77" s="1" t="str">
        <f t="shared" si="24"/>
        <v>06/29/2008</v>
      </c>
      <c r="V77" s="1">
        <v>43120</v>
      </c>
      <c r="W77" s="1" t="str">
        <f t="shared" si="25"/>
        <v>01/20/2018</v>
      </c>
      <c r="X77" t="s">
        <v>66</v>
      </c>
      <c r="Y77" t="s">
        <v>24</v>
      </c>
      <c r="Z77">
        <v>3</v>
      </c>
      <c r="AA77">
        <f t="shared" si="26"/>
        <v>3</v>
      </c>
    </row>
    <row r="78" spans="1:27" x14ac:dyDescent="0.3">
      <c r="A78">
        <v>1050</v>
      </c>
      <c r="B78" t="s">
        <v>160</v>
      </c>
      <c r="C78" t="str">
        <f t="shared" si="19"/>
        <v>John</v>
      </c>
      <c r="D78" t="s">
        <v>81</v>
      </c>
      <c r="E78" t="str">
        <f t="shared" si="20"/>
        <v>Miller</v>
      </c>
      <c r="F78" t="s">
        <v>255</v>
      </c>
      <c r="G78" t="str">
        <f t="shared" si="21"/>
        <v>john.miller@hotmail.com</v>
      </c>
      <c r="H78" s="9">
        <v>48</v>
      </c>
      <c r="I78" t="s">
        <v>324</v>
      </c>
      <c r="J78" t="s">
        <v>333</v>
      </c>
      <c r="K78" t="s">
        <v>241</v>
      </c>
      <c r="L78" t="str">
        <f t="shared" si="22"/>
        <v>Directr</v>
      </c>
      <c r="M78" t="str">
        <f t="shared" si="23"/>
        <v>Director</v>
      </c>
      <c r="N78" s="7">
        <v>52000</v>
      </c>
      <c r="O78" t="s">
        <v>39</v>
      </c>
      <c r="P78" t="s">
        <v>24</v>
      </c>
      <c r="Q78" t="s">
        <v>24</v>
      </c>
      <c r="R78" t="s">
        <v>71</v>
      </c>
      <c r="S78" s="1">
        <v>43140</v>
      </c>
      <c r="T78" s="1">
        <f t="shared" si="29"/>
        <v>43140</v>
      </c>
      <c r="U78" s="1" t="str">
        <f t="shared" si="24"/>
        <v>02/09/2018</v>
      </c>
      <c r="V78" t="s">
        <v>256</v>
      </c>
      <c r="W78" s="1" t="str">
        <f t="shared" si="25"/>
        <v>01/23/2022</v>
      </c>
      <c r="X78" t="s">
        <v>34</v>
      </c>
      <c r="Y78" t="s">
        <v>40</v>
      </c>
      <c r="AA78" t="str">
        <f t="shared" si="26"/>
        <v>N/A</v>
      </c>
    </row>
    <row r="79" spans="1:27" x14ac:dyDescent="0.3">
      <c r="A79">
        <v>1035</v>
      </c>
      <c r="B79" t="s">
        <v>80</v>
      </c>
      <c r="C79" t="str">
        <f t="shared" si="19"/>
        <v>Alex</v>
      </c>
      <c r="D79" t="s">
        <v>257</v>
      </c>
      <c r="E79" t="str">
        <f t="shared" si="20"/>
        <v>Davis</v>
      </c>
      <c r="F79" t="s">
        <v>258</v>
      </c>
      <c r="G79" t="str">
        <f t="shared" si="21"/>
        <v>alex.davis@company.com</v>
      </c>
      <c r="H79" s="9">
        <v>61</v>
      </c>
      <c r="I79" t="s">
        <v>325</v>
      </c>
      <c r="J79" t="s">
        <v>332</v>
      </c>
      <c r="K79" t="s">
        <v>112</v>
      </c>
      <c r="L79" t="str">
        <f t="shared" si="22"/>
        <v>HR</v>
      </c>
      <c r="M79" t="str">
        <f t="shared" si="23"/>
        <v>HR</v>
      </c>
      <c r="N79" s="7">
        <v>139000</v>
      </c>
      <c r="O79" t="s">
        <v>91</v>
      </c>
      <c r="P79" t="s">
        <v>24</v>
      </c>
      <c r="Q79" t="s">
        <v>24</v>
      </c>
      <c r="R79" t="s">
        <v>25</v>
      </c>
      <c r="S79" s="1">
        <v>37455</v>
      </c>
      <c r="T79" s="1">
        <f t="shared" si="29"/>
        <v>37455</v>
      </c>
      <c r="U79" s="1" t="str">
        <f t="shared" si="24"/>
        <v>07/18/2002</v>
      </c>
      <c r="V79" s="1">
        <v>38503</v>
      </c>
      <c r="W79" s="1" t="str">
        <f t="shared" si="25"/>
        <v>05/31/2005</v>
      </c>
      <c r="X79" t="s">
        <v>26</v>
      </c>
      <c r="Y79" t="s">
        <v>40</v>
      </c>
      <c r="AA79" t="str">
        <f t="shared" si="26"/>
        <v>N/A</v>
      </c>
    </row>
    <row r="80" spans="1:27" x14ac:dyDescent="0.3">
      <c r="A80">
        <v>1008</v>
      </c>
      <c r="B80" t="s">
        <v>213</v>
      </c>
      <c r="C80" t="str">
        <f t="shared" si="19"/>
        <v>Jordan</v>
      </c>
      <c r="D80" t="s">
        <v>68</v>
      </c>
      <c r="E80" t="str">
        <f t="shared" si="20"/>
        <v>Davis</v>
      </c>
      <c r="F80" t="s">
        <v>259</v>
      </c>
      <c r="G80" t="str">
        <f t="shared" si="21"/>
        <v>jordan.davis@live.com</v>
      </c>
      <c r="H80" s="9">
        <v>27</v>
      </c>
      <c r="I80" t="s">
        <v>324</v>
      </c>
      <c r="J80" t="s">
        <v>331</v>
      </c>
      <c r="K80" t="s">
        <v>22</v>
      </c>
      <c r="L80" t="str">
        <f t="shared" si="22"/>
        <v>HR</v>
      </c>
      <c r="M80" t="str">
        <f t="shared" si="23"/>
        <v>HR</v>
      </c>
      <c r="N80" s="7">
        <v>106000</v>
      </c>
      <c r="O80" t="s">
        <v>91</v>
      </c>
      <c r="P80" t="s">
        <v>24</v>
      </c>
      <c r="Q80" t="s">
        <v>40</v>
      </c>
      <c r="R80" t="s">
        <v>25</v>
      </c>
      <c r="S80" s="1">
        <v>43944</v>
      </c>
      <c r="T80" s="1">
        <f t="shared" si="29"/>
        <v>43944</v>
      </c>
      <c r="U80" s="1" t="str">
        <f t="shared" si="24"/>
        <v>04/23/2020</v>
      </c>
      <c r="V80" s="1">
        <v>45179</v>
      </c>
      <c r="W80" s="1" t="str">
        <f t="shared" si="25"/>
        <v>09/10/2023</v>
      </c>
      <c r="X80" t="s">
        <v>50</v>
      </c>
      <c r="Y80" t="s">
        <v>40</v>
      </c>
      <c r="AA80" t="str">
        <f t="shared" si="26"/>
        <v>N/A</v>
      </c>
    </row>
    <row r="81" spans="1:27" x14ac:dyDescent="0.3">
      <c r="A81">
        <v>1076</v>
      </c>
      <c r="B81" t="s">
        <v>35</v>
      </c>
      <c r="C81" t="str">
        <f t="shared" si="19"/>
        <v>Chris</v>
      </c>
      <c r="D81" t="s">
        <v>122</v>
      </c>
      <c r="E81" t="str">
        <f t="shared" si="20"/>
        <v>Jones</v>
      </c>
      <c r="F81" t="s">
        <v>260</v>
      </c>
      <c r="G81" t="str">
        <f t="shared" si="21"/>
        <v>chris.jones@company.com</v>
      </c>
      <c r="H81" s="9">
        <v>57</v>
      </c>
      <c r="I81" t="s">
        <v>324</v>
      </c>
      <c r="J81" t="s">
        <v>332</v>
      </c>
      <c r="K81" t="s">
        <v>154</v>
      </c>
      <c r="L81" t="str">
        <f t="shared" si="22"/>
        <v>Salesman</v>
      </c>
      <c r="M81" t="str">
        <f t="shared" si="23"/>
        <v>Salesman</v>
      </c>
      <c r="N81" s="7">
        <v>128000</v>
      </c>
      <c r="O81" t="s">
        <v>32</v>
      </c>
      <c r="P81" t="s">
        <v>24</v>
      </c>
      <c r="Q81" t="s">
        <v>40</v>
      </c>
      <c r="R81" t="s">
        <v>25</v>
      </c>
      <c r="S81" s="1">
        <v>41089</v>
      </c>
      <c r="T81" s="1">
        <f t="shared" si="29"/>
        <v>41089</v>
      </c>
      <c r="U81" s="1" t="str">
        <f t="shared" si="24"/>
        <v>06/29/2012</v>
      </c>
      <c r="V81" t="s">
        <v>261</v>
      </c>
      <c r="W81" s="1" t="str">
        <f t="shared" si="25"/>
        <v>01/16/2014</v>
      </c>
      <c r="X81" t="s">
        <v>79</v>
      </c>
      <c r="Y81" t="s">
        <v>40</v>
      </c>
      <c r="AA81" t="str">
        <f t="shared" si="26"/>
        <v>N/A</v>
      </c>
    </row>
    <row r="82" spans="1:27" x14ac:dyDescent="0.3">
      <c r="A82">
        <v>1083</v>
      </c>
      <c r="B82" t="s">
        <v>67</v>
      </c>
      <c r="C82" t="str">
        <f t="shared" si="19"/>
        <v>Taylor</v>
      </c>
      <c r="D82" t="s">
        <v>122</v>
      </c>
      <c r="E82" t="str">
        <f t="shared" si="20"/>
        <v>Jones</v>
      </c>
      <c r="F82" t="s">
        <v>262</v>
      </c>
      <c r="G82" t="str">
        <f t="shared" si="21"/>
        <v>taylor.jones@outlook.com</v>
      </c>
      <c r="H82" s="9">
        <v>42</v>
      </c>
      <c r="I82" t="s">
        <v>325</v>
      </c>
      <c r="J82" t="s">
        <v>331</v>
      </c>
      <c r="K82" t="s">
        <v>76</v>
      </c>
      <c r="L82" t="str">
        <f t="shared" si="22"/>
        <v>Analyst</v>
      </c>
      <c r="M82" t="str">
        <f t="shared" si="23"/>
        <v>Analyst</v>
      </c>
      <c r="N82" s="7">
        <v>30000</v>
      </c>
      <c r="O82" t="s">
        <v>23</v>
      </c>
      <c r="P82" t="s">
        <v>40</v>
      </c>
      <c r="Q82" t="s">
        <v>24</v>
      </c>
      <c r="R82" t="s">
        <v>106</v>
      </c>
      <c r="S82" s="1">
        <v>38675</v>
      </c>
      <c r="T82" s="1">
        <f t="shared" si="29"/>
        <v>38675</v>
      </c>
      <c r="U82" s="1" t="str">
        <f t="shared" si="24"/>
        <v>11/19/2005</v>
      </c>
      <c r="W82" s="1" t="str">
        <f t="shared" si="25"/>
        <v/>
      </c>
      <c r="X82" t="s">
        <v>66</v>
      </c>
      <c r="Y82" t="s">
        <v>40</v>
      </c>
      <c r="AA82" t="str">
        <f t="shared" si="26"/>
        <v>N/A</v>
      </c>
    </row>
    <row r="83" spans="1:27" x14ac:dyDescent="0.3">
      <c r="A83">
        <v>1044</v>
      </c>
      <c r="B83" t="s">
        <v>142</v>
      </c>
      <c r="C83" t="str">
        <f t="shared" si="19"/>
        <v>Pat</v>
      </c>
      <c r="D83" t="s">
        <v>81</v>
      </c>
      <c r="E83" t="str">
        <f t="shared" si="20"/>
        <v>Miller</v>
      </c>
      <c r="F83" t="s">
        <v>263</v>
      </c>
      <c r="G83" t="str">
        <f t="shared" si="21"/>
        <v>pat.miller@hotmail.com</v>
      </c>
      <c r="H83" s="9">
        <v>35</v>
      </c>
      <c r="I83" t="s">
        <v>324</v>
      </c>
      <c r="J83" t="s">
        <v>332</v>
      </c>
      <c r="K83" t="s">
        <v>99</v>
      </c>
      <c r="L83" t="str">
        <f t="shared" si="22"/>
        <v>Directorate</v>
      </c>
      <c r="M83" t="str">
        <f t="shared" si="23"/>
        <v>Director</v>
      </c>
      <c r="N83" s="7">
        <v>65000</v>
      </c>
      <c r="O83" t="s">
        <v>77</v>
      </c>
      <c r="P83" t="s">
        <v>40</v>
      </c>
      <c r="Q83" t="s">
        <v>24</v>
      </c>
      <c r="R83" t="s">
        <v>106</v>
      </c>
      <c r="S83" s="1">
        <v>42360</v>
      </c>
      <c r="T83" s="1">
        <f t="shared" si="29"/>
        <v>42360</v>
      </c>
      <c r="U83" s="1" t="str">
        <f t="shared" si="24"/>
        <v>12/22/2015</v>
      </c>
      <c r="W83" s="1" t="str">
        <f t="shared" si="25"/>
        <v/>
      </c>
      <c r="X83" t="s">
        <v>34</v>
      </c>
      <c r="Y83" t="s">
        <v>40</v>
      </c>
      <c r="AA83" t="str">
        <f t="shared" si="26"/>
        <v>N/A</v>
      </c>
    </row>
    <row r="84" spans="1:27" x14ac:dyDescent="0.3">
      <c r="A84">
        <v>1023</v>
      </c>
      <c r="B84" t="s">
        <v>167</v>
      </c>
      <c r="C84" t="str">
        <f t="shared" si="19"/>
        <v>Jamie</v>
      </c>
      <c r="D84" t="s">
        <v>264</v>
      </c>
      <c r="E84" t="str">
        <f t="shared" si="20"/>
        <v>Wilson</v>
      </c>
      <c r="F84" t="s">
        <v>265</v>
      </c>
      <c r="G84" t="str">
        <f t="shared" si="21"/>
        <v>jamie.wilson@outlook.com</v>
      </c>
      <c r="H84" s="9">
        <v>36</v>
      </c>
      <c r="I84" t="s">
        <v>324</v>
      </c>
      <c r="J84" t="s">
        <v>332</v>
      </c>
      <c r="K84" t="s">
        <v>241</v>
      </c>
      <c r="L84" t="str">
        <f t="shared" si="22"/>
        <v>Directr</v>
      </c>
      <c r="M84" t="str">
        <f t="shared" si="23"/>
        <v>Director</v>
      </c>
      <c r="N84" s="7">
        <v>95000</v>
      </c>
      <c r="O84" t="s">
        <v>23</v>
      </c>
      <c r="P84" t="s">
        <v>24</v>
      </c>
      <c r="Q84" t="s">
        <v>40</v>
      </c>
      <c r="R84" t="s">
        <v>25</v>
      </c>
      <c r="S84" s="1">
        <v>42476</v>
      </c>
      <c r="T84" s="1">
        <f t="shared" si="29"/>
        <v>42476</v>
      </c>
      <c r="U84" s="1" t="str">
        <f t="shared" si="24"/>
        <v>04/16/2016</v>
      </c>
      <c r="V84" s="1">
        <v>42619</v>
      </c>
      <c r="W84" s="1" t="str">
        <f t="shared" si="25"/>
        <v>09/06/2016</v>
      </c>
      <c r="X84" t="s">
        <v>50</v>
      </c>
      <c r="Y84" t="s">
        <v>24</v>
      </c>
      <c r="Z84">
        <v>3</v>
      </c>
      <c r="AA84">
        <f t="shared" si="26"/>
        <v>3</v>
      </c>
    </row>
    <row r="85" spans="1:27" x14ac:dyDescent="0.3">
      <c r="A85">
        <v>1073</v>
      </c>
      <c r="B85" t="s">
        <v>142</v>
      </c>
      <c r="C85" t="str">
        <f t="shared" si="19"/>
        <v>Pat</v>
      </c>
      <c r="D85" t="s">
        <v>28</v>
      </c>
      <c r="E85" t="str">
        <f t="shared" si="20"/>
        <v>Williams</v>
      </c>
      <c r="F85" t="s">
        <v>266</v>
      </c>
      <c r="G85" t="str">
        <f t="shared" si="21"/>
        <v>pat.williams@hotmail.com</v>
      </c>
      <c r="H85" s="9">
        <v>27</v>
      </c>
      <c r="I85" t="s">
        <v>325</v>
      </c>
      <c r="J85" t="s">
        <v>333</v>
      </c>
      <c r="K85" t="s">
        <v>62</v>
      </c>
      <c r="L85" t="str">
        <f t="shared" si="22"/>
        <v>Director</v>
      </c>
      <c r="M85" t="str">
        <f t="shared" si="23"/>
        <v>Director</v>
      </c>
      <c r="N85" s="7">
        <v>42000</v>
      </c>
      <c r="O85" t="s">
        <v>23</v>
      </c>
      <c r="P85" t="s">
        <v>24</v>
      </c>
      <c r="Q85" t="s">
        <v>24</v>
      </c>
      <c r="R85" t="s">
        <v>106</v>
      </c>
      <c r="S85" s="1" t="s">
        <v>267</v>
      </c>
      <c r="T85" s="1" t="str">
        <f>TEXT(DATE(RIGHT(S85,4), 1, MID(S85,FIND(",",S85)+2,2)),"mm/dd/yyyy")</f>
        <v>01/29/2013</v>
      </c>
      <c r="U85" s="1" t="str">
        <f t="shared" si="24"/>
        <v>01/29/2013</v>
      </c>
      <c r="V85" s="1">
        <v>43317</v>
      </c>
      <c r="W85" s="1" t="str">
        <f t="shared" si="25"/>
        <v>08/05/2018</v>
      </c>
      <c r="X85" t="s">
        <v>66</v>
      </c>
      <c r="Y85" t="s">
        <v>40</v>
      </c>
      <c r="Z85">
        <v>0</v>
      </c>
      <c r="AA85">
        <f t="shared" si="26"/>
        <v>0</v>
      </c>
    </row>
    <row r="86" spans="1:27" x14ac:dyDescent="0.3">
      <c r="A86">
        <v>1016</v>
      </c>
      <c r="B86" t="s">
        <v>142</v>
      </c>
      <c r="C86" t="str">
        <f t="shared" si="19"/>
        <v>Pat</v>
      </c>
      <c r="D86" t="s">
        <v>227</v>
      </c>
      <c r="E86" t="str">
        <f t="shared" si="20"/>
        <v>Johnson</v>
      </c>
      <c r="F86" t="s">
        <v>268</v>
      </c>
      <c r="G86" t="str">
        <f t="shared" si="21"/>
        <v>pat.johnson@company.com</v>
      </c>
      <c r="H86" s="9">
        <v>22</v>
      </c>
      <c r="I86" t="s">
        <v>324</v>
      </c>
      <c r="J86" t="s">
        <v>332</v>
      </c>
      <c r="K86" t="s">
        <v>83</v>
      </c>
      <c r="L86" t="str">
        <f t="shared" si="22"/>
        <v>Engineer</v>
      </c>
      <c r="M86" t="str">
        <f t="shared" si="23"/>
        <v>Engineer</v>
      </c>
      <c r="N86" s="7">
        <v>68000</v>
      </c>
      <c r="O86" t="s">
        <v>77</v>
      </c>
      <c r="P86" t="s">
        <v>40</v>
      </c>
      <c r="Q86" t="s">
        <v>24</v>
      </c>
      <c r="R86" t="s">
        <v>25</v>
      </c>
      <c r="S86" s="11" t="s">
        <v>269</v>
      </c>
      <c r="T86" s="1" t="str">
        <f>TEXT(DATE(RIGHT(S86,4), MID(S86,4,2), LEFT(S86,2)), "mm/dd/yyyy")</f>
        <v>06/17/2019</v>
      </c>
      <c r="U86" s="1" t="str">
        <f t="shared" si="24"/>
        <v>06/17/2019</v>
      </c>
      <c r="V86" s="1">
        <v>44650</v>
      </c>
      <c r="W86" s="1" t="str">
        <f t="shared" si="25"/>
        <v>03/30/2022</v>
      </c>
      <c r="X86" t="s">
        <v>34</v>
      </c>
      <c r="Y86" t="s">
        <v>40</v>
      </c>
      <c r="Z86">
        <v>0</v>
      </c>
      <c r="AA86">
        <f t="shared" si="26"/>
        <v>0</v>
      </c>
    </row>
  </sheetData>
  <autoFilter ref="A1:Z86"/>
  <pageMargins left="0.7" right="0.7" top="0.75" bottom="0.75" header="0.3" footer="0.3"/>
  <pageSetup orientation="portrait" r:id="rId1"/>
  <ignoredErrors>
    <ignoredError sqref="T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86"/>
  <sheetViews>
    <sheetView topLeftCell="E1" workbookViewId="0">
      <selection activeCell="U19" sqref="U19"/>
    </sheetView>
  </sheetViews>
  <sheetFormatPr defaultRowHeight="15.05" x14ac:dyDescent="0.3"/>
  <cols>
    <col min="1" max="1" width="11.5546875" bestFit="1" customWidth="1"/>
    <col min="2" max="2" width="9.88671875" bestFit="1" customWidth="1"/>
    <col min="3" max="3" width="9.77734375" bestFit="1" customWidth="1"/>
    <col min="4" max="4" width="28.109375" bestFit="1" customWidth="1"/>
    <col min="5" max="5" width="4" bestFit="1" customWidth="1"/>
    <col min="6" max="6" width="6.88671875" bestFit="1" customWidth="1"/>
    <col min="7" max="7" width="12.33203125" bestFit="1" customWidth="1"/>
    <col min="8" max="8" width="12.6640625" bestFit="1" customWidth="1"/>
    <col min="9" max="9" width="7" bestFit="1" customWidth="1"/>
    <col min="10" max="10" width="13.88671875" bestFit="1" customWidth="1"/>
    <col min="11" max="11" width="11.77734375" bestFit="1" customWidth="1"/>
    <col min="12" max="12" width="9.6640625" bestFit="1" customWidth="1"/>
    <col min="13" max="13" width="16.5546875" bestFit="1" customWidth="1"/>
    <col min="14" max="14" width="15.44140625" bestFit="1" customWidth="1"/>
    <col min="15" max="15" width="12.77734375" bestFit="1" customWidth="1"/>
    <col min="16" max="16" width="8.44140625" bestFit="1" customWidth="1"/>
    <col min="17" max="17" width="12.21875" bestFit="1" customWidth="1"/>
    <col min="18" max="18" width="18.88671875" bestFit="1" customWidth="1"/>
  </cols>
  <sheetData>
    <row r="1" spans="1:18" s="4" customFormat="1" x14ac:dyDescent="0.3">
      <c r="A1" s="4" t="s">
        <v>0</v>
      </c>
      <c r="B1" s="4" t="s">
        <v>1</v>
      </c>
      <c r="C1" s="4" t="s">
        <v>2</v>
      </c>
      <c r="D1" s="4" t="s">
        <v>3</v>
      </c>
      <c r="E1" s="4" t="s">
        <v>4</v>
      </c>
      <c r="F1" s="4" t="s">
        <v>5</v>
      </c>
      <c r="G1" s="4" t="s">
        <v>6</v>
      </c>
      <c r="H1" s="4" t="s">
        <v>7</v>
      </c>
      <c r="I1" s="4" t="s">
        <v>8</v>
      </c>
      <c r="J1" s="4" t="s">
        <v>9</v>
      </c>
      <c r="K1" s="4" t="s">
        <v>10</v>
      </c>
      <c r="L1" s="4" t="s">
        <v>11</v>
      </c>
      <c r="M1" s="4" t="s">
        <v>12</v>
      </c>
      <c r="N1" s="4" t="s">
        <v>349</v>
      </c>
      <c r="O1" s="4" t="s">
        <v>351</v>
      </c>
      <c r="P1" s="4" t="s">
        <v>15</v>
      </c>
      <c r="Q1" s="4" t="s">
        <v>16</v>
      </c>
      <c r="R1" s="4" t="s">
        <v>354</v>
      </c>
    </row>
    <row r="2" spans="1:18" x14ac:dyDescent="0.3">
      <c r="A2">
        <v>1084</v>
      </c>
      <c r="B2" t="s">
        <v>18</v>
      </c>
      <c r="C2" t="s">
        <v>97</v>
      </c>
      <c r="D2" t="s">
        <v>20</v>
      </c>
      <c r="E2">
        <v>61</v>
      </c>
      <c r="F2" t="s">
        <v>324</v>
      </c>
      <c r="G2" t="s">
        <v>330</v>
      </c>
      <c r="H2" t="s">
        <v>112</v>
      </c>
      <c r="I2">
        <v>85000</v>
      </c>
      <c r="J2" t="s">
        <v>23</v>
      </c>
      <c r="K2" t="s">
        <v>24</v>
      </c>
      <c r="L2" t="s">
        <v>24</v>
      </c>
      <c r="M2" t="s">
        <v>25</v>
      </c>
      <c r="N2" t="s">
        <v>404</v>
      </c>
      <c r="O2" t="s">
        <v>488</v>
      </c>
      <c r="P2" t="s">
        <v>26</v>
      </c>
      <c r="Q2" t="s">
        <v>24</v>
      </c>
      <c r="R2">
        <v>5</v>
      </c>
    </row>
    <row r="3" spans="1:18" x14ac:dyDescent="0.3">
      <c r="A3">
        <v>1031</v>
      </c>
      <c r="B3" t="s">
        <v>182</v>
      </c>
      <c r="C3" t="s">
        <v>36</v>
      </c>
      <c r="D3" t="s">
        <v>29</v>
      </c>
      <c r="E3">
        <v>42</v>
      </c>
      <c r="F3" t="s">
        <v>324</v>
      </c>
      <c r="G3" t="s">
        <v>331</v>
      </c>
      <c r="H3" t="s">
        <v>76</v>
      </c>
      <c r="I3">
        <v>87000</v>
      </c>
      <c r="J3" t="s">
        <v>32</v>
      </c>
      <c r="K3" t="s">
        <v>24</v>
      </c>
      <c r="L3" t="s">
        <v>24</v>
      </c>
      <c r="M3" t="s">
        <v>25</v>
      </c>
      <c r="N3" t="s">
        <v>405</v>
      </c>
      <c r="O3" t="s">
        <v>489</v>
      </c>
      <c r="P3" t="s">
        <v>34</v>
      </c>
      <c r="Q3" t="s">
        <v>24</v>
      </c>
      <c r="R3">
        <v>4</v>
      </c>
    </row>
    <row r="4" spans="1:18" x14ac:dyDescent="0.3">
      <c r="A4">
        <v>1057</v>
      </c>
      <c r="B4" t="s">
        <v>182</v>
      </c>
      <c r="C4" t="s">
        <v>36</v>
      </c>
      <c r="D4" t="s">
        <v>357</v>
      </c>
      <c r="E4">
        <v>50</v>
      </c>
      <c r="F4" t="s">
        <v>324</v>
      </c>
      <c r="G4" t="s">
        <v>331</v>
      </c>
      <c r="H4" t="s">
        <v>38</v>
      </c>
      <c r="I4">
        <v>145000</v>
      </c>
      <c r="J4" t="s">
        <v>39</v>
      </c>
      <c r="K4" t="s">
        <v>40</v>
      </c>
      <c r="L4" t="s">
        <v>24</v>
      </c>
      <c r="M4" t="s">
        <v>71</v>
      </c>
      <c r="N4" t="s">
        <v>406</v>
      </c>
      <c r="O4" t="s">
        <v>490</v>
      </c>
      <c r="P4" t="s">
        <v>26</v>
      </c>
      <c r="Q4" t="s">
        <v>24</v>
      </c>
      <c r="R4">
        <v>1</v>
      </c>
    </row>
    <row r="5" spans="1:18" x14ac:dyDescent="0.3">
      <c r="A5">
        <v>1025</v>
      </c>
      <c r="B5" t="s">
        <v>213</v>
      </c>
      <c r="C5" t="s">
        <v>191</v>
      </c>
      <c r="D5" t="s">
        <v>358</v>
      </c>
      <c r="E5">
        <v>49</v>
      </c>
      <c r="F5" t="s">
        <v>325</v>
      </c>
      <c r="G5" t="s">
        <v>332</v>
      </c>
      <c r="H5" t="s">
        <v>83</v>
      </c>
      <c r="I5">
        <v>60000</v>
      </c>
      <c r="J5" t="s">
        <v>32</v>
      </c>
      <c r="K5" t="s">
        <v>40</v>
      </c>
      <c r="L5" t="s">
        <v>40</v>
      </c>
      <c r="M5" t="s">
        <v>106</v>
      </c>
      <c r="N5" t="s">
        <v>407</v>
      </c>
      <c r="O5" t="s">
        <v>491</v>
      </c>
      <c r="P5" t="s">
        <v>50</v>
      </c>
      <c r="Q5" t="s">
        <v>40</v>
      </c>
      <c r="R5" t="s">
        <v>561</v>
      </c>
    </row>
    <row r="6" spans="1:18" x14ac:dyDescent="0.3">
      <c r="A6">
        <v>1017</v>
      </c>
      <c r="B6" t="s">
        <v>51</v>
      </c>
      <c r="C6" t="s">
        <v>74</v>
      </c>
      <c r="D6" t="s">
        <v>359</v>
      </c>
      <c r="E6">
        <v>27</v>
      </c>
      <c r="F6" t="s">
        <v>325</v>
      </c>
      <c r="G6" t="s">
        <v>331</v>
      </c>
      <c r="H6" t="s">
        <v>105</v>
      </c>
      <c r="I6">
        <v>147000</v>
      </c>
      <c r="J6" t="s">
        <v>23</v>
      </c>
      <c r="K6" t="s">
        <v>24</v>
      </c>
      <c r="L6" t="s">
        <v>40</v>
      </c>
      <c r="M6" t="s">
        <v>25</v>
      </c>
      <c r="N6" t="s">
        <v>408</v>
      </c>
      <c r="O6" t="s">
        <v>492</v>
      </c>
      <c r="P6" t="s">
        <v>50</v>
      </c>
      <c r="Q6" t="s">
        <v>24</v>
      </c>
      <c r="R6">
        <v>2</v>
      </c>
    </row>
    <row r="7" spans="1:18" x14ac:dyDescent="0.3">
      <c r="A7">
        <v>1024</v>
      </c>
      <c r="B7" t="s">
        <v>56</v>
      </c>
      <c r="C7" t="s">
        <v>36</v>
      </c>
      <c r="D7" t="s">
        <v>57</v>
      </c>
      <c r="E7">
        <v>48</v>
      </c>
      <c r="F7" t="s">
        <v>324</v>
      </c>
      <c r="G7" t="s">
        <v>331</v>
      </c>
      <c r="H7" t="s">
        <v>58</v>
      </c>
      <c r="I7">
        <v>134000</v>
      </c>
      <c r="J7" t="s">
        <v>23</v>
      </c>
      <c r="K7" t="s">
        <v>40</v>
      </c>
      <c r="L7" t="s">
        <v>40</v>
      </c>
      <c r="M7" t="s">
        <v>106</v>
      </c>
      <c r="N7" t="s">
        <v>409</v>
      </c>
      <c r="O7" t="s">
        <v>493</v>
      </c>
      <c r="P7" t="s">
        <v>26</v>
      </c>
      <c r="Q7" t="s">
        <v>40</v>
      </c>
      <c r="R7" t="s">
        <v>561</v>
      </c>
    </row>
    <row r="8" spans="1:18" x14ac:dyDescent="0.3">
      <c r="A8">
        <v>1003</v>
      </c>
      <c r="B8" t="s">
        <v>80</v>
      </c>
      <c r="C8" t="s">
        <v>74</v>
      </c>
      <c r="D8" t="s">
        <v>247</v>
      </c>
      <c r="E8">
        <v>45</v>
      </c>
      <c r="F8" t="s">
        <v>324</v>
      </c>
      <c r="G8" t="s">
        <v>330</v>
      </c>
      <c r="H8" t="s">
        <v>62</v>
      </c>
      <c r="I8">
        <v>72000</v>
      </c>
      <c r="J8" t="s">
        <v>23</v>
      </c>
      <c r="K8" t="s">
        <v>40</v>
      </c>
      <c r="L8" t="s">
        <v>24</v>
      </c>
      <c r="M8" t="s">
        <v>342</v>
      </c>
      <c r="N8" t="s">
        <v>410</v>
      </c>
      <c r="O8" t="s">
        <v>65</v>
      </c>
      <c r="P8" t="s">
        <v>66</v>
      </c>
      <c r="Q8" t="s">
        <v>24</v>
      </c>
      <c r="R8">
        <v>5</v>
      </c>
    </row>
    <row r="9" spans="1:18" x14ac:dyDescent="0.3">
      <c r="A9">
        <v>1028</v>
      </c>
      <c r="B9" t="s">
        <v>137</v>
      </c>
      <c r="C9" t="s">
        <v>68</v>
      </c>
      <c r="D9" t="s">
        <v>360</v>
      </c>
      <c r="E9">
        <v>63</v>
      </c>
      <c r="F9" t="s">
        <v>324</v>
      </c>
      <c r="G9" t="s">
        <v>333</v>
      </c>
      <c r="H9" t="s">
        <v>62</v>
      </c>
      <c r="I9">
        <v>46000</v>
      </c>
      <c r="J9" t="s">
        <v>32</v>
      </c>
      <c r="K9" t="s">
        <v>24</v>
      </c>
      <c r="L9" t="s">
        <v>40</v>
      </c>
      <c r="M9" t="s">
        <v>71</v>
      </c>
      <c r="N9" t="s">
        <v>411</v>
      </c>
      <c r="O9" t="s">
        <v>494</v>
      </c>
      <c r="P9" t="s">
        <v>66</v>
      </c>
      <c r="Q9" t="s">
        <v>24</v>
      </c>
      <c r="R9">
        <v>3</v>
      </c>
    </row>
    <row r="10" spans="1:18" x14ac:dyDescent="0.3">
      <c r="A10">
        <v>1029</v>
      </c>
      <c r="B10" t="s">
        <v>213</v>
      </c>
      <c r="C10" t="s">
        <v>74</v>
      </c>
      <c r="D10" t="s">
        <v>75</v>
      </c>
      <c r="E10">
        <v>41</v>
      </c>
      <c r="F10" t="s">
        <v>324</v>
      </c>
      <c r="G10" t="s">
        <v>333</v>
      </c>
      <c r="H10" t="s">
        <v>76</v>
      </c>
      <c r="I10">
        <v>56000</v>
      </c>
      <c r="J10" t="s">
        <v>77</v>
      </c>
      <c r="K10" t="s">
        <v>40</v>
      </c>
      <c r="L10" t="s">
        <v>40</v>
      </c>
      <c r="M10" t="s">
        <v>106</v>
      </c>
      <c r="N10" t="s">
        <v>412</v>
      </c>
      <c r="O10" t="s">
        <v>495</v>
      </c>
      <c r="P10" t="s">
        <v>79</v>
      </c>
      <c r="Q10" t="s">
        <v>40</v>
      </c>
      <c r="R10" t="s">
        <v>561</v>
      </c>
    </row>
    <row r="11" spans="1:18" x14ac:dyDescent="0.3">
      <c r="A11">
        <v>1014</v>
      </c>
      <c r="B11" t="s">
        <v>80</v>
      </c>
      <c r="C11" t="s">
        <v>120</v>
      </c>
      <c r="D11" t="s">
        <v>361</v>
      </c>
      <c r="E11">
        <v>59</v>
      </c>
      <c r="F11" t="s">
        <v>325</v>
      </c>
      <c r="G11" t="s">
        <v>333</v>
      </c>
      <c r="H11" t="s">
        <v>83</v>
      </c>
      <c r="I11">
        <v>66000</v>
      </c>
      <c r="J11" t="s">
        <v>39</v>
      </c>
      <c r="K11" t="s">
        <v>40</v>
      </c>
      <c r="L11" t="s">
        <v>40</v>
      </c>
      <c r="M11" t="s">
        <v>84</v>
      </c>
      <c r="N11" t="s">
        <v>413</v>
      </c>
      <c r="O11" t="s">
        <v>496</v>
      </c>
      <c r="P11" t="s">
        <v>79</v>
      </c>
      <c r="Q11" t="s">
        <v>24</v>
      </c>
      <c r="R11">
        <v>3</v>
      </c>
    </row>
    <row r="12" spans="1:18" x14ac:dyDescent="0.3">
      <c r="A12">
        <v>1064</v>
      </c>
      <c r="B12" t="s">
        <v>213</v>
      </c>
      <c r="C12" t="s">
        <v>122</v>
      </c>
      <c r="D12" t="s">
        <v>362</v>
      </c>
      <c r="E12">
        <v>33</v>
      </c>
      <c r="F12" t="s">
        <v>325</v>
      </c>
      <c r="G12" t="s">
        <v>333</v>
      </c>
      <c r="H12" t="s">
        <v>87</v>
      </c>
      <c r="I12">
        <v>128000</v>
      </c>
      <c r="J12" t="s">
        <v>77</v>
      </c>
      <c r="K12" t="s">
        <v>24</v>
      </c>
      <c r="L12" t="s">
        <v>40</v>
      </c>
      <c r="M12" t="s">
        <v>342</v>
      </c>
      <c r="N12" t="s">
        <v>414</v>
      </c>
      <c r="O12" t="s">
        <v>497</v>
      </c>
      <c r="P12" t="s">
        <v>66</v>
      </c>
      <c r="Q12" t="s">
        <v>40</v>
      </c>
      <c r="R12">
        <v>0</v>
      </c>
    </row>
    <row r="13" spans="1:18" x14ac:dyDescent="0.3">
      <c r="A13">
        <v>1070</v>
      </c>
      <c r="B13" t="s">
        <v>93</v>
      </c>
      <c r="C13" t="s">
        <v>227</v>
      </c>
      <c r="D13" t="s">
        <v>90</v>
      </c>
      <c r="E13">
        <v>30</v>
      </c>
      <c r="F13" t="s">
        <v>325</v>
      </c>
      <c r="G13" t="s">
        <v>333</v>
      </c>
      <c r="H13" t="s">
        <v>87</v>
      </c>
      <c r="I13">
        <v>112000</v>
      </c>
      <c r="J13" t="s">
        <v>91</v>
      </c>
      <c r="K13" t="s">
        <v>24</v>
      </c>
      <c r="L13" t="s">
        <v>40</v>
      </c>
      <c r="M13" t="s">
        <v>84</v>
      </c>
      <c r="N13" t="s">
        <v>415</v>
      </c>
      <c r="O13" t="s">
        <v>65</v>
      </c>
      <c r="P13" t="s">
        <v>26</v>
      </c>
      <c r="Q13" t="s">
        <v>40</v>
      </c>
      <c r="R13" t="s">
        <v>561</v>
      </c>
    </row>
    <row r="14" spans="1:18" x14ac:dyDescent="0.3">
      <c r="A14">
        <v>1077</v>
      </c>
      <c r="B14" t="s">
        <v>93</v>
      </c>
      <c r="C14" t="s">
        <v>120</v>
      </c>
      <c r="D14" t="s">
        <v>363</v>
      </c>
      <c r="E14">
        <v>49</v>
      </c>
      <c r="F14" t="s">
        <v>325</v>
      </c>
      <c r="G14" t="s">
        <v>332</v>
      </c>
      <c r="H14" t="s">
        <v>95</v>
      </c>
      <c r="I14">
        <v>41000</v>
      </c>
      <c r="J14" t="s">
        <v>91</v>
      </c>
      <c r="K14" t="s">
        <v>24</v>
      </c>
      <c r="L14" t="s">
        <v>24</v>
      </c>
      <c r="M14" t="s">
        <v>106</v>
      </c>
      <c r="N14" t="s">
        <v>416</v>
      </c>
      <c r="O14" t="s">
        <v>498</v>
      </c>
      <c r="P14" t="s">
        <v>34</v>
      </c>
      <c r="Q14" t="s">
        <v>24</v>
      </c>
      <c r="R14">
        <v>5</v>
      </c>
    </row>
    <row r="15" spans="1:18" x14ac:dyDescent="0.3">
      <c r="A15">
        <v>1015</v>
      </c>
      <c r="B15" t="s">
        <v>137</v>
      </c>
      <c r="C15" t="s">
        <v>97</v>
      </c>
      <c r="D15" t="s">
        <v>98</v>
      </c>
      <c r="E15">
        <v>37</v>
      </c>
      <c r="F15" t="s">
        <v>324</v>
      </c>
      <c r="G15" t="s">
        <v>332</v>
      </c>
      <c r="H15" t="s">
        <v>62</v>
      </c>
      <c r="I15">
        <v>96000</v>
      </c>
      <c r="J15" t="s">
        <v>39</v>
      </c>
      <c r="K15" t="s">
        <v>24</v>
      </c>
      <c r="L15" t="s">
        <v>40</v>
      </c>
      <c r="M15" t="s">
        <v>25</v>
      </c>
      <c r="N15" t="s">
        <v>417</v>
      </c>
      <c r="O15" t="s">
        <v>499</v>
      </c>
      <c r="P15" t="s">
        <v>66</v>
      </c>
      <c r="Q15" t="s">
        <v>40</v>
      </c>
      <c r="R15">
        <v>0</v>
      </c>
    </row>
    <row r="16" spans="1:18" x14ac:dyDescent="0.3">
      <c r="A16">
        <v>1001</v>
      </c>
      <c r="B16" t="s">
        <v>102</v>
      </c>
      <c r="C16" t="s">
        <v>103</v>
      </c>
      <c r="D16" t="s">
        <v>104</v>
      </c>
      <c r="E16">
        <v>64</v>
      </c>
      <c r="F16" t="s">
        <v>324</v>
      </c>
      <c r="G16" t="s">
        <v>333</v>
      </c>
      <c r="H16" t="s">
        <v>105</v>
      </c>
      <c r="I16">
        <v>66000</v>
      </c>
      <c r="J16" t="s">
        <v>39</v>
      </c>
      <c r="K16" t="s">
        <v>24</v>
      </c>
      <c r="L16" t="s">
        <v>40</v>
      </c>
      <c r="M16" t="s">
        <v>106</v>
      </c>
      <c r="N16" t="s">
        <v>418</v>
      </c>
      <c r="O16" t="s">
        <v>500</v>
      </c>
      <c r="P16" t="s">
        <v>50</v>
      </c>
      <c r="Q16" t="s">
        <v>24</v>
      </c>
      <c r="R16">
        <v>3</v>
      </c>
    </row>
    <row r="17" spans="1:18" x14ac:dyDescent="0.3">
      <c r="A17">
        <v>1022</v>
      </c>
      <c r="B17" t="s">
        <v>93</v>
      </c>
      <c r="C17" t="s">
        <v>137</v>
      </c>
      <c r="D17" t="s">
        <v>364</v>
      </c>
      <c r="E17">
        <v>51</v>
      </c>
      <c r="F17" t="s">
        <v>324</v>
      </c>
      <c r="G17" t="s">
        <v>332</v>
      </c>
      <c r="H17" t="s">
        <v>62</v>
      </c>
      <c r="I17">
        <v>105000</v>
      </c>
      <c r="J17" t="s">
        <v>32</v>
      </c>
      <c r="K17" t="s">
        <v>40</v>
      </c>
      <c r="L17" t="s">
        <v>40</v>
      </c>
      <c r="M17" t="s">
        <v>71</v>
      </c>
      <c r="N17" t="s">
        <v>419</v>
      </c>
      <c r="O17" t="s">
        <v>501</v>
      </c>
      <c r="P17" t="s">
        <v>50</v>
      </c>
      <c r="Q17" t="s">
        <v>24</v>
      </c>
      <c r="R17">
        <v>2</v>
      </c>
    </row>
    <row r="18" spans="1:18" x14ac:dyDescent="0.3">
      <c r="A18">
        <v>1004</v>
      </c>
      <c r="B18" t="s">
        <v>56</v>
      </c>
      <c r="C18" t="s">
        <v>74</v>
      </c>
      <c r="D18" t="s">
        <v>111</v>
      </c>
      <c r="E18">
        <v>41</v>
      </c>
      <c r="F18" t="s">
        <v>324</v>
      </c>
      <c r="G18" t="s">
        <v>331</v>
      </c>
      <c r="H18" t="s">
        <v>112</v>
      </c>
      <c r="I18">
        <v>121000</v>
      </c>
      <c r="J18" t="s">
        <v>23</v>
      </c>
      <c r="K18" t="s">
        <v>40</v>
      </c>
      <c r="L18" t="s">
        <v>24</v>
      </c>
      <c r="M18" t="s">
        <v>106</v>
      </c>
      <c r="N18" t="s">
        <v>420</v>
      </c>
      <c r="O18" t="s">
        <v>502</v>
      </c>
      <c r="P18" t="s">
        <v>34</v>
      </c>
      <c r="Q18" t="s">
        <v>24</v>
      </c>
      <c r="R18">
        <v>2</v>
      </c>
    </row>
    <row r="19" spans="1:18" x14ac:dyDescent="0.3">
      <c r="A19">
        <v>1030</v>
      </c>
      <c r="B19" t="s">
        <v>213</v>
      </c>
      <c r="C19" t="s">
        <v>137</v>
      </c>
      <c r="D19" t="s">
        <v>115</v>
      </c>
      <c r="E19">
        <v>48</v>
      </c>
      <c r="F19" t="s">
        <v>325</v>
      </c>
      <c r="G19" t="s">
        <v>333</v>
      </c>
      <c r="H19" t="s">
        <v>87</v>
      </c>
      <c r="I19">
        <v>60000</v>
      </c>
      <c r="J19" t="s">
        <v>77</v>
      </c>
      <c r="K19" t="s">
        <v>40</v>
      </c>
      <c r="L19" t="s">
        <v>40</v>
      </c>
      <c r="M19" t="s">
        <v>84</v>
      </c>
      <c r="N19" t="s">
        <v>421</v>
      </c>
      <c r="O19" t="s">
        <v>503</v>
      </c>
      <c r="P19" t="s">
        <v>79</v>
      </c>
      <c r="Q19" t="s">
        <v>24</v>
      </c>
      <c r="R19">
        <v>5</v>
      </c>
    </row>
    <row r="20" spans="1:18" x14ac:dyDescent="0.3">
      <c r="A20">
        <v>1062</v>
      </c>
      <c r="B20" t="s">
        <v>213</v>
      </c>
      <c r="C20" t="s">
        <v>74</v>
      </c>
      <c r="D20" t="s">
        <v>116</v>
      </c>
      <c r="E20">
        <v>53</v>
      </c>
      <c r="F20" t="s">
        <v>325</v>
      </c>
      <c r="G20" t="s">
        <v>331</v>
      </c>
      <c r="H20" t="s">
        <v>76</v>
      </c>
      <c r="I20">
        <v>47000</v>
      </c>
      <c r="J20" t="s">
        <v>39</v>
      </c>
      <c r="K20" t="s">
        <v>24</v>
      </c>
      <c r="L20" t="s">
        <v>40</v>
      </c>
      <c r="M20" t="s">
        <v>106</v>
      </c>
      <c r="N20" t="s">
        <v>422</v>
      </c>
      <c r="O20" t="s">
        <v>504</v>
      </c>
      <c r="P20" t="s">
        <v>66</v>
      </c>
      <c r="Q20" t="s">
        <v>24</v>
      </c>
      <c r="R20">
        <v>2</v>
      </c>
    </row>
    <row r="21" spans="1:18" x14ac:dyDescent="0.3">
      <c r="A21">
        <v>1080</v>
      </c>
      <c r="B21" t="s">
        <v>182</v>
      </c>
      <c r="C21" t="s">
        <v>120</v>
      </c>
      <c r="D21" t="s">
        <v>365</v>
      </c>
      <c r="E21">
        <v>44</v>
      </c>
      <c r="F21" t="s">
        <v>324</v>
      </c>
      <c r="G21" t="s">
        <v>333</v>
      </c>
      <c r="H21" t="s">
        <v>62</v>
      </c>
      <c r="I21">
        <v>54000</v>
      </c>
      <c r="J21" t="s">
        <v>39</v>
      </c>
      <c r="K21" t="s">
        <v>40</v>
      </c>
      <c r="L21" t="s">
        <v>40</v>
      </c>
      <c r="M21" t="s">
        <v>71</v>
      </c>
      <c r="N21" t="s">
        <v>423</v>
      </c>
      <c r="O21" t="s">
        <v>505</v>
      </c>
      <c r="P21" t="s">
        <v>66</v>
      </c>
      <c r="Q21" t="s">
        <v>40</v>
      </c>
      <c r="R21">
        <v>0</v>
      </c>
    </row>
    <row r="22" spans="1:18" x14ac:dyDescent="0.3">
      <c r="A22">
        <v>1036</v>
      </c>
      <c r="B22" t="s">
        <v>56</v>
      </c>
      <c r="C22" t="s">
        <v>122</v>
      </c>
      <c r="D22" t="s">
        <v>123</v>
      </c>
      <c r="E22">
        <v>55</v>
      </c>
      <c r="F22" t="s">
        <v>325</v>
      </c>
      <c r="G22" t="s">
        <v>330</v>
      </c>
      <c r="H22" t="s">
        <v>112</v>
      </c>
      <c r="I22">
        <v>96000</v>
      </c>
      <c r="J22" t="s">
        <v>91</v>
      </c>
      <c r="K22" t="s">
        <v>24</v>
      </c>
      <c r="L22" t="s">
        <v>24</v>
      </c>
      <c r="M22" t="s">
        <v>84</v>
      </c>
      <c r="N22" t="s">
        <v>409</v>
      </c>
      <c r="O22" t="s">
        <v>506</v>
      </c>
      <c r="P22" t="s">
        <v>34</v>
      </c>
      <c r="Q22" t="s">
        <v>24</v>
      </c>
      <c r="R22">
        <v>2</v>
      </c>
    </row>
    <row r="23" spans="1:18" x14ac:dyDescent="0.3">
      <c r="A23">
        <v>1012</v>
      </c>
      <c r="B23" t="s">
        <v>80</v>
      </c>
      <c r="C23" t="s">
        <v>97</v>
      </c>
      <c r="D23" t="s">
        <v>366</v>
      </c>
      <c r="E23">
        <v>37</v>
      </c>
      <c r="F23" t="s">
        <v>324</v>
      </c>
      <c r="G23" t="s">
        <v>330</v>
      </c>
      <c r="H23" t="s">
        <v>62</v>
      </c>
      <c r="I23">
        <v>142000</v>
      </c>
      <c r="J23" t="s">
        <v>91</v>
      </c>
      <c r="K23" t="s">
        <v>24</v>
      </c>
      <c r="L23" t="s">
        <v>24</v>
      </c>
      <c r="M23" t="s">
        <v>342</v>
      </c>
      <c r="N23" t="s">
        <v>424</v>
      </c>
      <c r="O23" t="s">
        <v>507</v>
      </c>
      <c r="P23" t="s">
        <v>66</v>
      </c>
      <c r="Q23" t="s">
        <v>40</v>
      </c>
      <c r="R23">
        <v>0</v>
      </c>
    </row>
    <row r="24" spans="1:18" x14ac:dyDescent="0.3">
      <c r="A24">
        <v>1085</v>
      </c>
      <c r="B24" t="s">
        <v>93</v>
      </c>
      <c r="C24" t="s">
        <v>120</v>
      </c>
      <c r="D24" t="s">
        <v>363</v>
      </c>
      <c r="E24">
        <v>65</v>
      </c>
      <c r="F24" t="s">
        <v>325</v>
      </c>
      <c r="G24" t="s">
        <v>331</v>
      </c>
      <c r="H24" t="s">
        <v>62</v>
      </c>
      <c r="I24">
        <v>91000</v>
      </c>
      <c r="J24" t="s">
        <v>32</v>
      </c>
      <c r="K24" t="s">
        <v>40</v>
      </c>
      <c r="L24" t="s">
        <v>40</v>
      </c>
      <c r="M24" t="s">
        <v>84</v>
      </c>
      <c r="N24" t="s">
        <v>425</v>
      </c>
      <c r="O24" t="s">
        <v>508</v>
      </c>
      <c r="P24" t="s">
        <v>79</v>
      </c>
      <c r="Q24" t="s">
        <v>24</v>
      </c>
      <c r="R24">
        <v>4</v>
      </c>
    </row>
    <row r="25" spans="1:18" x14ac:dyDescent="0.3">
      <c r="A25">
        <v>1045</v>
      </c>
      <c r="B25" t="s">
        <v>102</v>
      </c>
      <c r="C25" t="s">
        <v>36</v>
      </c>
      <c r="D25" t="s">
        <v>367</v>
      </c>
      <c r="E25">
        <v>43</v>
      </c>
      <c r="F25" t="s">
        <v>324</v>
      </c>
      <c r="G25" t="s">
        <v>333</v>
      </c>
      <c r="H25" t="s">
        <v>76</v>
      </c>
      <c r="I25">
        <v>115000</v>
      </c>
      <c r="J25" t="s">
        <v>91</v>
      </c>
      <c r="K25" t="s">
        <v>24</v>
      </c>
      <c r="L25" t="s">
        <v>40</v>
      </c>
      <c r="M25" t="s">
        <v>71</v>
      </c>
      <c r="N25" t="s">
        <v>426</v>
      </c>
      <c r="O25" t="s">
        <v>509</v>
      </c>
      <c r="P25" t="s">
        <v>50</v>
      </c>
      <c r="Q25" t="s">
        <v>40</v>
      </c>
      <c r="R25">
        <v>0</v>
      </c>
    </row>
    <row r="26" spans="1:18" x14ac:dyDescent="0.3">
      <c r="A26">
        <v>1074</v>
      </c>
      <c r="B26" t="s">
        <v>213</v>
      </c>
      <c r="C26" t="s">
        <v>97</v>
      </c>
      <c r="D26" t="s">
        <v>368</v>
      </c>
      <c r="E26">
        <v>23</v>
      </c>
      <c r="F26" t="s">
        <v>325</v>
      </c>
      <c r="G26" t="s">
        <v>332</v>
      </c>
      <c r="H26" t="s">
        <v>58</v>
      </c>
      <c r="I26">
        <v>66000</v>
      </c>
      <c r="J26" t="s">
        <v>77</v>
      </c>
      <c r="K26" t="s">
        <v>24</v>
      </c>
      <c r="L26" t="s">
        <v>40</v>
      </c>
      <c r="M26" t="s">
        <v>71</v>
      </c>
      <c r="N26" t="s">
        <v>427</v>
      </c>
      <c r="O26" t="s">
        <v>510</v>
      </c>
      <c r="P26" t="s">
        <v>79</v>
      </c>
      <c r="Q26" t="s">
        <v>24</v>
      </c>
      <c r="R26">
        <v>4</v>
      </c>
    </row>
    <row r="27" spans="1:18" x14ac:dyDescent="0.3">
      <c r="A27">
        <v>1006</v>
      </c>
      <c r="B27" t="s">
        <v>93</v>
      </c>
      <c r="C27" t="s">
        <v>191</v>
      </c>
      <c r="D27" t="s">
        <v>133</v>
      </c>
      <c r="E27">
        <v>47</v>
      </c>
      <c r="F27" t="s">
        <v>324</v>
      </c>
      <c r="G27" t="s">
        <v>331</v>
      </c>
      <c r="H27" t="s">
        <v>112</v>
      </c>
      <c r="I27">
        <v>36000</v>
      </c>
      <c r="J27" t="s">
        <v>39</v>
      </c>
      <c r="K27" t="s">
        <v>24</v>
      </c>
      <c r="L27" t="s">
        <v>40</v>
      </c>
      <c r="M27" t="s">
        <v>106</v>
      </c>
      <c r="N27" t="s">
        <v>428</v>
      </c>
      <c r="O27" t="s">
        <v>511</v>
      </c>
      <c r="P27" t="s">
        <v>66</v>
      </c>
      <c r="Q27" t="s">
        <v>40</v>
      </c>
      <c r="R27">
        <v>0</v>
      </c>
    </row>
    <row r="28" spans="1:18" x14ac:dyDescent="0.3">
      <c r="A28">
        <v>1026</v>
      </c>
      <c r="B28" t="s">
        <v>56</v>
      </c>
      <c r="C28" t="s">
        <v>137</v>
      </c>
      <c r="D28" t="s">
        <v>369</v>
      </c>
      <c r="E28">
        <v>63</v>
      </c>
      <c r="F28" t="s">
        <v>325</v>
      </c>
      <c r="G28" t="s">
        <v>330</v>
      </c>
      <c r="H28" t="s">
        <v>83</v>
      </c>
      <c r="I28">
        <v>73000</v>
      </c>
      <c r="J28" t="s">
        <v>32</v>
      </c>
      <c r="K28" t="s">
        <v>24</v>
      </c>
      <c r="L28" t="s">
        <v>40</v>
      </c>
      <c r="M28" t="s">
        <v>25</v>
      </c>
      <c r="N28" t="s">
        <v>429</v>
      </c>
      <c r="O28" t="s">
        <v>512</v>
      </c>
      <c r="P28" t="s">
        <v>34</v>
      </c>
      <c r="Q28" t="s">
        <v>24</v>
      </c>
      <c r="R28">
        <v>3</v>
      </c>
    </row>
    <row r="29" spans="1:18" x14ac:dyDescent="0.3">
      <c r="A29">
        <v>1078</v>
      </c>
      <c r="B29" t="s">
        <v>18</v>
      </c>
      <c r="C29" t="s">
        <v>122</v>
      </c>
      <c r="D29" t="s">
        <v>143</v>
      </c>
      <c r="E29">
        <v>41</v>
      </c>
      <c r="F29" t="s">
        <v>324</v>
      </c>
      <c r="G29" t="s">
        <v>331</v>
      </c>
      <c r="H29" t="s">
        <v>248</v>
      </c>
      <c r="I29">
        <v>146000</v>
      </c>
      <c r="J29" t="s">
        <v>23</v>
      </c>
      <c r="K29" t="s">
        <v>24</v>
      </c>
      <c r="L29" t="s">
        <v>40</v>
      </c>
      <c r="M29" t="s">
        <v>25</v>
      </c>
      <c r="N29" t="s">
        <v>430</v>
      </c>
      <c r="O29" t="s">
        <v>513</v>
      </c>
      <c r="P29" t="s">
        <v>79</v>
      </c>
      <c r="Q29" t="s">
        <v>24</v>
      </c>
      <c r="R29">
        <v>3</v>
      </c>
    </row>
    <row r="30" spans="1:18" x14ac:dyDescent="0.3">
      <c r="A30">
        <v>1075</v>
      </c>
      <c r="B30" t="s">
        <v>137</v>
      </c>
      <c r="C30" t="s">
        <v>137</v>
      </c>
      <c r="D30" t="s">
        <v>370</v>
      </c>
      <c r="E30">
        <v>28</v>
      </c>
      <c r="F30" t="s">
        <v>325</v>
      </c>
      <c r="G30" t="s">
        <v>330</v>
      </c>
      <c r="H30" t="s">
        <v>58</v>
      </c>
      <c r="I30">
        <v>131000</v>
      </c>
      <c r="J30" t="s">
        <v>77</v>
      </c>
      <c r="K30" t="s">
        <v>24</v>
      </c>
      <c r="L30" t="s">
        <v>40</v>
      </c>
      <c r="M30" t="s">
        <v>71</v>
      </c>
      <c r="N30" t="s">
        <v>431</v>
      </c>
      <c r="O30" t="s">
        <v>65</v>
      </c>
      <c r="P30" t="s">
        <v>50</v>
      </c>
      <c r="Q30" t="s">
        <v>24</v>
      </c>
      <c r="R30">
        <v>1</v>
      </c>
    </row>
    <row r="31" spans="1:18" x14ac:dyDescent="0.3">
      <c r="A31">
        <v>1063</v>
      </c>
      <c r="B31" t="s">
        <v>18</v>
      </c>
      <c r="C31" t="s">
        <v>36</v>
      </c>
      <c r="D31" t="s">
        <v>147</v>
      </c>
      <c r="E31">
        <v>31</v>
      </c>
      <c r="F31" t="s">
        <v>325</v>
      </c>
      <c r="G31" t="s">
        <v>330</v>
      </c>
      <c r="H31" t="s">
        <v>62</v>
      </c>
      <c r="I31">
        <v>121000</v>
      </c>
      <c r="J31" t="s">
        <v>23</v>
      </c>
      <c r="K31" t="s">
        <v>24</v>
      </c>
      <c r="L31" t="s">
        <v>40</v>
      </c>
      <c r="M31" t="s">
        <v>106</v>
      </c>
      <c r="N31" t="s">
        <v>432</v>
      </c>
      <c r="O31" t="s">
        <v>514</v>
      </c>
      <c r="P31" t="s">
        <v>34</v>
      </c>
      <c r="Q31" t="s">
        <v>24</v>
      </c>
      <c r="R31">
        <v>1</v>
      </c>
    </row>
    <row r="32" spans="1:18" x14ac:dyDescent="0.3">
      <c r="A32">
        <v>1066</v>
      </c>
      <c r="B32" t="s">
        <v>213</v>
      </c>
      <c r="C32" t="s">
        <v>191</v>
      </c>
      <c r="D32" t="s">
        <v>358</v>
      </c>
      <c r="E32">
        <v>55</v>
      </c>
      <c r="F32" t="s">
        <v>324</v>
      </c>
      <c r="G32" t="s">
        <v>333</v>
      </c>
      <c r="H32" t="s">
        <v>403</v>
      </c>
      <c r="I32">
        <v>111000</v>
      </c>
      <c r="J32" t="s">
        <v>32</v>
      </c>
      <c r="K32" t="s">
        <v>24</v>
      </c>
      <c r="L32" t="s">
        <v>40</v>
      </c>
      <c r="M32" t="s">
        <v>25</v>
      </c>
      <c r="N32" t="s">
        <v>433</v>
      </c>
      <c r="O32" t="s">
        <v>496</v>
      </c>
      <c r="P32" t="s">
        <v>66</v>
      </c>
      <c r="Q32" t="s">
        <v>40</v>
      </c>
      <c r="R32">
        <v>0</v>
      </c>
    </row>
    <row r="33" spans="1:18" x14ac:dyDescent="0.3">
      <c r="A33">
        <v>1002</v>
      </c>
      <c r="B33" t="s">
        <v>102</v>
      </c>
      <c r="C33" t="s">
        <v>36</v>
      </c>
      <c r="D33" t="s">
        <v>371</v>
      </c>
      <c r="E33">
        <v>38</v>
      </c>
      <c r="F33" t="s">
        <v>324</v>
      </c>
      <c r="G33" t="s">
        <v>330</v>
      </c>
      <c r="H33" t="s">
        <v>403</v>
      </c>
      <c r="I33">
        <v>111000</v>
      </c>
      <c r="J33" t="s">
        <v>91</v>
      </c>
      <c r="K33" t="s">
        <v>24</v>
      </c>
      <c r="L33" t="s">
        <v>24</v>
      </c>
      <c r="M33" t="s">
        <v>25</v>
      </c>
      <c r="N33" t="s">
        <v>434</v>
      </c>
      <c r="O33" t="s">
        <v>502</v>
      </c>
      <c r="P33" t="s">
        <v>50</v>
      </c>
      <c r="Q33" t="s">
        <v>24</v>
      </c>
      <c r="R33">
        <v>2</v>
      </c>
    </row>
    <row r="34" spans="1:18" x14ac:dyDescent="0.3">
      <c r="A34">
        <v>1019</v>
      </c>
      <c r="B34" t="s">
        <v>56</v>
      </c>
      <c r="C34" t="s">
        <v>97</v>
      </c>
      <c r="D34" t="s">
        <v>153</v>
      </c>
      <c r="E34">
        <v>31</v>
      </c>
      <c r="F34" t="s">
        <v>325</v>
      </c>
      <c r="G34" t="s">
        <v>333</v>
      </c>
      <c r="H34" t="s">
        <v>58</v>
      </c>
      <c r="I34">
        <v>83000</v>
      </c>
      <c r="J34" t="s">
        <v>39</v>
      </c>
      <c r="K34" t="s">
        <v>24</v>
      </c>
      <c r="L34" t="s">
        <v>24</v>
      </c>
      <c r="M34" t="s">
        <v>25</v>
      </c>
      <c r="N34" t="s">
        <v>435</v>
      </c>
      <c r="O34" t="s">
        <v>515</v>
      </c>
      <c r="P34" t="s">
        <v>66</v>
      </c>
      <c r="Q34" t="s">
        <v>24</v>
      </c>
      <c r="R34">
        <v>4</v>
      </c>
    </row>
    <row r="35" spans="1:18" x14ac:dyDescent="0.3">
      <c r="A35">
        <v>1049</v>
      </c>
      <c r="B35" t="s">
        <v>156</v>
      </c>
      <c r="C35" t="s">
        <v>74</v>
      </c>
      <c r="D35" t="s">
        <v>372</v>
      </c>
      <c r="E35">
        <v>58</v>
      </c>
      <c r="F35" t="s">
        <v>325</v>
      </c>
      <c r="G35" t="s">
        <v>333</v>
      </c>
      <c r="H35" t="s">
        <v>38</v>
      </c>
      <c r="I35">
        <v>46000</v>
      </c>
      <c r="J35" t="s">
        <v>91</v>
      </c>
      <c r="K35" t="s">
        <v>40</v>
      </c>
      <c r="L35" t="s">
        <v>40</v>
      </c>
      <c r="M35" t="s">
        <v>71</v>
      </c>
      <c r="N35" t="s">
        <v>436</v>
      </c>
      <c r="O35" t="s">
        <v>516</v>
      </c>
      <c r="P35" t="s">
        <v>34</v>
      </c>
      <c r="Q35" t="s">
        <v>24</v>
      </c>
      <c r="R35">
        <v>2</v>
      </c>
    </row>
    <row r="36" spans="1:18" x14ac:dyDescent="0.3">
      <c r="A36">
        <v>1037</v>
      </c>
      <c r="B36" t="s">
        <v>51</v>
      </c>
      <c r="C36" t="s">
        <v>97</v>
      </c>
      <c r="D36" t="s">
        <v>161</v>
      </c>
      <c r="E36">
        <v>31</v>
      </c>
      <c r="F36" t="s">
        <v>325</v>
      </c>
      <c r="G36" t="s">
        <v>333</v>
      </c>
      <c r="H36" t="s">
        <v>62</v>
      </c>
      <c r="I36">
        <v>134000</v>
      </c>
      <c r="J36" t="s">
        <v>77</v>
      </c>
      <c r="K36" t="s">
        <v>24</v>
      </c>
      <c r="L36" t="s">
        <v>40</v>
      </c>
      <c r="M36" t="s">
        <v>71</v>
      </c>
      <c r="N36" t="s">
        <v>437</v>
      </c>
      <c r="O36" t="s">
        <v>517</v>
      </c>
      <c r="P36" t="s">
        <v>50</v>
      </c>
      <c r="Q36" t="s">
        <v>40</v>
      </c>
      <c r="R36">
        <v>0</v>
      </c>
    </row>
    <row r="37" spans="1:18" x14ac:dyDescent="0.3">
      <c r="A37">
        <v>1079</v>
      </c>
      <c r="B37" t="s">
        <v>18</v>
      </c>
      <c r="C37" t="s">
        <v>137</v>
      </c>
      <c r="D37" t="s">
        <v>373</v>
      </c>
      <c r="E37">
        <v>58</v>
      </c>
      <c r="F37" t="s">
        <v>324</v>
      </c>
      <c r="G37" t="s">
        <v>332</v>
      </c>
      <c r="H37" t="s">
        <v>76</v>
      </c>
      <c r="I37">
        <v>46000</v>
      </c>
      <c r="J37" t="s">
        <v>32</v>
      </c>
      <c r="K37" t="s">
        <v>24</v>
      </c>
      <c r="L37" t="s">
        <v>24</v>
      </c>
      <c r="M37" t="s">
        <v>25</v>
      </c>
      <c r="N37" t="s">
        <v>438</v>
      </c>
      <c r="O37" t="s">
        <v>518</v>
      </c>
      <c r="P37" t="s">
        <v>26</v>
      </c>
      <c r="Q37" t="s">
        <v>40</v>
      </c>
      <c r="R37">
        <v>0</v>
      </c>
    </row>
    <row r="38" spans="1:18" x14ac:dyDescent="0.3">
      <c r="A38">
        <v>1007</v>
      </c>
      <c r="B38" t="s">
        <v>156</v>
      </c>
      <c r="C38" t="s">
        <v>120</v>
      </c>
      <c r="D38" t="s">
        <v>374</v>
      </c>
      <c r="E38">
        <v>46</v>
      </c>
      <c r="F38" t="s">
        <v>324</v>
      </c>
      <c r="G38" t="s">
        <v>331</v>
      </c>
      <c r="H38" t="s">
        <v>248</v>
      </c>
      <c r="I38">
        <v>94000</v>
      </c>
      <c r="J38" t="s">
        <v>39</v>
      </c>
      <c r="K38" t="s">
        <v>40</v>
      </c>
      <c r="L38" t="s">
        <v>24</v>
      </c>
      <c r="M38" t="s">
        <v>71</v>
      </c>
      <c r="N38" t="s">
        <v>439</v>
      </c>
      <c r="O38" t="s">
        <v>519</v>
      </c>
      <c r="P38" t="s">
        <v>50</v>
      </c>
      <c r="Q38" t="s">
        <v>40</v>
      </c>
      <c r="R38" t="s">
        <v>561</v>
      </c>
    </row>
    <row r="39" spans="1:18" x14ac:dyDescent="0.3">
      <c r="A39">
        <v>1059</v>
      </c>
      <c r="B39" t="s">
        <v>137</v>
      </c>
      <c r="C39" t="s">
        <v>68</v>
      </c>
      <c r="D39" t="s">
        <v>375</v>
      </c>
      <c r="E39">
        <v>22</v>
      </c>
      <c r="F39" t="s">
        <v>325</v>
      </c>
      <c r="G39" t="s">
        <v>332</v>
      </c>
      <c r="H39" t="s">
        <v>95</v>
      </c>
      <c r="I39">
        <v>79000</v>
      </c>
      <c r="J39" t="s">
        <v>77</v>
      </c>
      <c r="K39" t="s">
        <v>24</v>
      </c>
      <c r="L39" t="s">
        <v>24</v>
      </c>
      <c r="M39" t="s">
        <v>84</v>
      </c>
      <c r="N39" t="s">
        <v>440</v>
      </c>
      <c r="O39" t="s">
        <v>520</v>
      </c>
      <c r="P39" t="s">
        <v>66</v>
      </c>
      <c r="Q39" t="s">
        <v>40</v>
      </c>
      <c r="R39" t="s">
        <v>561</v>
      </c>
    </row>
    <row r="40" spans="1:18" x14ac:dyDescent="0.3">
      <c r="A40">
        <v>1011</v>
      </c>
      <c r="B40" t="s">
        <v>18</v>
      </c>
      <c r="C40" t="s">
        <v>97</v>
      </c>
      <c r="D40" t="s">
        <v>172</v>
      </c>
      <c r="E40">
        <v>64</v>
      </c>
      <c r="F40" t="s">
        <v>325</v>
      </c>
      <c r="G40" t="s">
        <v>331</v>
      </c>
      <c r="H40" t="s">
        <v>87</v>
      </c>
      <c r="I40">
        <v>57000</v>
      </c>
      <c r="J40" t="s">
        <v>91</v>
      </c>
      <c r="K40" t="s">
        <v>24</v>
      </c>
      <c r="L40" t="s">
        <v>40</v>
      </c>
      <c r="M40" t="s">
        <v>71</v>
      </c>
      <c r="N40" t="s">
        <v>441</v>
      </c>
      <c r="O40" t="s">
        <v>521</v>
      </c>
      <c r="P40" t="s">
        <v>66</v>
      </c>
      <c r="Q40" t="s">
        <v>40</v>
      </c>
      <c r="R40">
        <v>0</v>
      </c>
    </row>
    <row r="41" spans="1:18" x14ac:dyDescent="0.3">
      <c r="A41">
        <v>1013</v>
      </c>
      <c r="B41" t="s">
        <v>156</v>
      </c>
      <c r="C41" t="s">
        <v>74</v>
      </c>
      <c r="D41" t="s">
        <v>376</v>
      </c>
      <c r="E41">
        <v>35</v>
      </c>
      <c r="F41" t="s">
        <v>325</v>
      </c>
      <c r="G41" t="s">
        <v>333</v>
      </c>
      <c r="H41" t="s">
        <v>105</v>
      </c>
      <c r="I41">
        <v>80000</v>
      </c>
      <c r="J41" t="s">
        <v>32</v>
      </c>
      <c r="K41" t="s">
        <v>24</v>
      </c>
      <c r="L41" t="s">
        <v>40</v>
      </c>
      <c r="M41" t="s">
        <v>71</v>
      </c>
      <c r="N41" t="s">
        <v>442</v>
      </c>
      <c r="O41" t="s">
        <v>522</v>
      </c>
      <c r="P41" t="s">
        <v>66</v>
      </c>
      <c r="Q41" t="s">
        <v>24</v>
      </c>
      <c r="R41">
        <v>3</v>
      </c>
    </row>
    <row r="42" spans="1:18" x14ac:dyDescent="0.3">
      <c r="A42">
        <v>1054</v>
      </c>
      <c r="B42" t="s">
        <v>51</v>
      </c>
      <c r="C42" t="s">
        <v>227</v>
      </c>
      <c r="D42" t="s">
        <v>178</v>
      </c>
      <c r="E42">
        <v>27</v>
      </c>
      <c r="F42" t="s">
        <v>325</v>
      </c>
      <c r="G42" t="s">
        <v>333</v>
      </c>
      <c r="H42" t="s">
        <v>248</v>
      </c>
      <c r="I42">
        <v>142000</v>
      </c>
      <c r="J42" t="s">
        <v>77</v>
      </c>
      <c r="K42" t="s">
        <v>24</v>
      </c>
      <c r="L42" t="s">
        <v>24</v>
      </c>
      <c r="M42" t="s">
        <v>71</v>
      </c>
      <c r="N42" t="s">
        <v>443</v>
      </c>
      <c r="O42" t="s">
        <v>523</v>
      </c>
      <c r="P42" t="s">
        <v>79</v>
      </c>
      <c r="Q42" t="s">
        <v>40</v>
      </c>
      <c r="R42" t="s">
        <v>561</v>
      </c>
    </row>
    <row r="43" spans="1:18" x14ac:dyDescent="0.3">
      <c r="A43">
        <v>1055</v>
      </c>
      <c r="B43" t="s">
        <v>93</v>
      </c>
      <c r="C43" t="s">
        <v>36</v>
      </c>
      <c r="D43" t="s">
        <v>181</v>
      </c>
      <c r="E43">
        <v>33</v>
      </c>
      <c r="F43" t="s">
        <v>325</v>
      </c>
      <c r="G43" t="s">
        <v>330</v>
      </c>
      <c r="H43" t="s">
        <v>112</v>
      </c>
      <c r="I43">
        <v>89000</v>
      </c>
      <c r="J43" t="s">
        <v>77</v>
      </c>
      <c r="K43" t="s">
        <v>24</v>
      </c>
      <c r="L43" t="s">
        <v>24</v>
      </c>
      <c r="M43" t="s">
        <v>342</v>
      </c>
      <c r="N43" t="s">
        <v>444</v>
      </c>
      <c r="O43" t="s">
        <v>524</v>
      </c>
      <c r="P43" t="s">
        <v>26</v>
      </c>
      <c r="Q43" t="s">
        <v>40</v>
      </c>
      <c r="R43">
        <v>0</v>
      </c>
    </row>
    <row r="44" spans="1:18" x14ac:dyDescent="0.3">
      <c r="A44">
        <v>1068</v>
      </c>
      <c r="B44" t="s">
        <v>182</v>
      </c>
      <c r="C44" t="s">
        <v>120</v>
      </c>
      <c r="D44" t="s">
        <v>377</v>
      </c>
      <c r="E44">
        <v>55</v>
      </c>
      <c r="F44" t="s">
        <v>324</v>
      </c>
      <c r="G44" t="s">
        <v>333</v>
      </c>
      <c r="H44" t="s">
        <v>76</v>
      </c>
      <c r="I44">
        <v>83000</v>
      </c>
      <c r="J44" t="s">
        <v>32</v>
      </c>
      <c r="K44" t="s">
        <v>40</v>
      </c>
      <c r="L44" t="s">
        <v>24</v>
      </c>
      <c r="M44" t="s">
        <v>106</v>
      </c>
      <c r="N44" t="s">
        <v>445</v>
      </c>
      <c r="O44" t="s">
        <v>65</v>
      </c>
      <c r="P44" t="s">
        <v>34</v>
      </c>
      <c r="Q44" t="s">
        <v>40</v>
      </c>
      <c r="R44" t="s">
        <v>561</v>
      </c>
    </row>
    <row r="45" spans="1:18" x14ac:dyDescent="0.3">
      <c r="A45">
        <v>1033</v>
      </c>
      <c r="B45" t="s">
        <v>182</v>
      </c>
      <c r="C45" t="s">
        <v>227</v>
      </c>
      <c r="D45" t="s">
        <v>378</v>
      </c>
      <c r="E45">
        <v>48</v>
      </c>
      <c r="F45" t="s">
        <v>325</v>
      </c>
      <c r="G45" t="s">
        <v>330</v>
      </c>
      <c r="H45" t="s">
        <v>87</v>
      </c>
      <c r="I45">
        <v>75000</v>
      </c>
      <c r="J45" t="s">
        <v>32</v>
      </c>
      <c r="K45" t="s">
        <v>24</v>
      </c>
      <c r="L45" t="s">
        <v>24</v>
      </c>
      <c r="M45" t="s">
        <v>25</v>
      </c>
      <c r="N45" t="s">
        <v>446</v>
      </c>
      <c r="O45" t="s">
        <v>525</v>
      </c>
      <c r="P45" t="s">
        <v>50</v>
      </c>
      <c r="Q45" t="s">
        <v>40</v>
      </c>
      <c r="R45" t="s">
        <v>561</v>
      </c>
    </row>
    <row r="46" spans="1:18" x14ac:dyDescent="0.3">
      <c r="A46">
        <v>1020</v>
      </c>
      <c r="B46" t="s">
        <v>156</v>
      </c>
      <c r="C46" t="s">
        <v>191</v>
      </c>
      <c r="D46" t="s">
        <v>379</v>
      </c>
      <c r="E46">
        <v>53</v>
      </c>
      <c r="F46" t="s">
        <v>324</v>
      </c>
      <c r="G46" t="s">
        <v>330</v>
      </c>
      <c r="H46" t="s">
        <v>62</v>
      </c>
      <c r="I46">
        <v>34000</v>
      </c>
      <c r="J46" t="s">
        <v>23</v>
      </c>
      <c r="K46" t="s">
        <v>24</v>
      </c>
      <c r="L46" t="s">
        <v>24</v>
      </c>
      <c r="M46" t="s">
        <v>25</v>
      </c>
      <c r="N46" t="s">
        <v>447</v>
      </c>
      <c r="O46" t="s">
        <v>526</v>
      </c>
      <c r="P46" t="s">
        <v>50</v>
      </c>
      <c r="Q46" t="s">
        <v>24</v>
      </c>
      <c r="R46">
        <v>5</v>
      </c>
    </row>
    <row r="47" spans="1:18" x14ac:dyDescent="0.3">
      <c r="A47">
        <v>1027</v>
      </c>
      <c r="B47" t="s">
        <v>93</v>
      </c>
      <c r="C47" t="s">
        <v>74</v>
      </c>
      <c r="D47" t="s">
        <v>380</v>
      </c>
      <c r="E47">
        <v>57</v>
      </c>
      <c r="F47" t="s">
        <v>325</v>
      </c>
      <c r="G47" t="s">
        <v>331</v>
      </c>
      <c r="H47" t="s">
        <v>76</v>
      </c>
      <c r="I47">
        <v>115000</v>
      </c>
      <c r="J47" t="s">
        <v>91</v>
      </c>
      <c r="K47" t="s">
        <v>40</v>
      </c>
      <c r="L47" t="s">
        <v>24</v>
      </c>
      <c r="M47" t="s">
        <v>106</v>
      </c>
      <c r="N47" t="s">
        <v>448</v>
      </c>
      <c r="O47" t="s">
        <v>527</v>
      </c>
      <c r="P47" t="s">
        <v>66</v>
      </c>
      <c r="Q47" t="s">
        <v>40</v>
      </c>
      <c r="R47" t="s">
        <v>561</v>
      </c>
    </row>
    <row r="48" spans="1:18" x14ac:dyDescent="0.3">
      <c r="A48">
        <v>1061</v>
      </c>
      <c r="B48" t="s">
        <v>213</v>
      </c>
      <c r="C48" t="s">
        <v>191</v>
      </c>
      <c r="D48" t="s">
        <v>192</v>
      </c>
      <c r="E48">
        <v>45</v>
      </c>
      <c r="F48" t="s">
        <v>325</v>
      </c>
      <c r="G48" t="s">
        <v>333</v>
      </c>
      <c r="H48" t="s">
        <v>87</v>
      </c>
      <c r="I48">
        <v>117000</v>
      </c>
      <c r="J48" t="s">
        <v>91</v>
      </c>
      <c r="K48" t="s">
        <v>40</v>
      </c>
      <c r="L48" t="s">
        <v>40</v>
      </c>
      <c r="M48" t="s">
        <v>106</v>
      </c>
      <c r="N48" t="s">
        <v>449</v>
      </c>
      <c r="O48" t="s">
        <v>528</v>
      </c>
      <c r="P48" t="s">
        <v>79</v>
      </c>
      <c r="Q48" t="s">
        <v>40</v>
      </c>
      <c r="R48" t="s">
        <v>561</v>
      </c>
    </row>
    <row r="49" spans="1:18" x14ac:dyDescent="0.3">
      <c r="A49">
        <v>1056</v>
      </c>
      <c r="B49" t="s">
        <v>137</v>
      </c>
      <c r="C49" t="s">
        <v>191</v>
      </c>
      <c r="D49" t="s">
        <v>193</v>
      </c>
      <c r="E49">
        <v>55</v>
      </c>
      <c r="F49" t="s">
        <v>324</v>
      </c>
      <c r="G49" t="s">
        <v>333</v>
      </c>
      <c r="H49" t="s">
        <v>87</v>
      </c>
      <c r="I49">
        <v>117000</v>
      </c>
      <c r="J49" t="s">
        <v>39</v>
      </c>
      <c r="K49" t="s">
        <v>40</v>
      </c>
      <c r="L49" t="s">
        <v>40</v>
      </c>
      <c r="M49" t="s">
        <v>71</v>
      </c>
      <c r="N49" t="s">
        <v>450</v>
      </c>
      <c r="O49" t="s">
        <v>529</v>
      </c>
      <c r="P49" t="s">
        <v>66</v>
      </c>
      <c r="Q49" t="s">
        <v>24</v>
      </c>
      <c r="R49">
        <v>4</v>
      </c>
    </row>
    <row r="50" spans="1:18" x14ac:dyDescent="0.3">
      <c r="A50">
        <v>1010</v>
      </c>
      <c r="B50" t="s">
        <v>18</v>
      </c>
      <c r="C50" t="s">
        <v>36</v>
      </c>
      <c r="D50" t="s">
        <v>381</v>
      </c>
      <c r="E50">
        <v>52</v>
      </c>
      <c r="F50" t="s">
        <v>325</v>
      </c>
      <c r="G50" t="s">
        <v>331</v>
      </c>
      <c r="H50" t="s">
        <v>87</v>
      </c>
      <c r="I50">
        <v>66000</v>
      </c>
      <c r="J50" t="s">
        <v>23</v>
      </c>
      <c r="K50" t="s">
        <v>40</v>
      </c>
      <c r="L50" t="s">
        <v>24</v>
      </c>
      <c r="M50" t="s">
        <v>84</v>
      </c>
      <c r="N50" t="s">
        <v>451</v>
      </c>
      <c r="O50" t="s">
        <v>530</v>
      </c>
      <c r="P50" t="s">
        <v>26</v>
      </c>
      <c r="Q50" t="s">
        <v>40</v>
      </c>
      <c r="R50" t="s">
        <v>561</v>
      </c>
    </row>
    <row r="51" spans="1:18" x14ac:dyDescent="0.3">
      <c r="A51">
        <v>1018</v>
      </c>
      <c r="B51" t="s">
        <v>156</v>
      </c>
      <c r="C51" t="s">
        <v>137</v>
      </c>
      <c r="D51" t="s">
        <v>382</v>
      </c>
      <c r="E51">
        <v>42</v>
      </c>
      <c r="F51" t="s">
        <v>324</v>
      </c>
      <c r="G51" t="s">
        <v>333</v>
      </c>
      <c r="H51" t="s">
        <v>58</v>
      </c>
      <c r="I51">
        <v>39000</v>
      </c>
      <c r="J51" t="s">
        <v>32</v>
      </c>
      <c r="K51" t="s">
        <v>40</v>
      </c>
      <c r="L51" t="s">
        <v>40</v>
      </c>
      <c r="M51" t="s">
        <v>25</v>
      </c>
      <c r="N51" t="s">
        <v>452</v>
      </c>
      <c r="O51" t="s">
        <v>531</v>
      </c>
      <c r="P51" t="s">
        <v>66</v>
      </c>
      <c r="Q51" t="s">
        <v>24</v>
      </c>
      <c r="R51">
        <v>4</v>
      </c>
    </row>
    <row r="52" spans="1:18" x14ac:dyDescent="0.3">
      <c r="A52">
        <v>1060</v>
      </c>
      <c r="B52" t="s">
        <v>102</v>
      </c>
      <c r="C52" t="s">
        <v>137</v>
      </c>
      <c r="D52" t="s">
        <v>383</v>
      </c>
      <c r="E52">
        <v>45</v>
      </c>
      <c r="F52" t="s">
        <v>325</v>
      </c>
      <c r="G52" t="s">
        <v>331</v>
      </c>
      <c r="H52" t="s">
        <v>38</v>
      </c>
      <c r="I52">
        <v>142000</v>
      </c>
      <c r="J52" t="s">
        <v>32</v>
      </c>
      <c r="K52" t="s">
        <v>24</v>
      </c>
      <c r="L52" t="s">
        <v>24</v>
      </c>
      <c r="M52" t="s">
        <v>106</v>
      </c>
      <c r="N52" t="s">
        <v>453</v>
      </c>
      <c r="O52" t="s">
        <v>532</v>
      </c>
      <c r="P52" t="s">
        <v>66</v>
      </c>
      <c r="Q52" t="s">
        <v>40</v>
      </c>
      <c r="R52" t="s">
        <v>561</v>
      </c>
    </row>
    <row r="53" spans="1:18" x14ac:dyDescent="0.3">
      <c r="A53">
        <v>1058</v>
      </c>
      <c r="B53" t="s">
        <v>102</v>
      </c>
      <c r="C53" t="s">
        <v>97</v>
      </c>
      <c r="D53" t="s">
        <v>384</v>
      </c>
      <c r="E53">
        <v>55</v>
      </c>
      <c r="F53" t="s">
        <v>324</v>
      </c>
      <c r="G53" t="s">
        <v>333</v>
      </c>
      <c r="H53" t="s">
        <v>58</v>
      </c>
      <c r="I53">
        <v>87000</v>
      </c>
      <c r="J53" t="s">
        <v>77</v>
      </c>
      <c r="K53" t="s">
        <v>24</v>
      </c>
      <c r="L53" t="s">
        <v>40</v>
      </c>
      <c r="M53" t="s">
        <v>106</v>
      </c>
      <c r="N53" t="s">
        <v>454</v>
      </c>
      <c r="O53" t="s">
        <v>533</v>
      </c>
      <c r="P53" t="s">
        <v>50</v>
      </c>
      <c r="Q53" t="s">
        <v>24</v>
      </c>
      <c r="R53">
        <v>3</v>
      </c>
    </row>
    <row r="54" spans="1:18" x14ac:dyDescent="0.3">
      <c r="A54">
        <v>1042</v>
      </c>
      <c r="B54" t="s">
        <v>80</v>
      </c>
      <c r="C54" t="s">
        <v>120</v>
      </c>
      <c r="D54" t="s">
        <v>385</v>
      </c>
      <c r="E54">
        <v>21</v>
      </c>
      <c r="F54" t="s">
        <v>324</v>
      </c>
      <c r="G54" t="s">
        <v>333</v>
      </c>
      <c r="H54" t="s">
        <v>62</v>
      </c>
      <c r="I54">
        <v>123000</v>
      </c>
      <c r="J54" t="s">
        <v>91</v>
      </c>
      <c r="K54" t="s">
        <v>24</v>
      </c>
      <c r="L54" t="s">
        <v>40</v>
      </c>
      <c r="M54" t="s">
        <v>106</v>
      </c>
      <c r="N54" t="s">
        <v>455</v>
      </c>
      <c r="O54" t="s">
        <v>534</v>
      </c>
      <c r="P54" t="s">
        <v>34</v>
      </c>
      <c r="Q54" t="s">
        <v>24</v>
      </c>
      <c r="R54">
        <v>5</v>
      </c>
    </row>
    <row r="55" spans="1:18" x14ac:dyDescent="0.3">
      <c r="A55">
        <v>1065</v>
      </c>
      <c r="B55" t="s">
        <v>182</v>
      </c>
      <c r="C55" t="s">
        <v>36</v>
      </c>
      <c r="D55" t="s">
        <v>386</v>
      </c>
      <c r="E55">
        <v>56</v>
      </c>
      <c r="F55" t="s">
        <v>325</v>
      </c>
      <c r="G55" t="s">
        <v>333</v>
      </c>
      <c r="H55" t="s">
        <v>112</v>
      </c>
      <c r="I55">
        <v>108000</v>
      </c>
      <c r="J55" t="s">
        <v>23</v>
      </c>
      <c r="K55" t="s">
        <v>24</v>
      </c>
      <c r="L55" t="s">
        <v>24</v>
      </c>
      <c r="M55" t="s">
        <v>25</v>
      </c>
      <c r="N55" t="s">
        <v>456</v>
      </c>
      <c r="O55" t="s">
        <v>535</v>
      </c>
      <c r="P55" t="s">
        <v>34</v>
      </c>
      <c r="Q55" t="s">
        <v>24</v>
      </c>
      <c r="R55">
        <v>3</v>
      </c>
    </row>
    <row r="56" spans="1:18" x14ac:dyDescent="0.3">
      <c r="A56">
        <v>1046</v>
      </c>
      <c r="B56" t="s">
        <v>213</v>
      </c>
      <c r="C56" t="s">
        <v>137</v>
      </c>
      <c r="D56" t="s">
        <v>387</v>
      </c>
      <c r="E56">
        <v>58</v>
      </c>
      <c r="F56" t="s">
        <v>325</v>
      </c>
      <c r="G56" t="s">
        <v>331</v>
      </c>
      <c r="H56" t="s">
        <v>403</v>
      </c>
      <c r="I56">
        <v>70000</v>
      </c>
      <c r="J56" t="s">
        <v>77</v>
      </c>
      <c r="K56" t="s">
        <v>40</v>
      </c>
      <c r="L56" t="s">
        <v>40</v>
      </c>
      <c r="M56" t="s">
        <v>342</v>
      </c>
      <c r="N56" t="s">
        <v>457</v>
      </c>
      <c r="O56" t="s">
        <v>536</v>
      </c>
      <c r="P56" t="s">
        <v>50</v>
      </c>
      <c r="Q56" t="s">
        <v>40</v>
      </c>
      <c r="R56" t="s">
        <v>561</v>
      </c>
    </row>
    <row r="57" spans="1:18" x14ac:dyDescent="0.3">
      <c r="A57">
        <v>1009</v>
      </c>
      <c r="B57" t="s">
        <v>213</v>
      </c>
      <c r="C57" t="s">
        <v>36</v>
      </c>
      <c r="D57" t="s">
        <v>388</v>
      </c>
      <c r="E57">
        <v>29</v>
      </c>
      <c r="F57" t="s">
        <v>324</v>
      </c>
      <c r="G57" t="s">
        <v>331</v>
      </c>
      <c r="H57" t="s">
        <v>95</v>
      </c>
      <c r="I57">
        <v>81000</v>
      </c>
      <c r="J57" t="s">
        <v>91</v>
      </c>
      <c r="K57" t="s">
        <v>24</v>
      </c>
      <c r="L57" t="s">
        <v>24</v>
      </c>
      <c r="M57" t="s">
        <v>84</v>
      </c>
      <c r="N57" t="s">
        <v>458</v>
      </c>
      <c r="O57" t="s">
        <v>537</v>
      </c>
      <c r="P57" t="s">
        <v>34</v>
      </c>
      <c r="Q57" t="s">
        <v>24</v>
      </c>
      <c r="R57">
        <v>3</v>
      </c>
    </row>
    <row r="58" spans="1:18" x14ac:dyDescent="0.3">
      <c r="A58">
        <v>1072</v>
      </c>
      <c r="B58" t="s">
        <v>213</v>
      </c>
      <c r="C58" t="s">
        <v>36</v>
      </c>
      <c r="D58" t="s">
        <v>388</v>
      </c>
      <c r="E58">
        <v>27</v>
      </c>
      <c r="F58" t="s">
        <v>325</v>
      </c>
      <c r="G58" t="s">
        <v>333</v>
      </c>
      <c r="H58" t="s">
        <v>76</v>
      </c>
      <c r="I58">
        <v>80000</v>
      </c>
      <c r="J58" t="s">
        <v>39</v>
      </c>
      <c r="K58" t="s">
        <v>40</v>
      </c>
      <c r="L58" t="s">
        <v>24</v>
      </c>
      <c r="M58" t="s">
        <v>25</v>
      </c>
      <c r="N58" t="s">
        <v>459</v>
      </c>
      <c r="O58" t="s">
        <v>538</v>
      </c>
      <c r="P58" t="s">
        <v>50</v>
      </c>
      <c r="Q58" t="s">
        <v>40</v>
      </c>
      <c r="R58">
        <v>0</v>
      </c>
    </row>
    <row r="59" spans="1:18" x14ac:dyDescent="0.3">
      <c r="A59">
        <v>1081</v>
      </c>
      <c r="B59" t="s">
        <v>51</v>
      </c>
      <c r="C59" t="s">
        <v>122</v>
      </c>
      <c r="D59" t="s">
        <v>389</v>
      </c>
      <c r="E59">
        <v>27</v>
      </c>
      <c r="F59" t="s">
        <v>325</v>
      </c>
      <c r="G59" t="s">
        <v>331</v>
      </c>
      <c r="H59" t="s">
        <v>248</v>
      </c>
      <c r="I59">
        <v>120000</v>
      </c>
      <c r="J59" t="s">
        <v>39</v>
      </c>
      <c r="K59" t="s">
        <v>24</v>
      </c>
      <c r="L59" t="s">
        <v>40</v>
      </c>
      <c r="M59" t="s">
        <v>106</v>
      </c>
      <c r="N59" t="s">
        <v>460</v>
      </c>
      <c r="O59" t="s">
        <v>539</v>
      </c>
      <c r="P59" t="s">
        <v>79</v>
      </c>
      <c r="Q59" t="s">
        <v>40</v>
      </c>
      <c r="R59">
        <v>0</v>
      </c>
    </row>
    <row r="60" spans="1:18" x14ac:dyDescent="0.3">
      <c r="A60">
        <v>1067</v>
      </c>
      <c r="B60" t="s">
        <v>137</v>
      </c>
      <c r="C60" t="s">
        <v>97</v>
      </c>
      <c r="D60" t="s">
        <v>98</v>
      </c>
      <c r="E60">
        <v>60</v>
      </c>
      <c r="F60" t="s">
        <v>325</v>
      </c>
      <c r="G60" t="s">
        <v>330</v>
      </c>
      <c r="H60" t="s">
        <v>62</v>
      </c>
      <c r="I60">
        <v>130000</v>
      </c>
      <c r="J60" t="s">
        <v>23</v>
      </c>
      <c r="K60" t="s">
        <v>40</v>
      </c>
      <c r="L60" t="s">
        <v>24</v>
      </c>
      <c r="M60" t="s">
        <v>71</v>
      </c>
      <c r="N60" t="s">
        <v>461</v>
      </c>
      <c r="O60" t="s">
        <v>540</v>
      </c>
      <c r="P60" t="s">
        <v>34</v>
      </c>
      <c r="Q60" t="s">
        <v>40</v>
      </c>
      <c r="R60" t="s">
        <v>561</v>
      </c>
    </row>
    <row r="61" spans="1:18" x14ac:dyDescent="0.3">
      <c r="A61">
        <v>1051</v>
      </c>
      <c r="B61" t="s">
        <v>156</v>
      </c>
      <c r="C61" t="s">
        <v>36</v>
      </c>
      <c r="D61" t="s">
        <v>390</v>
      </c>
      <c r="E61">
        <v>23</v>
      </c>
      <c r="F61" t="s">
        <v>324</v>
      </c>
      <c r="G61" t="s">
        <v>331</v>
      </c>
      <c r="H61" t="s">
        <v>403</v>
      </c>
      <c r="I61">
        <v>73000</v>
      </c>
      <c r="J61" t="s">
        <v>77</v>
      </c>
      <c r="K61" t="s">
        <v>24</v>
      </c>
      <c r="L61" t="s">
        <v>40</v>
      </c>
      <c r="M61" t="s">
        <v>25</v>
      </c>
      <c r="N61" t="s">
        <v>462</v>
      </c>
      <c r="O61" t="s">
        <v>541</v>
      </c>
      <c r="P61" t="s">
        <v>26</v>
      </c>
      <c r="Q61" t="s">
        <v>24</v>
      </c>
      <c r="R61">
        <v>3</v>
      </c>
    </row>
    <row r="62" spans="1:18" x14ac:dyDescent="0.3">
      <c r="A62">
        <v>1053</v>
      </c>
      <c r="B62" t="s">
        <v>56</v>
      </c>
      <c r="C62" t="s">
        <v>103</v>
      </c>
      <c r="D62" t="s">
        <v>221</v>
      </c>
      <c r="E62">
        <v>27</v>
      </c>
      <c r="F62" t="s">
        <v>324</v>
      </c>
      <c r="G62" t="s">
        <v>333</v>
      </c>
      <c r="H62" t="s">
        <v>58</v>
      </c>
      <c r="I62">
        <v>146000</v>
      </c>
      <c r="J62" t="s">
        <v>23</v>
      </c>
      <c r="K62" t="s">
        <v>40</v>
      </c>
      <c r="L62" t="s">
        <v>40</v>
      </c>
      <c r="M62" t="s">
        <v>71</v>
      </c>
      <c r="N62" t="s">
        <v>463</v>
      </c>
      <c r="O62" t="s">
        <v>542</v>
      </c>
      <c r="P62" t="s">
        <v>26</v>
      </c>
      <c r="Q62" t="s">
        <v>40</v>
      </c>
      <c r="R62" t="s">
        <v>561</v>
      </c>
    </row>
    <row r="63" spans="1:18" x14ac:dyDescent="0.3">
      <c r="A63">
        <v>1041</v>
      </c>
      <c r="B63" t="s">
        <v>80</v>
      </c>
      <c r="C63" t="s">
        <v>120</v>
      </c>
      <c r="D63" t="s">
        <v>391</v>
      </c>
      <c r="E63">
        <v>37</v>
      </c>
      <c r="F63" t="s">
        <v>325</v>
      </c>
      <c r="G63" t="s">
        <v>331</v>
      </c>
      <c r="H63" t="s">
        <v>83</v>
      </c>
      <c r="I63">
        <v>51000</v>
      </c>
      <c r="J63" t="s">
        <v>39</v>
      </c>
      <c r="K63" t="s">
        <v>24</v>
      </c>
      <c r="L63" t="s">
        <v>24</v>
      </c>
      <c r="M63" t="s">
        <v>25</v>
      </c>
      <c r="N63" t="s">
        <v>464</v>
      </c>
      <c r="O63" t="s">
        <v>455</v>
      </c>
      <c r="P63" t="s">
        <v>50</v>
      </c>
      <c r="Q63" t="s">
        <v>40</v>
      </c>
      <c r="R63" t="s">
        <v>561</v>
      </c>
    </row>
    <row r="64" spans="1:18" x14ac:dyDescent="0.3">
      <c r="A64">
        <v>1071</v>
      </c>
      <c r="B64" t="s">
        <v>213</v>
      </c>
      <c r="C64" t="s">
        <v>103</v>
      </c>
      <c r="D64" t="s">
        <v>392</v>
      </c>
      <c r="E64">
        <v>65</v>
      </c>
      <c r="F64" t="s">
        <v>324</v>
      </c>
      <c r="G64" t="s">
        <v>331</v>
      </c>
      <c r="H64" t="s">
        <v>62</v>
      </c>
      <c r="I64">
        <v>56000</v>
      </c>
      <c r="J64" t="s">
        <v>23</v>
      </c>
      <c r="K64" t="s">
        <v>40</v>
      </c>
      <c r="L64" t="s">
        <v>40</v>
      </c>
      <c r="M64" t="s">
        <v>342</v>
      </c>
      <c r="N64" t="s">
        <v>465</v>
      </c>
      <c r="O64" t="s">
        <v>543</v>
      </c>
      <c r="P64" t="s">
        <v>34</v>
      </c>
      <c r="Q64" t="s">
        <v>40</v>
      </c>
      <c r="R64" t="s">
        <v>561</v>
      </c>
    </row>
    <row r="65" spans="1:18" x14ac:dyDescent="0.3">
      <c r="A65">
        <v>1047</v>
      </c>
      <c r="B65" t="s">
        <v>156</v>
      </c>
      <c r="C65" t="s">
        <v>227</v>
      </c>
      <c r="D65" t="s">
        <v>393</v>
      </c>
      <c r="E65">
        <v>49</v>
      </c>
      <c r="F65" t="s">
        <v>325</v>
      </c>
      <c r="G65" t="s">
        <v>332</v>
      </c>
      <c r="H65" t="s">
        <v>112</v>
      </c>
      <c r="I65">
        <v>68000</v>
      </c>
      <c r="J65" t="s">
        <v>39</v>
      </c>
      <c r="K65" t="s">
        <v>24</v>
      </c>
      <c r="L65" t="s">
        <v>40</v>
      </c>
      <c r="M65" t="s">
        <v>342</v>
      </c>
      <c r="N65" t="s">
        <v>466</v>
      </c>
      <c r="O65" t="s">
        <v>544</v>
      </c>
      <c r="P65" t="s">
        <v>79</v>
      </c>
      <c r="Q65" t="s">
        <v>40</v>
      </c>
      <c r="R65" t="s">
        <v>561</v>
      </c>
    </row>
    <row r="66" spans="1:18" x14ac:dyDescent="0.3">
      <c r="A66">
        <v>1069</v>
      </c>
      <c r="B66" t="s">
        <v>93</v>
      </c>
      <c r="C66" t="s">
        <v>227</v>
      </c>
      <c r="D66" t="s">
        <v>229</v>
      </c>
      <c r="E66">
        <v>24</v>
      </c>
      <c r="F66" t="s">
        <v>324</v>
      </c>
      <c r="G66" t="s">
        <v>333</v>
      </c>
      <c r="H66" t="s">
        <v>248</v>
      </c>
      <c r="I66">
        <v>126000</v>
      </c>
      <c r="J66" t="s">
        <v>39</v>
      </c>
      <c r="K66" t="s">
        <v>40</v>
      </c>
      <c r="L66" t="s">
        <v>40</v>
      </c>
      <c r="M66" t="s">
        <v>71</v>
      </c>
      <c r="N66" t="s">
        <v>467</v>
      </c>
      <c r="O66" t="s">
        <v>512</v>
      </c>
      <c r="P66" t="s">
        <v>26</v>
      </c>
      <c r="Q66" t="s">
        <v>40</v>
      </c>
      <c r="R66" t="s">
        <v>561</v>
      </c>
    </row>
    <row r="67" spans="1:18" x14ac:dyDescent="0.3">
      <c r="A67">
        <v>1082</v>
      </c>
      <c r="B67" t="s">
        <v>80</v>
      </c>
      <c r="C67" t="s">
        <v>68</v>
      </c>
      <c r="D67" t="s">
        <v>230</v>
      </c>
      <c r="E67">
        <v>64</v>
      </c>
      <c r="F67" t="s">
        <v>325</v>
      </c>
      <c r="G67" t="s">
        <v>330</v>
      </c>
      <c r="H67" t="s">
        <v>76</v>
      </c>
      <c r="I67">
        <v>116000</v>
      </c>
      <c r="J67" t="s">
        <v>39</v>
      </c>
      <c r="K67" t="s">
        <v>40</v>
      </c>
      <c r="L67" t="s">
        <v>40</v>
      </c>
      <c r="M67" t="s">
        <v>106</v>
      </c>
      <c r="N67" t="s">
        <v>468</v>
      </c>
      <c r="O67" t="s">
        <v>545</v>
      </c>
      <c r="P67" t="s">
        <v>50</v>
      </c>
      <c r="Q67" t="s">
        <v>24</v>
      </c>
      <c r="R67">
        <v>2</v>
      </c>
    </row>
    <row r="68" spans="1:18" x14ac:dyDescent="0.3">
      <c r="A68">
        <v>1034</v>
      </c>
      <c r="B68" t="s">
        <v>51</v>
      </c>
      <c r="C68" t="s">
        <v>227</v>
      </c>
      <c r="D68" t="s">
        <v>394</v>
      </c>
      <c r="E68">
        <v>60</v>
      </c>
      <c r="F68" t="s">
        <v>324</v>
      </c>
      <c r="G68" t="s">
        <v>333</v>
      </c>
      <c r="H68" t="s">
        <v>62</v>
      </c>
      <c r="I68">
        <v>135000</v>
      </c>
      <c r="J68" t="s">
        <v>32</v>
      </c>
      <c r="K68" t="s">
        <v>40</v>
      </c>
      <c r="L68" t="s">
        <v>40</v>
      </c>
      <c r="M68" t="s">
        <v>71</v>
      </c>
      <c r="N68" t="s">
        <v>469</v>
      </c>
      <c r="O68" t="s">
        <v>546</v>
      </c>
      <c r="P68" t="s">
        <v>66</v>
      </c>
      <c r="Q68" t="s">
        <v>40</v>
      </c>
      <c r="R68" t="s">
        <v>561</v>
      </c>
    </row>
    <row r="69" spans="1:18" x14ac:dyDescent="0.3">
      <c r="A69">
        <v>1039</v>
      </c>
      <c r="B69" t="s">
        <v>18</v>
      </c>
      <c r="C69" t="s">
        <v>36</v>
      </c>
      <c r="D69" t="s">
        <v>235</v>
      </c>
      <c r="E69">
        <v>24</v>
      </c>
      <c r="F69" t="s">
        <v>325</v>
      </c>
      <c r="G69" t="s">
        <v>333</v>
      </c>
      <c r="H69" t="s">
        <v>112</v>
      </c>
      <c r="I69">
        <v>144000</v>
      </c>
      <c r="J69" t="s">
        <v>23</v>
      </c>
      <c r="K69" t="s">
        <v>40</v>
      </c>
      <c r="L69" t="s">
        <v>40</v>
      </c>
      <c r="M69" t="s">
        <v>342</v>
      </c>
      <c r="N69" t="s">
        <v>470</v>
      </c>
      <c r="O69" t="s">
        <v>547</v>
      </c>
      <c r="P69" t="s">
        <v>50</v>
      </c>
      <c r="Q69" t="s">
        <v>40</v>
      </c>
      <c r="R69" t="s">
        <v>561</v>
      </c>
    </row>
    <row r="70" spans="1:18" x14ac:dyDescent="0.3">
      <c r="A70">
        <v>1052</v>
      </c>
      <c r="B70" t="s">
        <v>80</v>
      </c>
      <c r="C70" t="s">
        <v>137</v>
      </c>
      <c r="D70" t="s">
        <v>395</v>
      </c>
      <c r="E70">
        <v>65</v>
      </c>
      <c r="F70" t="s">
        <v>325</v>
      </c>
      <c r="G70" t="s">
        <v>331</v>
      </c>
      <c r="H70" t="s">
        <v>62</v>
      </c>
      <c r="I70">
        <v>65000</v>
      </c>
      <c r="J70" t="s">
        <v>23</v>
      </c>
      <c r="K70" t="s">
        <v>40</v>
      </c>
      <c r="L70" t="s">
        <v>40</v>
      </c>
      <c r="M70" t="s">
        <v>84</v>
      </c>
      <c r="N70" t="s">
        <v>471</v>
      </c>
      <c r="O70" t="s">
        <v>496</v>
      </c>
      <c r="P70" t="s">
        <v>26</v>
      </c>
      <c r="Q70" t="s">
        <v>24</v>
      </c>
      <c r="R70">
        <v>2</v>
      </c>
    </row>
    <row r="71" spans="1:18" x14ac:dyDescent="0.3">
      <c r="A71">
        <v>1043</v>
      </c>
      <c r="B71" t="s">
        <v>80</v>
      </c>
      <c r="C71" t="s">
        <v>191</v>
      </c>
      <c r="D71" t="s">
        <v>239</v>
      </c>
      <c r="E71">
        <v>63</v>
      </c>
      <c r="F71" t="s">
        <v>325</v>
      </c>
      <c r="G71" t="s">
        <v>330</v>
      </c>
      <c r="H71" t="s">
        <v>76</v>
      </c>
      <c r="I71">
        <v>106000</v>
      </c>
      <c r="J71" t="s">
        <v>77</v>
      </c>
      <c r="K71" t="s">
        <v>24</v>
      </c>
      <c r="L71" t="s">
        <v>40</v>
      </c>
      <c r="M71" t="s">
        <v>106</v>
      </c>
      <c r="N71" t="s">
        <v>472</v>
      </c>
      <c r="O71" t="s">
        <v>65</v>
      </c>
      <c r="P71" t="s">
        <v>66</v>
      </c>
      <c r="Q71" t="s">
        <v>40</v>
      </c>
      <c r="R71">
        <v>0</v>
      </c>
    </row>
    <row r="72" spans="1:18" x14ac:dyDescent="0.3">
      <c r="A72">
        <v>1005</v>
      </c>
      <c r="B72" t="s">
        <v>137</v>
      </c>
      <c r="C72" t="s">
        <v>120</v>
      </c>
      <c r="D72" t="s">
        <v>396</v>
      </c>
      <c r="E72">
        <v>25</v>
      </c>
      <c r="F72" t="s">
        <v>324</v>
      </c>
      <c r="G72" t="s">
        <v>333</v>
      </c>
      <c r="H72" t="s">
        <v>62</v>
      </c>
      <c r="I72">
        <v>89000</v>
      </c>
      <c r="J72" t="s">
        <v>32</v>
      </c>
      <c r="K72" t="s">
        <v>40</v>
      </c>
      <c r="L72" t="s">
        <v>24</v>
      </c>
      <c r="M72" t="s">
        <v>106</v>
      </c>
      <c r="N72" t="s">
        <v>473</v>
      </c>
      <c r="O72" t="s">
        <v>548</v>
      </c>
      <c r="P72" t="s">
        <v>66</v>
      </c>
      <c r="Q72" t="s">
        <v>40</v>
      </c>
      <c r="R72" t="s">
        <v>561</v>
      </c>
    </row>
    <row r="73" spans="1:18" x14ac:dyDescent="0.3">
      <c r="A73">
        <v>1040</v>
      </c>
      <c r="B73" t="s">
        <v>18</v>
      </c>
      <c r="C73" t="s">
        <v>137</v>
      </c>
      <c r="D73" t="s">
        <v>397</v>
      </c>
      <c r="E73">
        <v>61</v>
      </c>
      <c r="F73" t="s">
        <v>324</v>
      </c>
      <c r="G73" t="s">
        <v>333</v>
      </c>
      <c r="H73" t="s">
        <v>83</v>
      </c>
      <c r="I73">
        <v>91000</v>
      </c>
      <c r="J73" t="s">
        <v>23</v>
      </c>
      <c r="K73" t="s">
        <v>24</v>
      </c>
      <c r="L73" t="s">
        <v>40</v>
      </c>
      <c r="M73" t="s">
        <v>25</v>
      </c>
      <c r="N73" t="s">
        <v>474</v>
      </c>
      <c r="O73" t="s">
        <v>549</v>
      </c>
      <c r="P73" t="s">
        <v>26</v>
      </c>
      <c r="Q73" t="s">
        <v>24</v>
      </c>
      <c r="R73">
        <v>2</v>
      </c>
    </row>
    <row r="74" spans="1:18" x14ac:dyDescent="0.3">
      <c r="A74">
        <v>1038</v>
      </c>
      <c r="B74" t="s">
        <v>182</v>
      </c>
      <c r="C74" t="s">
        <v>137</v>
      </c>
      <c r="D74" t="s">
        <v>245</v>
      </c>
      <c r="E74">
        <v>52</v>
      </c>
      <c r="F74" t="s">
        <v>325</v>
      </c>
      <c r="G74" t="s">
        <v>332</v>
      </c>
      <c r="H74" t="s">
        <v>76</v>
      </c>
      <c r="I74">
        <v>118000</v>
      </c>
      <c r="J74" t="s">
        <v>77</v>
      </c>
      <c r="K74" t="s">
        <v>24</v>
      </c>
      <c r="L74" t="s">
        <v>40</v>
      </c>
      <c r="M74" t="s">
        <v>71</v>
      </c>
      <c r="N74" t="s">
        <v>475</v>
      </c>
      <c r="O74" t="s">
        <v>550</v>
      </c>
      <c r="P74" t="s">
        <v>50</v>
      </c>
      <c r="Q74" t="s">
        <v>24</v>
      </c>
      <c r="R74">
        <v>3</v>
      </c>
    </row>
    <row r="75" spans="1:18" x14ac:dyDescent="0.3">
      <c r="A75">
        <v>1021</v>
      </c>
      <c r="B75" t="s">
        <v>80</v>
      </c>
      <c r="C75" t="s">
        <v>74</v>
      </c>
      <c r="D75" t="s">
        <v>247</v>
      </c>
      <c r="E75">
        <v>34</v>
      </c>
      <c r="F75" t="s">
        <v>325</v>
      </c>
      <c r="G75" t="s">
        <v>330</v>
      </c>
      <c r="H75" t="s">
        <v>248</v>
      </c>
      <c r="I75">
        <v>148000</v>
      </c>
      <c r="J75" t="s">
        <v>39</v>
      </c>
      <c r="K75" t="s">
        <v>40</v>
      </c>
      <c r="L75" t="s">
        <v>24</v>
      </c>
      <c r="M75" t="s">
        <v>25</v>
      </c>
      <c r="N75" t="s">
        <v>476</v>
      </c>
      <c r="O75" t="s">
        <v>551</v>
      </c>
      <c r="P75" t="s">
        <v>66</v>
      </c>
      <c r="Q75" t="s">
        <v>40</v>
      </c>
      <c r="R75" t="s">
        <v>561</v>
      </c>
    </row>
    <row r="76" spans="1:18" x14ac:dyDescent="0.3">
      <c r="A76">
        <v>1032</v>
      </c>
      <c r="B76" t="s">
        <v>102</v>
      </c>
      <c r="C76" t="s">
        <v>74</v>
      </c>
      <c r="D76" t="s">
        <v>398</v>
      </c>
      <c r="E76">
        <v>25</v>
      </c>
      <c r="F76" t="s">
        <v>325</v>
      </c>
      <c r="G76" t="s">
        <v>330</v>
      </c>
      <c r="H76" t="s">
        <v>38</v>
      </c>
      <c r="I76">
        <v>148000</v>
      </c>
      <c r="J76" t="s">
        <v>91</v>
      </c>
      <c r="K76" t="s">
        <v>24</v>
      </c>
      <c r="L76" t="s">
        <v>24</v>
      </c>
      <c r="M76" t="s">
        <v>71</v>
      </c>
      <c r="N76" t="s">
        <v>477</v>
      </c>
      <c r="O76" t="s">
        <v>552</v>
      </c>
      <c r="P76" t="s">
        <v>50</v>
      </c>
      <c r="Q76" t="s">
        <v>24</v>
      </c>
      <c r="R76">
        <v>4</v>
      </c>
    </row>
    <row r="77" spans="1:18" x14ac:dyDescent="0.3">
      <c r="A77">
        <v>1048</v>
      </c>
      <c r="B77" t="s">
        <v>80</v>
      </c>
      <c r="C77" t="s">
        <v>191</v>
      </c>
      <c r="D77" t="s">
        <v>239</v>
      </c>
      <c r="E77">
        <v>64</v>
      </c>
      <c r="F77" t="s">
        <v>325</v>
      </c>
      <c r="G77" t="s">
        <v>333</v>
      </c>
      <c r="H77" t="s">
        <v>62</v>
      </c>
      <c r="I77">
        <v>109000</v>
      </c>
      <c r="J77" t="s">
        <v>39</v>
      </c>
      <c r="K77" t="s">
        <v>24</v>
      </c>
      <c r="L77" t="s">
        <v>24</v>
      </c>
      <c r="M77" t="s">
        <v>25</v>
      </c>
      <c r="N77" t="s">
        <v>478</v>
      </c>
      <c r="O77" t="s">
        <v>553</v>
      </c>
      <c r="P77" t="s">
        <v>66</v>
      </c>
      <c r="Q77" t="s">
        <v>24</v>
      </c>
      <c r="R77">
        <v>3</v>
      </c>
    </row>
    <row r="78" spans="1:18" x14ac:dyDescent="0.3">
      <c r="A78">
        <v>1050</v>
      </c>
      <c r="B78" t="s">
        <v>51</v>
      </c>
      <c r="C78" t="s">
        <v>120</v>
      </c>
      <c r="D78" t="s">
        <v>255</v>
      </c>
      <c r="E78">
        <v>48</v>
      </c>
      <c r="F78" t="s">
        <v>324</v>
      </c>
      <c r="G78" t="s">
        <v>333</v>
      </c>
      <c r="H78" t="s">
        <v>62</v>
      </c>
      <c r="I78">
        <v>52000</v>
      </c>
      <c r="J78" t="s">
        <v>39</v>
      </c>
      <c r="K78" t="s">
        <v>24</v>
      </c>
      <c r="L78" t="s">
        <v>24</v>
      </c>
      <c r="M78" t="s">
        <v>71</v>
      </c>
      <c r="N78" t="s">
        <v>479</v>
      </c>
      <c r="O78" t="s">
        <v>554</v>
      </c>
      <c r="P78" t="s">
        <v>34</v>
      </c>
      <c r="Q78" t="s">
        <v>40</v>
      </c>
      <c r="R78" t="s">
        <v>561</v>
      </c>
    </row>
    <row r="79" spans="1:18" x14ac:dyDescent="0.3">
      <c r="A79">
        <v>1035</v>
      </c>
      <c r="B79" t="s">
        <v>80</v>
      </c>
      <c r="C79" t="s">
        <v>68</v>
      </c>
      <c r="D79" t="s">
        <v>230</v>
      </c>
      <c r="E79">
        <v>61</v>
      </c>
      <c r="F79" t="s">
        <v>325</v>
      </c>
      <c r="G79" t="s">
        <v>332</v>
      </c>
      <c r="H79" t="s">
        <v>112</v>
      </c>
      <c r="I79">
        <v>139000</v>
      </c>
      <c r="J79" t="s">
        <v>91</v>
      </c>
      <c r="K79" t="s">
        <v>24</v>
      </c>
      <c r="L79" t="s">
        <v>24</v>
      </c>
      <c r="M79" t="s">
        <v>25</v>
      </c>
      <c r="N79" t="s">
        <v>480</v>
      </c>
      <c r="O79" t="s">
        <v>555</v>
      </c>
      <c r="P79" t="s">
        <v>26</v>
      </c>
      <c r="Q79" t="s">
        <v>40</v>
      </c>
      <c r="R79" t="s">
        <v>561</v>
      </c>
    </row>
    <row r="80" spans="1:18" x14ac:dyDescent="0.3">
      <c r="A80">
        <v>1008</v>
      </c>
      <c r="B80" t="s">
        <v>213</v>
      </c>
      <c r="C80" t="s">
        <v>68</v>
      </c>
      <c r="D80" t="s">
        <v>399</v>
      </c>
      <c r="E80">
        <v>27</v>
      </c>
      <c r="F80" t="s">
        <v>324</v>
      </c>
      <c r="G80" t="s">
        <v>331</v>
      </c>
      <c r="H80" t="s">
        <v>112</v>
      </c>
      <c r="I80">
        <v>106000</v>
      </c>
      <c r="J80" t="s">
        <v>91</v>
      </c>
      <c r="K80" t="s">
        <v>24</v>
      </c>
      <c r="L80" t="s">
        <v>40</v>
      </c>
      <c r="M80" t="s">
        <v>25</v>
      </c>
      <c r="N80" t="s">
        <v>481</v>
      </c>
      <c r="O80" t="s">
        <v>556</v>
      </c>
      <c r="P80" t="s">
        <v>50</v>
      </c>
      <c r="Q80" t="s">
        <v>40</v>
      </c>
      <c r="R80" t="s">
        <v>561</v>
      </c>
    </row>
    <row r="81" spans="1:18" x14ac:dyDescent="0.3">
      <c r="A81">
        <v>1076</v>
      </c>
      <c r="B81" t="s">
        <v>182</v>
      </c>
      <c r="C81" t="s">
        <v>122</v>
      </c>
      <c r="D81" t="s">
        <v>260</v>
      </c>
      <c r="E81">
        <v>57</v>
      </c>
      <c r="F81" t="s">
        <v>324</v>
      </c>
      <c r="G81" t="s">
        <v>332</v>
      </c>
      <c r="H81" t="s">
        <v>58</v>
      </c>
      <c r="I81">
        <v>128000</v>
      </c>
      <c r="J81" t="s">
        <v>32</v>
      </c>
      <c r="K81" t="s">
        <v>24</v>
      </c>
      <c r="L81" t="s">
        <v>40</v>
      </c>
      <c r="M81" t="s">
        <v>25</v>
      </c>
      <c r="N81" t="s">
        <v>482</v>
      </c>
      <c r="O81" t="s">
        <v>557</v>
      </c>
      <c r="P81" t="s">
        <v>79</v>
      </c>
      <c r="Q81" t="s">
        <v>40</v>
      </c>
      <c r="R81" t="s">
        <v>561</v>
      </c>
    </row>
    <row r="82" spans="1:18" x14ac:dyDescent="0.3">
      <c r="A82">
        <v>1083</v>
      </c>
      <c r="B82" t="s">
        <v>137</v>
      </c>
      <c r="C82" t="s">
        <v>122</v>
      </c>
      <c r="D82" t="s">
        <v>400</v>
      </c>
      <c r="E82">
        <v>42</v>
      </c>
      <c r="F82" t="s">
        <v>325</v>
      </c>
      <c r="G82" t="s">
        <v>331</v>
      </c>
      <c r="H82" t="s">
        <v>76</v>
      </c>
      <c r="I82">
        <v>30000</v>
      </c>
      <c r="J82" t="s">
        <v>23</v>
      </c>
      <c r="K82" t="s">
        <v>40</v>
      </c>
      <c r="L82" t="s">
        <v>24</v>
      </c>
      <c r="M82" t="s">
        <v>106</v>
      </c>
      <c r="N82" t="s">
        <v>483</v>
      </c>
      <c r="O82" t="s">
        <v>496</v>
      </c>
      <c r="P82" t="s">
        <v>66</v>
      </c>
      <c r="Q82" t="s">
        <v>40</v>
      </c>
      <c r="R82" t="s">
        <v>561</v>
      </c>
    </row>
    <row r="83" spans="1:18" x14ac:dyDescent="0.3">
      <c r="A83">
        <v>1044</v>
      </c>
      <c r="B83" t="s">
        <v>18</v>
      </c>
      <c r="C83" t="s">
        <v>120</v>
      </c>
      <c r="D83" t="s">
        <v>401</v>
      </c>
      <c r="E83">
        <v>35</v>
      </c>
      <c r="F83" t="s">
        <v>324</v>
      </c>
      <c r="G83" t="s">
        <v>332</v>
      </c>
      <c r="H83" t="s">
        <v>62</v>
      </c>
      <c r="I83">
        <v>65000</v>
      </c>
      <c r="J83" t="s">
        <v>77</v>
      </c>
      <c r="K83" t="s">
        <v>40</v>
      </c>
      <c r="L83" t="s">
        <v>24</v>
      </c>
      <c r="M83" t="s">
        <v>106</v>
      </c>
      <c r="N83" t="s">
        <v>484</v>
      </c>
      <c r="O83" t="s">
        <v>496</v>
      </c>
      <c r="P83" t="s">
        <v>34</v>
      </c>
      <c r="Q83" t="s">
        <v>40</v>
      </c>
      <c r="R83" t="s">
        <v>561</v>
      </c>
    </row>
    <row r="84" spans="1:18" x14ac:dyDescent="0.3">
      <c r="A84">
        <v>1023</v>
      </c>
      <c r="B84" t="s">
        <v>156</v>
      </c>
      <c r="C84" t="s">
        <v>191</v>
      </c>
      <c r="D84" t="s">
        <v>402</v>
      </c>
      <c r="E84">
        <v>36</v>
      </c>
      <c r="F84" t="s">
        <v>324</v>
      </c>
      <c r="G84" t="s">
        <v>332</v>
      </c>
      <c r="H84" t="s">
        <v>62</v>
      </c>
      <c r="I84">
        <v>95000</v>
      </c>
      <c r="J84" t="s">
        <v>23</v>
      </c>
      <c r="K84" t="s">
        <v>24</v>
      </c>
      <c r="L84" t="s">
        <v>40</v>
      </c>
      <c r="M84" t="s">
        <v>25</v>
      </c>
      <c r="N84" t="s">
        <v>485</v>
      </c>
      <c r="O84" t="s">
        <v>558</v>
      </c>
      <c r="P84" t="s">
        <v>50</v>
      </c>
      <c r="Q84" t="s">
        <v>24</v>
      </c>
      <c r="R84">
        <v>3</v>
      </c>
    </row>
    <row r="85" spans="1:18" x14ac:dyDescent="0.3">
      <c r="A85">
        <v>1073</v>
      </c>
      <c r="B85" t="s">
        <v>18</v>
      </c>
      <c r="C85" t="s">
        <v>36</v>
      </c>
      <c r="D85" t="s">
        <v>235</v>
      </c>
      <c r="E85">
        <v>27</v>
      </c>
      <c r="F85" t="s">
        <v>325</v>
      </c>
      <c r="G85" t="s">
        <v>333</v>
      </c>
      <c r="H85" t="s">
        <v>62</v>
      </c>
      <c r="I85">
        <v>42000</v>
      </c>
      <c r="J85" t="s">
        <v>23</v>
      </c>
      <c r="K85" t="s">
        <v>24</v>
      </c>
      <c r="L85" t="s">
        <v>24</v>
      </c>
      <c r="M85" t="s">
        <v>106</v>
      </c>
      <c r="N85" t="s">
        <v>486</v>
      </c>
      <c r="O85" t="s">
        <v>559</v>
      </c>
      <c r="P85" t="s">
        <v>66</v>
      </c>
      <c r="Q85" t="s">
        <v>40</v>
      </c>
      <c r="R85">
        <v>0</v>
      </c>
    </row>
    <row r="86" spans="1:18" x14ac:dyDescent="0.3">
      <c r="A86">
        <v>1016</v>
      </c>
      <c r="B86" t="s">
        <v>18</v>
      </c>
      <c r="C86" t="s">
        <v>227</v>
      </c>
      <c r="D86" t="s">
        <v>268</v>
      </c>
      <c r="E86">
        <v>22</v>
      </c>
      <c r="F86" t="s">
        <v>324</v>
      </c>
      <c r="G86" t="s">
        <v>332</v>
      </c>
      <c r="H86" t="s">
        <v>83</v>
      </c>
      <c r="I86">
        <v>68000</v>
      </c>
      <c r="J86" t="s">
        <v>77</v>
      </c>
      <c r="K86" t="s">
        <v>40</v>
      </c>
      <c r="L86" t="s">
        <v>24</v>
      </c>
      <c r="M86" t="s">
        <v>25</v>
      </c>
      <c r="N86" t="s">
        <v>487</v>
      </c>
      <c r="O86" t="s">
        <v>560</v>
      </c>
      <c r="P86" t="s">
        <v>34</v>
      </c>
      <c r="Q86" t="s">
        <v>40</v>
      </c>
      <c r="R86">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D87"/>
  <sheetViews>
    <sheetView tabSelected="1" topLeftCell="U1" workbookViewId="0">
      <selection activeCell="AG24" sqref="AG24"/>
    </sheetView>
  </sheetViews>
  <sheetFormatPr defaultRowHeight="15.05" x14ac:dyDescent="0.3"/>
  <cols>
    <col min="1" max="1" width="11.5546875" bestFit="1" customWidth="1"/>
    <col min="2" max="2" width="9.88671875" bestFit="1" customWidth="1"/>
    <col min="3" max="3" width="9.77734375" bestFit="1" customWidth="1"/>
    <col min="4" max="4" width="28.109375" bestFit="1" customWidth="1"/>
    <col min="5" max="5" width="5.5546875" style="9" bestFit="1" customWidth="1"/>
    <col min="6" max="6" width="6.88671875" bestFit="1" customWidth="1"/>
    <col min="7" max="7" width="12.33203125" bestFit="1" customWidth="1"/>
    <col min="8" max="8" width="12.6640625" bestFit="1" customWidth="1"/>
    <col min="9" max="9" width="7" bestFit="1" customWidth="1"/>
    <col min="10" max="10" width="13.88671875" bestFit="1" customWidth="1"/>
    <col min="11" max="11" width="11.77734375" bestFit="1" customWidth="1"/>
    <col min="12" max="12" width="9.6640625" bestFit="1" customWidth="1"/>
    <col min="13" max="13" width="16.5546875" bestFit="1" customWidth="1"/>
    <col min="14" max="14" width="15.44140625" bestFit="1" customWidth="1"/>
    <col min="15" max="15" width="12.77734375" bestFit="1" customWidth="1"/>
    <col min="16" max="16" width="8.44140625" bestFit="1" customWidth="1"/>
    <col min="17" max="17" width="12.21875" bestFit="1" customWidth="1"/>
    <col min="18" max="18" width="18.88671875" bestFit="1" customWidth="1"/>
    <col min="20" max="20" width="23.88671875" customWidth="1"/>
    <col min="29" max="29" width="17.44140625" customWidth="1"/>
    <col min="30" max="30" width="21.88671875" bestFit="1" customWidth="1"/>
  </cols>
  <sheetData>
    <row r="1" spans="1:30" s="4" customFormat="1" x14ac:dyDescent="0.3">
      <c r="A1" s="4" t="s">
        <v>0</v>
      </c>
      <c r="B1" s="4" t="s">
        <v>1</v>
      </c>
      <c r="C1" s="4" t="s">
        <v>2</v>
      </c>
      <c r="D1" s="4" t="s">
        <v>3</v>
      </c>
      <c r="E1" s="8" t="s">
        <v>4</v>
      </c>
      <c r="F1" s="4" t="s">
        <v>5</v>
      </c>
      <c r="G1" s="4" t="s">
        <v>6</v>
      </c>
      <c r="H1" s="4" t="s">
        <v>7</v>
      </c>
      <c r="I1" s="4" t="s">
        <v>8</v>
      </c>
      <c r="J1" s="4" t="s">
        <v>9</v>
      </c>
      <c r="K1" s="4" t="s">
        <v>10</v>
      </c>
      <c r="L1" s="4" t="s">
        <v>11</v>
      </c>
      <c r="M1" s="4" t="s">
        <v>12</v>
      </c>
      <c r="N1" s="4" t="s">
        <v>349</v>
      </c>
      <c r="O1" s="4" t="s">
        <v>351</v>
      </c>
      <c r="P1" s="4" t="s">
        <v>15</v>
      </c>
      <c r="Q1" s="4" t="s">
        <v>16</v>
      </c>
      <c r="R1" s="4" t="s">
        <v>354</v>
      </c>
      <c r="T1" s="4" t="s">
        <v>572</v>
      </c>
      <c r="X1" s="4" t="s">
        <v>574</v>
      </c>
      <c r="AC1" s="4" t="s">
        <v>580</v>
      </c>
      <c r="AD1" s="4" t="s">
        <v>583</v>
      </c>
    </row>
    <row r="2" spans="1:30" x14ac:dyDescent="0.3">
      <c r="A2">
        <v>1084</v>
      </c>
      <c r="B2" t="s">
        <v>18</v>
      </c>
      <c r="C2" t="s">
        <v>97</v>
      </c>
      <c r="D2" t="s">
        <v>20</v>
      </c>
      <c r="E2" s="9">
        <v>61</v>
      </c>
      <c r="F2" t="s">
        <v>324</v>
      </c>
      <c r="G2" t="s">
        <v>330</v>
      </c>
      <c r="H2" t="s">
        <v>112</v>
      </c>
      <c r="I2">
        <v>85000</v>
      </c>
      <c r="J2" t="s">
        <v>23</v>
      </c>
      <c r="K2" t="s">
        <v>24</v>
      </c>
      <c r="L2" t="s">
        <v>24</v>
      </c>
      <c r="M2" t="s">
        <v>25</v>
      </c>
      <c r="N2" t="s">
        <v>404</v>
      </c>
      <c r="O2" t="s">
        <v>488</v>
      </c>
      <c r="P2" t="s">
        <v>26</v>
      </c>
      <c r="Q2" t="s">
        <v>24</v>
      </c>
      <c r="R2">
        <v>5</v>
      </c>
      <c r="T2" t="s">
        <v>573</v>
      </c>
      <c r="AC2" t="str">
        <f>IF(E2&gt;=40, "Old", IF(E2&gt;=30,"Middle-Aged", IF(E2&lt;30,"Adolencent-Young","Not Valid")))</f>
        <v>Old</v>
      </c>
      <c r="AD2" t="str">
        <f>IF(OR(H2="Director", H2="Manager"), "20% Raise",
  IF(OR(H2="Analyst", H2="Engineer", H2="Professional"), "15% Raise",
    IF(OR(H2="HR", H2="Accountant"), "10% Raise",
      IF(OR(H2="Clerical", H2="Receptionist", H2="Skilled Manual"), "5% Raise",
        IF(H2="Salesman", "Raise dependent on Sales", "")
      )
    )
  )
)</f>
        <v>10% Raise</v>
      </c>
    </row>
    <row r="3" spans="1:30" x14ac:dyDescent="0.3">
      <c r="A3">
        <v>1031</v>
      </c>
      <c r="B3" t="s">
        <v>182</v>
      </c>
      <c r="C3" t="s">
        <v>36</v>
      </c>
      <c r="D3" t="s">
        <v>29</v>
      </c>
      <c r="E3" s="9">
        <v>42</v>
      </c>
      <c r="F3" t="s">
        <v>324</v>
      </c>
      <c r="G3" t="s">
        <v>331</v>
      </c>
      <c r="H3" t="s">
        <v>76</v>
      </c>
      <c r="I3">
        <v>87000</v>
      </c>
      <c r="J3" t="s">
        <v>32</v>
      </c>
      <c r="K3" t="s">
        <v>24</v>
      </c>
      <c r="L3" t="s">
        <v>24</v>
      </c>
      <c r="M3" t="s">
        <v>25</v>
      </c>
      <c r="N3" t="s">
        <v>405</v>
      </c>
      <c r="O3" t="s">
        <v>489</v>
      </c>
      <c r="P3" t="s">
        <v>34</v>
      </c>
      <c r="Q3" t="s">
        <v>24</v>
      </c>
      <c r="R3">
        <v>4</v>
      </c>
      <c r="T3" s="1"/>
      <c r="AC3" t="str">
        <f t="shared" ref="AC3:AC66" si="0">IF(E3&gt;=40, "Old", IF(E3&gt;=30,"Middle-Aged", IF(E3&lt;30,"Adolencent-Young","Not Valid")))</f>
        <v>Old</v>
      </c>
      <c r="AD3" t="str">
        <f t="shared" ref="AD3:AD66" si="1">IF(OR(H3="Director", H3="Manager"), "20% Raise",
  IF(OR(H3="Analyst", H3="Engineer", H3="Professional"), "15% Raise",
    IF(OR(H3="HR", H3="Accountant"), "10% Raise",
      IF(OR(H3="Clerical", H3="Receptionist", H3="Skilled Manual"), "5% Raise",
        IF(H3="Salesman", "Raise dependent on Sales", "")
      )
    )
  )
)</f>
        <v>15% Raise</v>
      </c>
    </row>
    <row r="4" spans="1:30" x14ac:dyDescent="0.3">
      <c r="A4">
        <v>1057</v>
      </c>
      <c r="B4" t="s">
        <v>182</v>
      </c>
      <c r="C4" t="s">
        <v>36</v>
      </c>
      <c r="D4" t="s">
        <v>357</v>
      </c>
      <c r="E4" s="9">
        <v>50</v>
      </c>
      <c r="F4" t="s">
        <v>324</v>
      </c>
      <c r="G4" t="s">
        <v>331</v>
      </c>
      <c r="H4" t="s">
        <v>38</v>
      </c>
      <c r="I4">
        <v>145000</v>
      </c>
      <c r="J4" t="s">
        <v>39</v>
      </c>
      <c r="K4" t="s">
        <v>40</v>
      </c>
      <c r="L4" t="s">
        <v>24</v>
      </c>
      <c r="M4" t="s">
        <v>71</v>
      </c>
      <c r="N4" t="s">
        <v>406</v>
      </c>
      <c r="O4" t="s">
        <v>490</v>
      </c>
      <c r="P4" t="s">
        <v>26</v>
      </c>
      <c r="Q4" t="s">
        <v>24</v>
      </c>
      <c r="R4">
        <v>1</v>
      </c>
      <c r="AC4" t="str">
        <f t="shared" si="0"/>
        <v>Old</v>
      </c>
      <c r="AD4" t="str">
        <f t="shared" si="1"/>
        <v>20% Raise</v>
      </c>
    </row>
    <row r="5" spans="1:30" x14ac:dyDescent="0.3">
      <c r="A5">
        <v>1025</v>
      </c>
      <c r="B5" t="s">
        <v>213</v>
      </c>
      <c r="C5" t="s">
        <v>191</v>
      </c>
      <c r="D5" t="s">
        <v>358</v>
      </c>
      <c r="E5" s="9">
        <v>49</v>
      </c>
      <c r="F5" t="s">
        <v>325</v>
      </c>
      <c r="G5" t="s">
        <v>332</v>
      </c>
      <c r="H5" t="s">
        <v>83</v>
      </c>
      <c r="I5">
        <v>60000</v>
      </c>
      <c r="J5" t="s">
        <v>32</v>
      </c>
      <c r="K5" t="s">
        <v>40</v>
      </c>
      <c r="L5" t="s">
        <v>40</v>
      </c>
      <c r="M5" t="s">
        <v>106</v>
      </c>
      <c r="N5" t="s">
        <v>407</v>
      </c>
      <c r="O5" t="s">
        <v>491</v>
      </c>
      <c r="P5" t="s">
        <v>50</v>
      </c>
      <c r="Q5" t="s">
        <v>40</v>
      </c>
      <c r="R5" t="s">
        <v>561</v>
      </c>
      <c r="AC5" t="str">
        <f t="shared" si="0"/>
        <v>Old</v>
      </c>
      <c r="AD5" t="str">
        <f t="shared" si="1"/>
        <v>15% Raise</v>
      </c>
    </row>
    <row r="6" spans="1:30" x14ac:dyDescent="0.3">
      <c r="A6">
        <v>1017</v>
      </c>
      <c r="B6" t="s">
        <v>51</v>
      </c>
      <c r="C6" t="s">
        <v>74</v>
      </c>
      <c r="D6" t="s">
        <v>359</v>
      </c>
      <c r="E6" s="9">
        <v>27</v>
      </c>
      <c r="F6" t="s">
        <v>325</v>
      </c>
      <c r="G6" t="s">
        <v>331</v>
      </c>
      <c r="H6" t="s">
        <v>105</v>
      </c>
      <c r="I6">
        <v>147000</v>
      </c>
      <c r="J6" t="s">
        <v>23</v>
      </c>
      <c r="K6" t="s">
        <v>24</v>
      </c>
      <c r="L6" t="s">
        <v>40</v>
      </c>
      <c r="M6" t="s">
        <v>25</v>
      </c>
      <c r="N6" t="s">
        <v>408</v>
      </c>
      <c r="O6" t="s">
        <v>492</v>
      </c>
      <c r="P6" t="s">
        <v>50</v>
      </c>
      <c r="Q6" t="s">
        <v>24</v>
      </c>
      <c r="R6">
        <v>2</v>
      </c>
      <c r="AC6" t="str">
        <f t="shared" si="0"/>
        <v>Adolencent-Young</v>
      </c>
      <c r="AD6" t="str">
        <f t="shared" si="1"/>
        <v>15% Raise</v>
      </c>
    </row>
    <row r="7" spans="1:30" x14ac:dyDescent="0.3">
      <c r="A7">
        <v>1024</v>
      </c>
      <c r="B7" t="s">
        <v>56</v>
      </c>
      <c r="C7" t="s">
        <v>36</v>
      </c>
      <c r="D7" t="s">
        <v>57</v>
      </c>
      <c r="E7" s="9">
        <v>48</v>
      </c>
      <c r="F7" t="s">
        <v>324</v>
      </c>
      <c r="G7" t="s">
        <v>331</v>
      </c>
      <c r="H7" t="s">
        <v>58</v>
      </c>
      <c r="I7">
        <v>134000</v>
      </c>
      <c r="J7" t="s">
        <v>23</v>
      </c>
      <c r="K7" t="s">
        <v>40</v>
      </c>
      <c r="L7" t="s">
        <v>40</v>
      </c>
      <c r="M7" t="s">
        <v>106</v>
      </c>
      <c r="N7" t="s">
        <v>409</v>
      </c>
      <c r="O7" t="s">
        <v>493</v>
      </c>
      <c r="P7" t="s">
        <v>26</v>
      </c>
      <c r="Q7" t="s">
        <v>40</v>
      </c>
      <c r="R7" t="s">
        <v>561</v>
      </c>
      <c r="AC7" t="str">
        <f t="shared" si="0"/>
        <v>Old</v>
      </c>
      <c r="AD7" t="str">
        <f t="shared" si="1"/>
        <v>Raise dependent on Sales</v>
      </c>
    </row>
    <row r="8" spans="1:30" x14ac:dyDescent="0.3">
      <c r="A8">
        <v>1003</v>
      </c>
      <c r="B8" t="s">
        <v>80</v>
      </c>
      <c r="C8" t="s">
        <v>74</v>
      </c>
      <c r="D8" t="s">
        <v>247</v>
      </c>
      <c r="E8" s="9">
        <v>45</v>
      </c>
      <c r="F8" t="s">
        <v>324</v>
      </c>
      <c r="G8" t="s">
        <v>330</v>
      </c>
      <c r="H8" t="s">
        <v>62</v>
      </c>
      <c r="I8">
        <v>72000</v>
      </c>
      <c r="J8" t="s">
        <v>23</v>
      </c>
      <c r="K8" t="s">
        <v>40</v>
      </c>
      <c r="L8" t="s">
        <v>24</v>
      </c>
      <c r="M8" t="s">
        <v>342</v>
      </c>
      <c r="N8" t="s">
        <v>410</v>
      </c>
      <c r="O8" t="s">
        <v>65</v>
      </c>
      <c r="P8" t="s">
        <v>66</v>
      </c>
      <c r="Q8" t="s">
        <v>24</v>
      </c>
      <c r="R8">
        <v>5</v>
      </c>
      <c r="AC8" t="str">
        <f t="shared" si="0"/>
        <v>Old</v>
      </c>
      <c r="AD8" t="str">
        <f t="shared" si="1"/>
        <v>20% Raise</v>
      </c>
    </row>
    <row r="9" spans="1:30" x14ac:dyDescent="0.3">
      <c r="A9">
        <v>1028</v>
      </c>
      <c r="B9" t="s">
        <v>137</v>
      </c>
      <c r="C9" t="s">
        <v>68</v>
      </c>
      <c r="D9" t="s">
        <v>360</v>
      </c>
      <c r="E9" s="9">
        <v>63</v>
      </c>
      <c r="F9" t="s">
        <v>324</v>
      </c>
      <c r="G9" t="s">
        <v>333</v>
      </c>
      <c r="H9" t="s">
        <v>62</v>
      </c>
      <c r="I9">
        <v>46000</v>
      </c>
      <c r="J9" t="s">
        <v>32</v>
      </c>
      <c r="K9" t="s">
        <v>24</v>
      </c>
      <c r="L9" t="s">
        <v>40</v>
      </c>
      <c r="M9" t="s">
        <v>71</v>
      </c>
      <c r="N9" t="s">
        <v>411</v>
      </c>
      <c r="O9" t="s">
        <v>494</v>
      </c>
      <c r="P9" t="s">
        <v>66</v>
      </c>
      <c r="Q9" t="s">
        <v>24</v>
      </c>
      <c r="R9">
        <v>3</v>
      </c>
      <c r="AC9" t="str">
        <f t="shared" si="0"/>
        <v>Old</v>
      </c>
      <c r="AD9" t="str">
        <f t="shared" si="1"/>
        <v>20% Raise</v>
      </c>
    </row>
    <row r="10" spans="1:30" x14ac:dyDescent="0.3">
      <c r="A10">
        <v>1029</v>
      </c>
      <c r="B10" t="s">
        <v>213</v>
      </c>
      <c r="C10" t="s">
        <v>74</v>
      </c>
      <c r="D10" t="s">
        <v>75</v>
      </c>
      <c r="E10" s="9">
        <v>41</v>
      </c>
      <c r="F10" t="s">
        <v>324</v>
      </c>
      <c r="G10" t="s">
        <v>333</v>
      </c>
      <c r="H10" t="s">
        <v>76</v>
      </c>
      <c r="I10">
        <v>56000</v>
      </c>
      <c r="J10" t="s">
        <v>77</v>
      </c>
      <c r="K10" t="s">
        <v>40</v>
      </c>
      <c r="L10" t="s">
        <v>40</v>
      </c>
      <c r="M10" t="s">
        <v>106</v>
      </c>
      <c r="N10" t="s">
        <v>412</v>
      </c>
      <c r="O10" t="s">
        <v>495</v>
      </c>
      <c r="P10" t="s">
        <v>79</v>
      </c>
      <c r="Q10" t="s">
        <v>40</v>
      </c>
      <c r="R10" t="s">
        <v>561</v>
      </c>
      <c r="AC10" t="str">
        <f t="shared" si="0"/>
        <v>Old</v>
      </c>
      <c r="AD10" t="str">
        <f t="shared" si="1"/>
        <v>15% Raise</v>
      </c>
    </row>
    <row r="11" spans="1:30" x14ac:dyDescent="0.3">
      <c r="A11">
        <v>1014</v>
      </c>
      <c r="B11" t="s">
        <v>80</v>
      </c>
      <c r="C11" t="s">
        <v>120</v>
      </c>
      <c r="D11" t="s">
        <v>361</v>
      </c>
      <c r="E11" s="9">
        <v>59</v>
      </c>
      <c r="F11" t="s">
        <v>325</v>
      </c>
      <c r="G11" t="s">
        <v>333</v>
      </c>
      <c r="H11" t="s">
        <v>83</v>
      </c>
      <c r="I11">
        <v>66000</v>
      </c>
      <c r="J11" t="s">
        <v>39</v>
      </c>
      <c r="K11" t="s">
        <v>40</v>
      </c>
      <c r="L11" t="s">
        <v>40</v>
      </c>
      <c r="M11" t="s">
        <v>84</v>
      </c>
      <c r="N11" t="s">
        <v>413</v>
      </c>
      <c r="O11" t="s">
        <v>496</v>
      </c>
      <c r="P11" t="s">
        <v>79</v>
      </c>
      <c r="Q11" t="s">
        <v>24</v>
      </c>
      <c r="R11">
        <v>3</v>
      </c>
      <c r="AC11" t="str">
        <f t="shared" si="0"/>
        <v>Old</v>
      </c>
      <c r="AD11" t="str">
        <f t="shared" si="1"/>
        <v>15% Raise</v>
      </c>
    </row>
    <row r="12" spans="1:30" x14ac:dyDescent="0.3">
      <c r="A12">
        <v>1064</v>
      </c>
      <c r="B12" t="s">
        <v>213</v>
      </c>
      <c r="C12" t="s">
        <v>122</v>
      </c>
      <c r="D12" t="s">
        <v>362</v>
      </c>
      <c r="E12" s="9">
        <v>33</v>
      </c>
      <c r="F12" t="s">
        <v>325</v>
      </c>
      <c r="G12" t="s">
        <v>333</v>
      </c>
      <c r="H12" t="s">
        <v>87</v>
      </c>
      <c r="I12">
        <v>128000</v>
      </c>
      <c r="J12" t="s">
        <v>77</v>
      </c>
      <c r="K12" t="s">
        <v>24</v>
      </c>
      <c r="L12" t="s">
        <v>40</v>
      </c>
      <c r="M12" t="s">
        <v>342</v>
      </c>
      <c r="N12" t="s">
        <v>414</v>
      </c>
      <c r="O12" t="s">
        <v>497</v>
      </c>
      <c r="P12" t="s">
        <v>66</v>
      </c>
      <c r="Q12" t="s">
        <v>40</v>
      </c>
      <c r="R12">
        <v>0</v>
      </c>
      <c r="AC12" t="str">
        <f t="shared" si="0"/>
        <v>Middle-Aged</v>
      </c>
      <c r="AD12" t="str">
        <f t="shared" si="1"/>
        <v>5% Raise</v>
      </c>
    </row>
    <row r="13" spans="1:30" x14ac:dyDescent="0.3">
      <c r="A13">
        <v>1070</v>
      </c>
      <c r="B13" t="s">
        <v>93</v>
      </c>
      <c r="C13" t="s">
        <v>227</v>
      </c>
      <c r="D13" t="s">
        <v>90</v>
      </c>
      <c r="E13" s="9">
        <v>30</v>
      </c>
      <c r="F13" t="s">
        <v>325</v>
      </c>
      <c r="G13" t="s">
        <v>333</v>
      </c>
      <c r="H13" t="s">
        <v>87</v>
      </c>
      <c r="I13">
        <v>112000</v>
      </c>
      <c r="J13" t="s">
        <v>91</v>
      </c>
      <c r="K13" t="s">
        <v>24</v>
      </c>
      <c r="L13" t="s">
        <v>40</v>
      </c>
      <c r="M13" t="s">
        <v>84</v>
      </c>
      <c r="N13" t="s">
        <v>415</v>
      </c>
      <c r="O13" t="s">
        <v>65</v>
      </c>
      <c r="P13" t="s">
        <v>26</v>
      </c>
      <c r="Q13" t="s">
        <v>40</v>
      </c>
      <c r="R13" t="s">
        <v>561</v>
      </c>
      <c r="AC13" t="str">
        <f t="shared" si="0"/>
        <v>Middle-Aged</v>
      </c>
      <c r="AD13" t="str">
        <f t="shared" si="1"/>
        <v>5% Raise</v>
      </c>
    </row>
    <row r="14" spans="1:30" x14ac:dyDescent="0.3">
      <c r="A14">
        <v>1077</v>
      </c>
      <c r="B14" t="s">
        <v>93</v>
      </c>
      <c r="C14" t="s">
        <v>120</v>
      </c>
      <c r="D14" t="s">
        <v>363</v>
      </c>
      <c r="E14" s="9">
        <v>49</v>
      </c>
      <c r="F14" t="s">
        <v>325</v>
      </c>
      <c r="G14" t="s">
        <v>332</v>
      </c>
      <c r="H14" t="s">
        <v>95</v>
      </c>
      <c r="I14">
        <v>41000</v>
      </c>
      <c r="J14" t="s">
        <v>91</v>
      </c>
      <c r="K14" t="s">
        <v>24</v>
      </c>
      <c r="L14" t="s">
        <v>24</v>
      </c>
      <c r="M14" t="s">
        <v>106</v>
      </c>
      <c r="N14" t="s">
        <v>416</v>
      </c>
      <c r="O14" t="s">
        <v>498</v>
      </c>
      <c r="P14" t="s">
        <v>34</v>
      </c>
      <c r="Q14" t="s">
        <v>24</v>
      </c>
      <c r="R14">
        <v>5</v>
      </c>
      <c r="AC14" t="str">
        <f t="shared" si="0"/>
        <v>Old</v>
      </c>
      <c r="AD14" t="str">
        <f t="shared" si="1"/>
        <v>5% Raise</v>
      </c>
    </row>
    <row r="15" spans="1:30" x14ac:dyDescent="0.3">
      <c r="A15">
        <v>1015</v>
      </c>
      <c r="B15" t="s">
        <v>137</v>
      </c>
      <c r="C15" t="s">
        <v>97</v>
      </c>
      <c r="D15" t="s">
        <v>98</v>
      </c>
      <c r="E15" s="9">
        <v>37</v>
      </c>
      <c r="F15" t="s">
        <v>324</v>
      </c>
      <c r="G15" t="s">
        <v>332</v>
      </c>
      <c r="H15" t="s">
        <v>62</v>
      </c>
      <c r="I15">
        <v>96000</v>
      </c>
      <c r="J15" t="s">
        <v>39</v>
      </c>
      <c r="K15" t="s">
        <v>24</v>
      </c>
      <c r="L15" t="s">
        <v>40</v>
      </c>
      <c r="M15" t="s">
        <v>25</v>
      </c>
      <c r="N15" t="s">
        <v>417</v>
      </c>
      <c r="O15" t="s">
        <v>499</v>
      </c>
      <c r="P15" t="s">
        <v>66</v>
      </c>
      <c r="Q15" t="s">
        <v>40</v>
      </c>
      <c r="R15">
        <v>0</v>
      </c>
      <c r="AC15" t="str">
        <f t="shared" si="0"/>
        <v>Middle-Aged</v>
      </c>
      <c r="AD15" t="str">
        <f t="shared" si="1"/>
        <v>20% Raise</v>
      </c>
    </row>
    <row r="16" spans="1:30" x14ac:dyDescent="0.3">
      <c r="A16">
        <v>1001</v>
      </c>
      <c r="B16" t="s">
        <v>102</v>
      </c>
      <c r="C16" t="s">
        <v>103</v>
      </c>
      <c r="D16" t="s">
        <v>104</v>
      </c>
      <c r="E16" s="9">
        <v>64</v>
      </c>
      <c r="F16" t="s">
        <v>324</v>
      </c>
      <c r="G16" t="s">
        <v>333</v>
      </c>
      <c r="H16" t="s">
        <v>105</v>
      </c>
      <c r="I16">
        <v>66000</v>
      </c>
      <c r="J16" t="s">
        <v>39</v>
      </c>
      <c r="K16" t="s">
        <v>24</v>
      </c>
      <c r="L16" t="s">
        <v>40</v>
      </c>
      <c r="M16" t="s">
        <v>106</v>
      </c>
      <c r="N16" t="s">
        <v>418</v>
      </c>
      <c r="O16" t="s">
        <v>500</v>
      </c>
      <c r="P16" t="s">
        <v>50</v>
      </c>
      <c r="Q16" t="s">
        <v>24</v>
      </c>
      <c r="R16">
        <v>3</v>
      </c>
      <c r="AC16" t="str">
        <f t="shared" si="0"/>
        <v>Old</v>
      </c>
      <c r="AD16" t="str">
        <f t="shared" si="1"/>
        <v>15% Raise</v>
      </c>
    </row>
    <row r="17" spans="1:30" x14ac:dyDescent="0.3">
      <c r="A17">
        <v>1022</v>
      </c>
      <c r="B17" t="s">
        <v>93</v>
      </c>
      <c r="C17" t="s">
        <v>137</v>
      </c>
      <c r="D17" t="s">
        <v>364</v>
      </c>
      <c r="E17" s="9">
        <v>51</v>
      </c>
      <c r="F17" t="s">
        <v>324</v>
      </c>
      <c r="G17" t="s">
        <v>332</v>
      </c>
      <c r="H17" t="s">
        <v>62</v>
      </c>
      <c r="I17">
        <v>105000</v>
      </c>
      <c r="J17" t="s">
        <v>32</v>
      </c>
      <c r="K17" t="s">
        <v>40</v>
      </c>
      <c r="L17" t="s">
        <v>40</v>
      </c>
      <c r="M17" t="s">
        <v>71</v>
      </c>
      <c r="N17" t="s">
        <v>419</v>
      </c>
      <c r="O17" t="s">
        <v>501</v>
      </c>
      <c r="P17" t="s">
        <v>50</v>
      </c>
      <c r="Q17" t="s">
        <v>24</v>
      </c>
      <c r="R17">
        <v>2</v>
      </c>
      <c r="AC17" t="str">
        <f t="shared" si="0"/>
        <v>Old</v>
      </c>
      <c r="AD17" t="str">
        <f t="shared" si="1"/>
        <v>20% Raise</v>
      </c>
    </row>
    <row r="18" spans="1:30" x14ac:dyDescent="0.3">
      <c r="A18">
        <v>1004</v>
      </c>
      <c r="B18" t="s">
        <v>56</v>
      </c>
      <c r="C18" t="s">
        <v>74</v>
      </c>
      <c r="D18" t="s">
        <v>111</v>
      </c>
      <c r="E18" s="9">
        <v>41</v>
      </c>
      <c r="F18" t="s">
        <v>324</v>
      </c>
      <c r="G18" t="s">
        <v>331</v>
      </c>
      <c r="H18" t="s">
        <v>112</v>
      </c>
      <c r="I18">
        <v>121000</v>
      </c>
      <c r="J18" t="s">
        <v>23</v>
      </c>
      <c r="K18" t="s">
        <v>40</v>
      </c>
      <c r="L18" t="s">
        <v>24</v>
      </c>
      <c r="M18" t="s">
        <v>106</v>
      </c>
      <c r="N18" t="s">
        <v>420</v>
      </c>
      <c r="O18" t="s">
        <v>502</v>
      </c>
      <c r="P18" t="s">
        <v>34</v>
      </c>
      <c r="Q18" t="s">
        <v>24</v>
      </c>
      <c r="R18">
        <v>2</v>
      </c>
      <c r="AC18" t="str">
        <f t="shared" si="0"/>
        <v>Old</v>
      </c>
      <c r="AD18" t="str">
        <f t="shared" si="1"/>
        <v>10% Raise</v>
      </c>
    </row>
    <row r="19" spans="1:30" x14ac:dyDescent="0.3">
      <c r="A19">
        <v>1030</v>
      </c>
      <c r="B19" t="s">
        <v>213</v>
      </c>
      <c r="C19" t="s">
        <v>137</v>
      </c>
      <c r="D19" t="s">
        <v>115</v>
      </c>
      <c r="E19" s="9">
        <v>48</v>
      </c>
      <c r="F19" t="s">
        <v>325</v>
      </c>
      <c r="G19" t="s">
        <v>333</v>
      </c>
      <c r="H19" t="s">
        <v>87</v>
      </c>
      <c r="I19">
        <v>60000</v>
      </c>
      <c r="J19" t="s">
        <v>77</v>
      </c>
      <c r="K19" t="s">
        <v>40</v>
      </c>
      <c r="L19" t="s">
        <v>40</v>
      </c>
      <c r="M19" t="s">
        <v>84</v>
      </c>
      <c r="N19" t="s">
        <v>421</v>
      </c>
      <c r="O19" t="s">
        <v>503</v>
      </c>
      <c r="P19" t="s">
        <v>79</v>
      </c>
      <c r="Q19" t="s">
        <v>24</v>
      </c>
      <c r="R19">
        <v>5</v>
      </c>
      <c r="AC19" t="str">
        <f t="shared" si="0"/>
        <v>Old</v>
      </c>
      <c r="AD19" t="str">
        <f t="shared" si="1"/>
        <v>5% Raise</v>
      </c>
    </row>
    <row r="20" spans="1:30" x14ac:dyDescent="0.3">
      <c r="A20">
        <v>1062</v>
      </c>
      <c r="B20" t="s">
        <v>213</v>
      </c>
      <c r="C20" t="s">
        <v>74</v>
      </c>
      <c r="D20" t="s">
        <v>116</v>
      </c>
      <c r="E20" s="9">
        <v>53</v>
      </c>
      <c r="F20" t="s">
        <v>325</v>
      </c>
      <c r="G20" t="s">
        <v>331</v>
      </c>
      <c r="H20" t="s">
        <v>76</v>
      </c>
      <c r="I20">
        <v>47000</v>
      </c>
      <c r="J20" t="s">
        <v>39</v>
      </c>
      <c r="K20" t="s">
        <v>24</v>
      </c>
      <c r="L20" t="s">
        <v>40</v>
      </c>
      <c r="M20" t="s">
        <v>106</v>
      </c>
      <c r="N20" t="s">
        <v>422</v>
      </c>
      <c r="O20" t="s">
        <v>504</v>
      </c>
      <c r="P20" t="s">
        <v>66</v>
      </c>
      <c r="Q20" t="s">
        <v>24</v>
      </c>
      <c r="R20">
        <v>2</v>
      </c>
      <c r="AC20" t="str">
        <f t="shared" si="0"/>
        <v>Old</v>
      </c>
      <c r="AD20" t="str">
        <f t="shared" si="1"/>
        <v>15% Raise</v>
      </c>
    </row>
    <row r="21" spans="1:30" x14ac:dyDescent="0.3">
      <c r="A21">
        <v>1080</v>
      </c>
      <c r="B21" t="s">
        <v>182</v>
      </c>
      <c r="C21" t="s">
        <v>120</v>
      </c>
      <c r="D21" t="s">
        <v>365</v>
      </c>
      <c r="E21" s="9">
        <v>44</v>
      </c>
      <c r="F21" t="s">
        <v>324</v>
      </c>
      <c r="G21" t="s">
        <v>333</v>
      </c>
      <c r="H21" t="s">
        <v>62</v>
      </c>
      <c r="I21">
        <v>54000</v>
      </c>
      <c r="J21" t="s">
        <v>39</v>
      </c>
      <c r="K21" t="s">
        <v>40</v>
      </c>
      <c r="L21" t="s">
        <v>40</v>
      </c>
      <c r="M21" t="s">
        <v>71</v>
      </c>
      <c r="N21" t="s">
        <v>423</v>
      </c>
      <c r="O21" t="s">
        <v>505</v>
      </c>
      <c r="P21" t="s">
        <v>66</v>
      </c>
      <c r="Q21" t="s">
        <v>40</v>
      </c>
      <c r="R21">
        <v>0</v>
      </c>
      <c r="AC21" t="str">
        <f t="shared" si="0"/>
        <v>Old</v>
      </c>
      <c r="AD21" t="str">
        <f t="shared" si="1"/>
        <v>20% Raise</v>
      </c>
    </row>
    <row r="22" spans="1:30" x14ac:dyDescent="0.3">
      <c r="A22">
        <v>1036</v>
      </c>
      <c r="B22" t="s">
        <v>56</v>
      </c>
      <c r="C22" t="s">
        <v>122</v>
      </c>
      <c r="D22" t="s">
        <v>123</v>
      </c>
      <c r="E22" s="9">
        <v>55</v>
      </c>
      <c r="F22" t="s">
        <v>325</v>
      </c>
      <c r="G22" t="s">
        <v>330</v>
      </c>
      <c r="H22" t="s">
        <v>112</v>
      </c>
      <c r="I22">
        <v>96000</v>
      </c>
      <c r="J22" t="s">
        <v>91</v>
      </c>
      <c r="K22" t="s">
        <v>24</v>
      </c>
      <c r="L22" t="s">
        <v>24</v>
      </c>
      <c r="M22" t="s">
        <v>84</v>
      </c>
      <c r="N22" t="s">
        <v>409</v>
      </c>
      <c r="O22" t="s">
        <v>506</v>
      </c>
      <c r="P22" t="s">
        <v>34</v>
      </c>
      <c r="Q22" t="s">
        <v>24</v>
      </c>
      <c r="R22">
        <v>2</v>
      </c>
      <c r="AC22" t="str">
        <f t="shared" si="0"/>
        <v>Old</v>
      </c>
      <c r="AD22" t="str">
        <f t="shared" si="1"/>
        <v>10% Raise</v>
      </c>
    </row>
    <row r="23" spans="1:30" x14ac:dyDescent="0.3">
      <c r="A23">
        <v>1012</v>
      </c>
      <c r="B23" t="s">
        <v>80</v>
      </c>
      <c r="C23" t="s">
        <v>97</v>
      </c>
      <c r="D23" t="s">
        <v>366</v>
      </c>
      <c r="E23" s="9">
        <v>37</v>
      </c>
      <c r="F23" t="s">
        <v>324</v>
      </c>
      <c r="G23" t="s">
        <v>330</v>
      </c>
      <c r="H23" t="s">
        <v>62</v>
      </c>
      <c r="I23">
        <v>142000</v>
      </c>
      <c r="J23" t="s">
        <v>91</v>
      </c>
      <c r="K23" t="s">
        <v>24</v>
      </c>
      <c r="L23" t="s">
        <v>24</v>
      </c>
      <c r="M23" t="s">
        <v>342</v>
      </c>
      <c r="N23" t="s">
        <v>424</v>
      </c>
      <c r="O23" t="s">
        <v>507</v>
      </c>
      <c r="P23" t="s">
        <v>66</v>
      </c>
      <c r="Q23" t="s">
        <v>40</v>
      </c>
      <c r="R23">
        <v>0</v>
      </c>
      <c r="AC23" t="str">
        <f t="shared" si="0"/>
        <v>Middle-Aged</v>
      </c>
      <c r="AD23" t="str">
        <f t="shared" si="1"/>
        <v>20% Raise</v>
      </c>
    </row>
    <row r="24" spans="1:30" x14ac:dyDescent="0.3">
      <c r="A24">
        <v>1085</v>
      </c>
      <c r="B24" t="s">
        <v>93</v>
      </c>
      <c r="C24" t="s">
        <v>120</v>
      </c>
      <c r="D24" t="s">
        <v>363</v>
      </c>
      <c r="E24" s="9">
        <v>65</v>
      </c>
      <c r="F24" t="s">
        <v>325</v>
      </c>
      <c r="G24" t="s">
        <v>331</v>
      </c>
      <c r="H24" t="s">
        <v>62</v>
      </c>
      <c r="I24">
        <v>91000</v>
      </c>
      <c r="J24" t="s">
        <v>32</v>
      </c>
      <c r="K24" t="s">
        <v>40</v>
      </c>
      <c r="L24" t="s">
        <v>40</v>
      </c>
      <c r="M24" t="s">
        <v>84</v>
      </c>
      <c r="N24" t="s">
        <v>425</v>
      </c>
      <c r="O24" t="s">
        <v>508</v>
      </c>
      <c r="P24" t="s">
        <v>79</v>
      </c>
      <c r="Q24" t="s">
        <v>24</v>
      </c>
      <c r="R24">
        <v>4</v>
      </c>
      <c r="AC24" t="str">
        <f t="shared" si="0"/>
        <v>Old</v>
      </c>
      <c r="AD24" t="str">
        <f t="shared" si="1"/>
        <v>20% Raise</v>
      </c>
    </row>
    <row r="25" spans="1:30" x14ac:dyDescent="0.3">
      <c r="A25">
        <v>1045</v>
      </c>
      <c r="B25" t="s">
        <v>102</v>
      </c>
      <c r="C25" t="s">
        <v>36</v>
      </c>
      <c r="D25" t="s">
        <v>367</v>
      </c>
      <c r="E25" s="9">
        <v>43</v>
      </c>
      <c r="F25" t="s">
        <v>324</v>
      </c>
      <c r="G25" t="s">
        <v>333</v>
      </c>
      <c r="H25" t="s">
        <v>76</v>
      </c>
      <c r="I25">
        <v>115000</v>
      </c>
      <c r="J25" t="s">
        <v>91</v>
      </c>
      <c r="K25" t="s">
        <v>24</v>
      </c>
      <c r="L25" t="s">
        <v>40</v>
      </c>
      <c r="M25" t="s">
        <v>71</v>
      </c>
      <c r="N25" t="s">
        <v>426</v>
      </c>
      <c r="O25" t="s">
        <v>509</v>
      </c>
      <c r="P25" t="s">
        <v>50</v>
      </c>
      <c r="Q25" t="s">
        <v>40</v>
      </c>
      <c r="R25">
        <v>0</v>
      </c>
      <c r="AC25" t="str">
        <f t="shared" si="0"/>
        <v>Old</v>
      </c>
      <c r="AD25" t="str">
        <f t="shared" si="1"/>
        <v>15% Raise</v>
      </c>
    </row>
    <row r="26" spans="1:30" x14ac:dyDescent="0.3">
      <c r="A26">
        <v>1074</v>
      </c>
      <c r="B26" t="s">
        <v>213</v>
      </c>
      <c r="C26" t="s">
        <v>97</v>
      </c>
      <c r="D26" t="s">
        <v>368</v>
      </c>
      <c r="E26" s="9">
        <v>23</v>
      </c>
      <c r="F26" t="s">
        <v>325</v>
      </c>
      <c r="G26" t="s">
        <v>332</v>
      </c>
      <c r="H26" t="s">
        <v>58</v>
      </c>
      <c r="I26">
        <v>66000</v>
      </c>
      <c r="J26" t="s">
        <v>77</v>
      </c>
      <c r="K26" t="s">
        <v>24</v>
      </c>
      <c r="L26" t="s">
        <v>40</v>
      </c>
      <c r="M26" t="s">
        <v>71</v>
      </c>
      <c r="N26" t="s">
        <v>427</v>
      </c>
      <c r="O26" t="s">
        <v>510</v>
      </c>
      <c r="P26" t="s">
        <v>79</v>
      </c>
      <c r="Q26" t="s">
        <v>24</v>
      </c>
      <c r="R26">
        <v>4</v>
      </c>
      <c r="AC26" t="str">
        <f t="shared" si="0"/>
        <v>Adolencent-Young</v>
      </c>
      <c r="AD26" t="str">
        <f t="shared" si="1"/>
        <v>Raise dependent on Sales</v>
      </c>
    </row>
    <row r="27" spans="1:30" x14ac:dyDescent="0.3">
      <c r="A27">
        <v>1006</v>
      </c>
      <c r="B27" t="s">
        <v>93</v>
      </c>
      <c r="C27" t="s">
        <v>191</v>
      </c>
      <c r="D27" t="s">
        <v>133</v>
      </c>
      <c r="E27" s="9">
        <v>47</v>
      </c>
      <c r="F27" t="s">
        <v>324</v>
      </c>
      <c r="G27" t="s">
        <v>331</v>
      </c>
      <c r="H27" t="s">
        <v>112</v>
      </c>
      <c r="I27">
        <v>36000</v>
      </c>
      <c r="J27" t="s">
        <v>39</v>
      </c>
      <c r="K27" t="s">
        <v>24</v>
      </c>
      <c r="L27" t="s">
        <v>40</v>
      </c>
      <c r="M27" t="s">
        <v>106</v>
      </c>
      <c r="N27" t="s">
        <v>428</v>
      </c>
      <c r="O27" t="s">
        <v>511</v>
      </c>
      <c r="P27" t="s">
        <v>66</v>
      </c>
      <c r="Q27" t="s">
        <v>40</v>
      </c>
      <c r="R27">
        <v>0</v>
      </c>
      <c r="AC27" t="str">
        <f t="shared" si="0"/>
        <v>Old</v>
      </c>
      <c r="AD27" t="str">
        <f t="shared" si="1"/>
        <v>10% Raise</v>
      </c>
    </row>
    <row r="28" spans="1:30" x14ac:dyDescent="0.3">
      <c r="A28">
        <v>1026</v>
      </c>
      <c r="B28" t="s">
        <v>56</v>
      </c>
      <c r="C28" t="s">
        <v>137</v>
      </c>
      <c r="D28" t="s">
        <v>369</v>
      </c>
      <c r="E28" s="9">
        <v>63</v>
      </c>
      <c r="F28" t="s">
        <v>325</v>
      </c>
      <c r="G28" t="s">
        <v>330</v>
      </c>
      <c r="H28" t="s">
        <v>83</v>
      </c>
      <c r="I28">
        <v>73000</v>
      </c>
      <c r="J28" t="s">
        <v>32</v>
      </c>
      <c r="K28" t="s">
        <v>24</v>
      </c>
      <c r="L28" t="s">
        <v>40</v>
      </c>
      <c r="M28" t="s">
        <v>25</v>
      </c>
      <c r="N28" t="s">
        <v>429</v>
      </c>
      <c r="O28" t="s">
        <v>512</v>
      </c>
      <c r="P28" t="s">
        <v>34</v>
      </c>
      <c r="Q28" t="s">
        <v>24</v>
      </c>
      <c r="R28">
        <v>3</v>
      </c>
      <c r="AC28" t="str">
        <f t="shared" si="0"/>
        <v>Old</v>
      </c>
      <c r="AD28" t="str">
        <f t="shared" si="1"/>
        <v>15% Raise</v>
      </c>
    </row>
    <row r="29" spans="1:30" x14ac:dyDescent="0.3">
      <c r="A29">
        <v>1078</v>
      </c>
      <c r="B29" t="s">
        <v>18</v>
      </c>
      <c r="C29" t="s">
        <v>122</v>
      </c>
      <c r="D29" t="s">
        <v>143</v>
      </c>
      <c r="E29" s="9">
        <v>41</v>
      </c>
      <c r="F29" t="s">
        <v>324</v>
      </c>
      <c r="G29" t="s">
        <v>331</v>
      </c>
      <c r="H29" t="s">
        <v>248</v>
      </c>
      <c r="I29">
        <v>146000</v>
      </c>
      <c r="J29" t="s">
        <v>23</v>
      </c>
      <c r="K29" t="s">
        <v>24</v>
      </c>
      <c r="L29" t="s">
        <v>40</v>
      </c>
      <c r="M29" t="s">
        <v>25</v>
      </c>
      <c r="N29" t="s">
        <v>430</v>
      </c>
      <c r="O29" t="s">
        <v>513</v>
      </c>
      <c r="P29" t="s">
        <v>79</v>
      </c>
      <c r="Q29" t="s">
        <v>24</v>
      </c>
      <c r="R29">
        <v>3</v>
      </c>
      <c r="AC29" t="str">
        <f t="shared" si="0"/>
        <v>Old</v>
      </c>
      <c r="AD29" t="str">
        <f t="shared" si="1"/>
        <v>5% Raise</v>
      </c>
    </row>
    <row r="30" spans="1:30" x14ac:dyDescent="0.3">
      <c r="A30">
        <v>1075</v>
      </c>
      <c r="B30" t="s">
        <v>137</v>
      </c>
      <c r="C30" t="s">
        <v>137</v>
      </c>
      <c r="D30" t="s">
        <v>370</v>
      </c>
      <c r="E30" s="9">
        <v>28</v>
      </c>
      <c r="F30" t="s">
        <v>325</v>
      </c>
      <c r="G30" t="s">
        <v>330</v>
      </c>
      <c r="H30" t="s">
        <v>58</v>
      </c>
      <c r="I30">
        <v>131000</v>
      </c>
      <c r="J30" t="s">
        <v>77</v>
      </c>
      <c r="K30" t="s">
        <v>24</v>
      </c>
      <c r="L30" t="s">
        <v>40</v>
      </c>
      <c r="M30" t="s">
        <v>71</v>
      </c>
      <c r="N30" t="s">
        <v>431</v>
      </c>
      <c r="O30" t="s">
        <v>65</v>
      </c>
      <c r="P30" t="s">
        <v>50</v>
      </c>
      <c r="Q30" t="s">
        <v>24</v>
      </c>
      <c r="R30">
        <v>1</v>
      </c>
      <c r="AC30" t="str">
        <f t="shared" si="0"/>
        <v>Adolencent-Young</v>
      </c>
      <c r="AD30" t="str">
        <f t="shared" si="1"/>
        <v>Raise dependent on Sales</v>
      </c>
    </row>
    <row r="31" spans="1:30" x14ac:dyDescent="0.3">
      <c r="A31">
        <v>1063</v>
      </c>
      <c r="B31" t="s">
        <v>18</v>
      </c>
      <c r="C31" t="s">
        <v>36</v>
      </c>
      <c r="D31" t="s">
        <v>147</v>
      </c>
      <c r="E31" s="9">
        <v>31</v>
      </c>
      <c r="F31" t="s">
        <v>325</v>
      </c>
      <c r="G31" t="s">
        <v>330</v>
      </c>
      <c r="H31" t="s">
        <v>62</v>
      </c>
      <c r="I31">
        <v>121000</v>
      </c>
      <c r="J31" t="s">
        <v>23</v>
      </c>
      <c r="K31" t="s">
        <v>24</v>
      </c>
      <c r="L31" t="s">
        <v>40</v>
      </c>
      <c r="M31" t="s">
        <v>106</v>
      </c>
      <c r="N31" t="s">
        <v>432</v>
      </c>
      <c r="O31" t="s">
        <v>514</v>
      </c>
      <c r="P31" t="s">
        <v>34</v>
      </c>
      <c r="Q31" t="s">
        <v>24</v>
      </c>
      <c r="R31">
        <v>1</v>
      </c>
      <c r="AC31" t="str">
        <f t="shared" si="0"/>
        <v>Middle-Aged</v>
      </c>
      <c r="AD31" t="str">
        <f t="shared" si="1"/>
        <v>20% Raise</v>
      </c>
    </row>
    <row r="32" spans="1:30" x14ac:dyDescent="0.3">
      <c r="A32">
        <v>1066</v>
      </c>
      <c r="B32" t="s">
        <v>213</v>
      </c>
      <c r="C32" t="s">
        <v>191</v>
      </c>
      <c r="D32" t="s">
        <v>358</v>
      </c>
      <c r="E32" s="9">
        <v>55</v>
      </c>
      <c r="F32" t="s">
        <v>324</v>
      </c>
      <c r="G32" t="s">
        <v>333</v>
      </c>
      <c r="H32" t="s">
        <v>403</v>
      </c>
      <c r="I32">
        <v>111000</v>
      </c>
      <c r="J32" t="s">
        <v>32</v>
      </c>
      <c r="K32" t="s">
        <v>24</v>
      </c>
      <c r="L32" t="s">
        <v>40</v>
      </c>
      <c r="M32" t="s">
        <v>25</v>
      </c>
      <c r="N32" t="s">
        <v>433</v>
      </c>
      <c r="O32" t="s">
        <v>496</v>
      </c>
      <c r="P32" t="s">
        <v>66</v>
      </c>
      <c r="Q32" t="s">
        <v>40</v>
      </c>
      <c r="R32">
        <v>0</v>
      </c>
      <c r="AC32" t="str">
        <f t="shared" si="0"/>
        <v>Old</v>
      </c>
      <c r="AD32" t="str">
        <f t="shared" si="1"/>
        <v>10% Raise</v>
      </c>
    </row>
    <row r="33" spans="1:30" x14ac:dyDescent="0.3">
      <c r="A33">
        <v>1002</v>
      </c>
      <c r="B33" t="s">
        <v>102</v>
      </c>
      <c r="C33" t="s">
        <v>36</v>
      </c>
      <c r="D33" t="s">
        <v>371</v>
      </c>
      <c r="E33" s="9">
        <v>38</v>
      </c>
      <c r="F33" t="s">
        <v>324</v>
      </c>
      <c r="G33" t="s">
        <v>330</v>
      </c>
      <c r="H33" t="s">
        <v>403</v>
      </c>
      <c r="I33">
        <v>111000</v>
      </c>
      <c r="J33" t="s">
        <v>91</v>
      </c>
      <c r="K33" t="s">
        <v>24</v>
      </c>
      <c r="L33" t="s">
        <v>24</v>
      </c>
      <c r="M33" t="s">
        <v>25</v>
      </c>
      <c r="N33" t="s">
        <v>434</v>
      </c>
      <c r="O33" t="s">
        <v>502</v>
      </c>
      <c r="P33" t="s">
        <v>50</v>
      </c>
      <c r="Q33" t="s">
        <v>24</v>
      </c>
      <c r="R33">
        <v>2</v>
      </c>
      <c r="AC33" t="str">
        <f t="shared" si="0"/>
        <v>Middle-Aged</v>
      </c>
      <c r="AD33" t="str">
        <f t="shared" si="1"/>
        <v>10% Raise</v>
      </c>
    </row>
    <row r="34" spans="1:30" x14ac:dyDescent="0.3">
      <c r="A34">
        <v>1019</v>
      </c>
      <c r="B34" t="s">
        <v>56</v>
      </c>
      <c r="C34" t="s">
        <v>97</v>
      </c>
      <c r="D34" t="s">
        <v>153</v>
      </c>
      <c r="E34" s="9">
        <v>31</v>
      </c>
      <c r="F34" t="s">
        <v>325</v>
      </c>
      <c r="G34" t="s">
        <v>333</v>
      </c>
      <c r="H34" t="s">
        <v>58</v>
      </c>
      <c r="I34">
        <v>83000</v>
      </c>
      <c r="J34" t="s">
        <v>39</v>
      </c>
      <c r="K34" t="s">
        <v>24</v>
      </c>
      <c r="L34" t="s">
        <v>24</v>
      </c>
      <c r="M34" t="s">
        <v>25</v>
      </c>
      <c r="N34" t="s">
        <v>435</v>
      </c>
      <c r="O34" t="s">
        <v>515</v>
      </c>
      <c r="P34" t="s">
        <v>66</v>
      </c>
      <c r="Q34" t="s">
        <v>24</v>
      </c>
      <c r="R34">
        <v>4</v>
      </c>
      <c r="AC34" t="str">
        <f t="shared" si="0"/>
        <v>Middle-Aged</v>
      </c>
      <c r="AD34" t="str">
        <f t="shared" si="1"/>
        <v>Raise dependent on Sales</v>
      </c>
    </row>
    <row r="35" spans="1:30" x14ac:dyDescent="0.3">
      <c r="A35">
        <v>1049</v>
      </c>
      <c r="B35" t="s">
        <v>156</v>
      </c>
      <c r="C35" t="s">
        <v>74</v>
      </c>
      <c r="D35" t="s">
        <v>372</v>
      </c>
      <c r="E35" s="9">
        <v>58</v>
      </c>
      <c r="F35" t="s">
        <v>325</v>
      </c>
      <c r="G35" t="s">
        <v>333</v>
      </c>
      <c r="H35" t="s">
        <v>38</v>
      </c>
      <c r="I35">
        <v>46000</v>
      </c>
      <c r="J35" t="s">
        <v>91</v>
      </c>
      <c r="K35" t="s">
        <v>40</v>
      </c>
      <c r="L35" t="s">
        <v>40</v>
      </c>
      <c r="M35" t="s">
        <v>71</v>
      </c>
      <c r="N35" t="s">
        <v>436</v>
      </c>
      <c r="O35" t="s">
        <v>516</v>
      </c>
      <c r="P35" t="s">
        <v>34</v>
      </c>
      <c r="Q35" t="s">
        <v>24</v>
      </c>
      <c r="R35">
        <v>2</v>
      </c>
      <c r="AC35" t="str">
        <f t="shared" si="0"/>
        <v>Old</v>
      </c>
      <c r="AD35" t="str">
        <f t="shared" si="1"/>
        <v>20% Raise</v>
      </c>
    </row>
    <row r="36" spans="1:30" x14ac:dyDescent="0.3">
      <c r="A36">
        <v>1037</v>
      </c>
      <c r="B36" t="s">
        <v>51</v>
      </c>
      <c r="C36" t="s">
        <v>97</v>
      </c>
      <c r="D36" t="s">
        <v>161</v>
      </c>
      <c r="E36" s="9">
        <v>31</v>
      </c>
      <c r="F36" t="s">
        <v>325</v>
      </c>
      <c r="G36" t="s">
        <v>333</v>
      </c>
      <c r="H36" t="s">
        <v>62</v>
      </c>
      <c r="I36">
        <v>134000</v>
      </c>
      <c r="J36" t="s">
        <v>77</v>
      </c>
      <c r="K36" t="s">
        <v>24</v>
      </c>
      <c r="L36" t="s">
        <v>40</v>
      </c>
      <c r="M36" t="s">
        <v>71</v>
      </c>
      <c r="N36" t="s">
        <v>437</v>
      </c>
      <c r="O36" t="s">
        <v>517</v>
      </c>
      <c r="P36" t="s">
        <v>50</v>
      </c>
      <c r="Q36" t="s">
        <v>40</v>
      </c>
      <c r="R36">
        <v>0</v>
      </c>
      <c r="AC36" t="str">
        <f t="shared" si="0"/>
        <v>Middle-Aged</v>
      </c>
      <c r="AD36" t="str">
        <f t="shared" si="1"/>
        <v>20% Raise</v>
      </c>
    </row>
    <row r="37" spans="1:30" x14ac:dyDescent="0.3">
      <c r="A37">
        <v>1079</v>
      </c>
      <c r="B37" t="s">
        <v>18</v>
      </c>
      <c r="C37" t="s">
        <v>137</v>
      </c>
      <c r="D37" t="s">
        <v>373</v>
      </c>
      <c r="E37" s="9">
        <v>58</v>
      </c>
      <c r="F37" t="s">
        <v>324</v>
      </c>
      <c r="G37" t="s">
        <v>332</v>
      </c>
      <c r="H37" t="s">
        <v>76</v>
      </c>
      <c r="I37">
        <v>46000</v>
      </c>
      <c r="J37" t="s">
        <v>32</v>
      </c>
      <c r="K37" t="s">
        <v>24</v>
      </c>
      <c r="L37" t="s">
        <v>24</v>
      </c>
      <c r="M37" t="s">
        <v>25</v>
      </c>
      <c r="N37" t="s">
        <v>438</v>
      </c>
      <c r="O37" t="s">
        <v>518</v>
      </c>
      <c r="P37" t="s">
        <v>26</v>
      </c>
      <c r="Q37" t="s">
        <v>40</v>
      </c>
      <c r="R37">
        <v>0</v>
      </c>
      <c r="AC37" t="str">
        <f t="shared" si="0"/>
        <v>Old</v>
      </c>
      <c r="AD37" t="str">
        <f t="shared" si="1"/>
        <v>15% Raise</v>
      </c>
    </row>
    <row r="38" spans="1:30" x14ac:dyDescent="0.3">
      <c r="A38">
        <v>1007</v>
      </c>
      <c r="B38" t="s">
        <v>156</v>
      </c>
      <c r="C38" t="s">
        <v>120</v>
      </c>
      <c r="D38" t="s">
        <v>374</v>
      </c>
      <c r="E38" s="9">
        <v>46</v>
      </c>
      <c r="F38" t="s">
        <v>324</v>
      </c>
      <c r="G38" t="s">
        <v>331</v>
      </c>
      <c r="H38" t="s">
        <v>248</v>
      </c>
      <c r="I38">
        <v>94000</v>
      </c>
      <c r="J38" t="s">
        <v>39</v>
      </c>
      <c r="K38" t="s">
        <v>40</v>
      </c>
      <c r="L38" t="s">
        <v>24</v>
      </c>
      <c r="M38" t="s">
        <v>71</v>
      </c>
      <c r="N38" t="s">
        <v>439</v>
      </c>
      <c r="O38" t="s">
        <v>519</v>
      </c>
      <c r="P38" t="s">
        <v>50</v>
      </c>
      <c r="Q38" t="s">
        <v>40</v>
      </c>
      <c r="R38" t="s">
        <v>561</v>
      </c>
      <c r="AC38" t="str">
        <f t="shared" si="0"/>
        <v>Old</v>
      </c>
      <c r="AD38" t="str">
        <f t="shared" si="1"/>
        <v>5% Raise</v>
      </c>
    </row>
    <row r="39" spans="1:30" x14ac:dyDescent="0.3">
      <c r="A39">
        <v>1059</v>
      </c>
      <c r="B39" t="s">
        <v>137</v>
      </c>
      <c r="C39" t="s">
        <v>68</v>
      </c>
      <c r="D39" t="s">
        <v>375</v>
      </c>
      <c r="E39" s="9">
        <v>22</v>
      </c>
      <c r="F39" t="s">
        <v>325</v>
      </c>
      <c r="G39" t="s">
        <v>332</v>
      </c>
      <c r="H39" t="s">
        <v>95</v>
      </c>
      <c r="I39">
        <v>79000</v>
      </c>
      <c r="J39" t="s">
        <v>77</v>
      </c>
      <c r="K39" t="s">
        <v>24</v>
      </c>
      <c r="L39" t="s">
        <v>24</v>
      </c>
      <c r="M39" t="s">
        <v>84</v>
      </c>
      <c r="N39" t="s">
        <v>440</v>
      </c>
      <c r="O39" t="s">
        <v>520</v>
      </c>
      <c r="P39" t="s">
        <v>66</v>
      </c>
      <c r="Q39" t="s">
        <v>40</v>
      </c>
      <c r="R39" t="s">
        <v>561</v>
      </c>
      <c r="AC39" t="str">
        <f t="shared" si="0"/>
        <v>Adolencent-Young</v>
      </c>
      <c r="AD39" t="str">
        <f t="shared" si="1"/>
        <v>5% Raise</v>
      </c>
    </row>
    <row r="40" spans="1:30" x14ac:dyDescent="0.3">
      <c r="A40">
        <v>1011</v>
      </c>
      <c r="B40" t="s">
        <v>18</v>
      </c>
      <c r="C40" t="s">
        <v>97</v>
      </c>
      <c r="D40" t="s">
        <v>172</v>
      </c>
      <c r="E40" s="9">
        <v>64</v>
      </c>
      <c r="F40" t="s">
        <v>325</v>
      </c>
      <c r="G40" t="s">
        <v>331</v>
      </c>
      <c r="H40" t="s">
        <v>87</v>
      </c>
      <c r="I40">
        <v>57000</v>
      </c>
      <c r="J40" t="s">
        <v>91</v>
      </c>
      <c r="K40" t="s">
        <v>24</v>
      </c>
      <c r="L40" t="s">
        <v>40</v>
      </c>
      <c r="M40" t="s">
        <v>71</v>
      </c>
      <c r="N40" t="s">
        <v>441</v>
      </c>
      <c r="O40" t="s">
        <v>521</v>
      </c>
      <c r="P40" t="s">
        <v>66</v>
      </c>
      <c r="Q40" t="s">
        <v>40</v>
      </c>
      <c r="R40">
        <v>0</v>
      </c>
      <c r="AC40" t="str">
        <f t="shared" si="0"/>
        <v>Old</v>
      </c>
      <c r="AD40" t="str">
        <f t="shared" si="1"/>
        <v>5% Raise</v>
      </c>
    </row>
    <row r="41" spans="1:30" x14ac:dyDescent="0.3">
      <c r="A41">
        <v>1013</v>
      </c>
      <c r="B41" t="s">
        <v>156</v>
      </c>
      <c r="C41" t="s">
        <v>74</v>
      </c>
      <c r="D41" t="s">
        <v>376</v>
      </c>
      <c r="E41" s="9">
        <v>35</v>
      </c>
      <c r="F41" t="s">
        <v>325</v>
      </c>
      <c r="G41" t="s">
        <v>333</v>
      </c>
      <c r="H41" t="s">
        <v>105</v>
      </c>
      <c r="I41">
        <v>80000</v>
      </c>
      <c r="J41" t="s">
        <v>32</v>
      </c>
      <c r="K41" t="s">
        <v>24</v>
      </c>
      <c r="L41" t="s">
        <v>40</v>
      </c>
      <c r="M41" t="s">
        <v>71</v>
      </c>
      <c r="N41" t="s">
        <v>442</v>
      </c>
      <c r="O41" t="s">
        <v>522</v>
      </c>
      <c r="P41" t="s">
        <v>66</v>
      </c>
      <c r="Q41" t="s">
        <v>24</v>
      </c>
      <c r="R41">
        <v>3</v>
      </c>
      <c r="AC41" t="str">
        <f t="shared" si="0"/>
        <v>Middle-Aged</v>
      </c>
      <c r="AD41" t="str">
        <f t="shared" si="1"/>
        <v>15% Raise</v>
      </c>
    </row>
    <row r="42" spans="1:30" x14ac:dyDescent="0.3">
      <c r="A42">
        <v>1054</v>
      </c>
      <c r="B42" t="s">
        <v>51</v>
      </c>
      <c r="C42" t="s">
        <v>227</v>
      </c>
      <c r="D42" t="s">
        <v>178</v>
      </c>
      <c r="E42" s="9">
        <v>27</v>
      </c>
      <c r="F42" t="s">
        <v>325</v>
      </c>
      <c r="G42" t="s">
        <v>333</v>
      </c>
      <c r="H42" t="s">
        <v>248</v>
      </c>
      <c r="I42">
        <v>142000</v>
      </c>
      <c r="J42" t="s">
        <v>77</v>
      </c>
      <c r="K42" t="s">
        <v>24</v>
      </c>
      <c r="L42" t="s">
        <v>24</v>
      </c>
      <c r="M42" t="s">
        <v>71</v>
      </c>
      <c r="N42" t="s">
        <v>443</v>
      </c>
      <c r="O42" t="s">
        <v>523</v>
      </c>
      <c r="P42" t="s">
        <v>79</v>
      </c>
      <c r="Q42" t="s">
        <v>40</v>
      </c>
      <c r="R42" t="s">
        <v>561</v>
      </c>
      <c r="AC42" t="str">
        <f t="shared" si="0"/>
        <v>Adolencent-Young</v>
      </c>
      <c r="AD42" t="str">
        <f t="shared" si="1"/>
        <v>5% Raise</v>
      </c>
    </row>
    <row r="43" spans="1:30" x14ac:dyDescent="0.3">
      <c r="A43">
        <v>1055</v>
      </c>
      <c r="B43" t="s">
        <v>93</v>
      </c>
      <c r="C43" t="s">
        <v>36</v>
      </c>
      <c r="D43" t="s">
        <v>181</v>
      </c>
      <c r="E43" s="9">
        <v>33</v>
      </c>
      <c r="F43" t="s">
        <v>325</v>
      </c>
      <c r="G43" t="s">
        <v>330</v>
      </c>
      <c r="H43" t="s">
        <v>112</v>
      </c>
      <c r="I43">
        <v>89000</v>
      </c>
      <c r="J43" t="s">
        <v>77</v>
      </c>
      <c r="K43" t="s">
        <v>24</v>
      </c>
      <c r="L43" t="s">
        <v>24</v>
      </c>
      <c r="M43" t="s">
        <v>342</v>
      </c>
      <c r="N43" t="s">
        <v>444</v>
      </c>
      <c r="O43" t="s">
        <v>524</v>
      </c>
      <c r="P43" t="s">
        <v>26</v>
      </c>
      <c r="Q43" t="s">
        <v>40</v>
      </c>
      <c r="R43">
        <v>0</v>
      </c>
      <c r="AC43" t="str">
        <f t="shared" si="0"/>
        <v>Middle-Aged</v>
      </c>
      <c r="AD43" t="str">
        <f t="shared" si="1"/>
        <v>10% Raise</v>
      </c>
    </row>
    <row r="44" spans="1:30" x14ac:dyDescent="0.3">
      <c r="A44">
        <v>1068</v>
      </c>
      <c r="B44" t="s">
        <v>182</v>
      </c>
      <c r="C44" t="s">
        <v>120</v>
      </c>
      <c r="D44" t="s">
        <v>377</v>
      </c>
      <c r="E44" s="9">
        <v>55</v>
      </c>
      <c r="F44" t="s">
        <v>324</v>
      </c>
      <c r="G44" t="s">
        <v>333</v>
      </c>
      <c r="H44" t="s">
        <v>76</v>
      </c>
      <c r="I44">
        <v>83000</v>
      </c>
      <c r="J44" t="s">
        <v>32</v>
      </c>
      <c r="K44" t="s">
        <v>40</v>
      </c>
      <c r="L44" t="s">
        <v>24</v>
      </c>
      <c r="M44" t="s">
        <v>106</v>
      </c>
      <c r="N44" t="s">
        <v>445</v>
      </c>
      <c r="O44" t="s">
        <v>65</v>
      </c>
      <c r="P44" t="s">
        <v>34</v>
      </c>
      <c r="Q44" t="s">
        <v>40</v>
      </c>
      <c r="R44" t="s">
        <v>561</v>
      </c>
      <c r="AC44" t="str">
        <f t="shared" si="0"/>
        <v>Old</v>
      </c>
      <c r="AD44" t="str">
        <f t="shared" si="1"/>
        <v>15% Raise</v>
      </c>
    </row>
    <row r="45" spans="1:30" x14ac:dyDescent="0.3">
      <c r="A45">
        <v>1033</v>
      </c>
      <c r="B45" t="s">
        <v>182</v>
      </c>
      <c r="C45" t="s">
        <v>227</v>
      </c>
      <c r="D45" t="s">
        <v>378</v>
      </c>
      <c r="E45" s="9">
        <v>48</v>
      </c>
      <c r="F45" t="s">
        <v>325</v>
      </c>
      <c r="G45" t="s">
        <v>330</v>
      </c>
      <c r="H45" t="s">
        <v>87</v>
      </c>
      <c r="I45">
        <v>75000</v>
      </c>
      <c r="J45" t="s">
        <v>32</v>
      </c>
      <c r="K45" t="s">
        <v>24</v>
      </c>
      <c r="L45" t="s">
        <v>24</v>
      </c>
      <c r="M45" t="s">
        <v>25</v>
      </c>
      <c r="N45" t="s">
        <v>446</v>
      </c>
      <c r="O45" t="s">
        <v>525</v>
      </c>
      <c r="P45" t="s">
        <v>50</v>
      </c>
      <c r="Q45" t="s">
        <v>40</v>
      </c>
      <c r="R45" t="s">
        <v>561</v>
      </c>
      <c r="AC45" t="str">
        <f t="shared" si="0"/>
        <v>Old</v>
      </c>
      <c r="AD45" t="str">
        <f t="shared" si="1"/>
        <v>5% Raise</v>
      </c>
    </row>
    <row r="46" spans="1:30" x14ac:dyDescent="0.3">
      <c r="A46">
        <v>1020</v>
      </c>
      <c r="B46" t="s">
        <v>156</v>
      </c>
      <c r="C46" t="s">
        <v>191</v>
      </c>
      <c r="D46" t="s">
        <v>379</v>
      </c>
      <c r="E46" s="9">
        <v>53</v>
      </c>
      <c r="F46" t="s">
        <v>324</v>
      </c>
      <c r="G46" t="s">
        <v>330</v>
      </c>
      <c r="H46" t="s">
        <v>62</v>
      </c>
      <c r="I46">
        <v>34000</v>
      </c>
      <c r="J46" t="s">
        <v>23</v>
      </c>
      <c r="K46" t="s">
        <v>24</v>
      </c>
      <c r="L46" t="s">
        <v>24</v>
      </c>
      <c r="M46" t="s">
        <v>25</v>
      </c>
      <c r="N46" t="s">
        <v>447</v>
      </c>
      <c r="O46" t="s">
        <v>526</v>
      </c>
      <c r="P46" t="s">
        <v>50</v>
      </c>
      <c r="Q46" t="s">
        <v>24</v>
      </c>
      <c r="R46">
        <v>5</v>
      </c>
      <c r="AC46" t="str">
        <f t="shared" si="0"/>
        <v>Old</v>
      </c>
      <c r="AD46" t="str">
        <f t="shared" si="1"/>
        <v>20% Raise</v>
      </c>
    </row>
    <row r="47" spans="1:30" x14ac:dyDescent="0.3">
      <c r="A47">
        <v>1027</v>
      </c>
      <c r="B47" t="s">
        <v>93</v>
      </c>
      <c r="C47" t="s">
        <v>74</v>
      </c>
      <c r="D47" t="s">
        <v>380</v>
      </c>
      <c r="E47" s="9">
        <v>57</v>
      </c>
      <c r="F47" t="s">
        <v>325</v>
      </c>
      <c r="G47" t="s">
        <v>331</v>
      </c>
      <c r="H47" t="s">
        <v>76</v>
      </c>
      <c r="I47">
        <v>115000</v>
      </c>
      <c r="J47" t="s">
        <v>91</v>
      </c>
      <c r="K47" t="s">
        <v>40</v>
      </c>
      <c r="L47" t="s">
        <v>24</v>
      </c>
      <c r="M47" t="s">
        <v>106</v>
      </c>
      <c r="N47" t="s">
        <v>448</v>
      </c>
      <c r="O47" t="s">
        <v>527</v>
      </c>
      <c r="P47" t="s">
        <v>66</v>
      </c>
      <c r="Q47" t="s">
        <v>40</v>
      </c>
      <c r="R47" t="s">
        <v>561</v>
      </c>
      <c r="AC47" t="str">
        <f t="shared" si="0"/>
        <v>Old</v>
      </c>
      <c r="AD47" t="str">
        <f t="shared" si="1"/>
        <v>15% Raise</v>
      </c>
    </row>
    <row r="48" spans="1:30" x14ac:dyDescent="0.3">
      <c r="A48">
        <v>1061</v>
      </c>
      <c r="B48" t="s">
        <v>213</v>
      </c>
      <c r="C48" t="s">
        <v>191</v>
      </c>
      <c r="D48" t="s">
        <v>192</v>
      </c>
      <c r="E48" s="9">
        <v>45</v>
      </c>
      <c r="F48" t="s">
        <v>325</v>
      </c>
      <c r="G48" t="s">
        <v>333</v>
      </c>
      <c r="H48" t="s">
        <v>87</v>
      </c>
      <c r="I48">
        <v>117000</v>
      </c>
      <c r="J48" t="s">
        <v>91</v>
      </c>
      <c r="K48" t="s">
        <v>40</v>
      </c>
      <c r="L48" t="s">
        <v>40</v>
      </c>
      <c r="M48" t="s">
        <v>106</v>
      </c>
      <c r="N48" t="s">
        <v>449</v>
      </c>
      <c r="O48" t="s">
        <v>528</v>
      </c>
      <c r="P48" t="s">
        <v>79</v>
      </c>
      <c r="Q48" t="s">
        <v>40</v>
      </c>
      <c r="R48" t="s">
        <v>561</v>
      </c>
      <c r="AC48" t="str">
        <f t="shared" si="0"/>
        <v>Old</v>
      </c>
      <c r="AD48" t="str">
        <f t="shared" si="1"/>
        <v>5% Raise</v>
      </c>
    </row>
    <row r="49" spans="1:30" x14ac:dyDescent="0.3">
      <c r="A49">
        <v>1056</v>
      </c>
      <c r="B49" t="s">
        <v>137</v>
      </c>
      <c r="C49" t="s">
        <v>191</v>
      </c>
      <c r="D49" t="s">
        <v>193</v>
      </c>
      <c r="E49" s="9">
        <v>55</v>
      </c>
      <c r="F49" t="s">
        <v>324</v>
      </c>
      <c r="G49" t="s">
        <v>333</v>
      </c>
      <c r="H49" t="s">
        <v>87</v>
      </c>
      <c r="I49">
        <v>117000</v>
      </c>
      <c r="J49" t="s">
        <v>39</v>
      </c>
      <c r="K49" t="s">
        <v>40</v>
      </c>
      <c r="L49" t="s">
        <v>40</v>
      </c>
      <c r="M49" t="s">
        <v>71</v>
      </c>
      <c r="N49" t="s">
        <v>450</v>
      </c>
      <c r="O49" t="s">
        <v>529</v>
      </c>
      <c r="P49" t="s">
        <v>66</v>
      </c>
      <c r="Q49" t="s">
        <v>24</v>
      </c>
      <c r="R49">
        <v>4</v>
      </c>
      <c r="AC49" t="str">
        <f t="shared" si="0"/>
        <v>Old</v>
      </c>
      <c r="AD49" t="str">
        <f t="shared" si="1"/>
        <v>5% Raise</v>
      </c>
    </row>
    <row r="50" spans="1:30" x14ac:dyDescent="0.3">
      <c r="A50">
        <v>1010</v>
      </c>
      <c r="B50" t="s">
        <v>18</v>
      </c>
      <c r="C50" t="s">
        <v>36</v>
      </c>
      <c r="D50" t="s">
        <v>381</v>
      </c>
      <c r="E50" s="9">
        <v>52</v>
      </c>
      <c r="F50" t="s">
        <v>325</v>
      </c>
      <c r="G50" t="s">
        <v>331</v>
      </c>
      <c r="H50" t="s">
        <v>87</v>
      </c>
      <c r="I50">
        <v>66000</v>
      </c>
      <c r="J50" t="s">
        <v>23</v>
      </c>
      <c r="K50" t="s">
        <v>40</v>
      </c>
      <c r="L50" t="s">
        <v>24</v>
      </c>
      <c r="M50" t="s">
        <v>84</v>
      </c>
      <c r="N50" t="s">
        <v>451</v>
      </c>
      <c r="O50" t="s">
        <v>530</v>
      </c>
      <c r="P50" t="s">
        <v>26</v>
      </c>
      <c r="Q50" t="s">
        <v>40</v>
      </c>
      <c r="R50" t="s">
        <v>561</v>
      </c>
      <c r="AC50" t="str">
        <f t="shared" si="0"/>
        <v>Old</v>
      </c>
      <c r="AD50" t="str">
        <f t="shared" si="1"/>
        <v>5% Raise</v>
      </c>
    </row>
    <row r="51" spans="1:30" x14ac:dyDescent="0.3">
      <c r="A51">
        <v>1018</v>
      </c>
      <c r="B51" t="s">
        <v>156</v>
      </c>
      <c r="C51" t="s">
        <v>137</v>
      </c>
      <c r="D51" t="s">
        <v>382</v>
      </c>
      <c r="E51" s="9">
        <v>42</v>
      </c>
      <c r="F51" t="s">
        <v>324</v>
      </c>
      <c r="G51" t="s">
        <v>333</v>
      </c>
      <c r="H51" t="s">
        <v>58</v>
      </c>
      <c r="I51">
        <v>39000</v>
      </c>
      <c r="J51" t="s">
        <v>32</v>
      </c>
      <c r="K51" t="s">
        <v>40</v>
      </c>
      <c r="L51" t="s">
        <v>40</v>
      </c>
      <c r="M51" t="s">
        <v>25</v>
      </c>
      <c r="N51" t="s">
        <v>452</v>
      </c>
      <c r="O51" t="s">
        <v>531</v>
      </c>
      <c r="P51" t="s">
        <v>66</v>
      </c>
      <c r="Q51" t="s">
        <v>24</v>
      </c>
      <c r="R51">
        <v>4</v>
      </c>
      <c r="AC51" t="str">
        <f t="shared" si="0"/>
        <v>Old</v>
      </c>
      <c r="AD51" t="str">
        <f t="shared" si="1"/>
        <v>Raise dependent on Sales</v>
      </c>
    </row>
    <row r="52" spans="1:30" x14ac:dyDescent="0.3">
      <c r="A52">
        <v>1060</v>
      </c>
      <c r="B52" t="s">
        <v>102</v>
      </c>
      <c r="C52" t="s">
        <v>137</v>
      </c>
      <c r="D52" t="s">
        <v>383</v>
      </c>
      <c r="E52" s="9">
        <v>45</v>
      </c>
      <c r="F52" t="s">
        <v>325</v>
      </c>
      <c r="G52" t="s">
        <v>331</v>
      </c>
      <c r="H52" t="s">
        <v>38</v>
      </c>
      <c r="I52">
        <v>142000</v>
      </c>
      <c r="J52" t="s">
        <v>32</v>
      </c>
      <c r="K52" t="s">
        <v>24</v>
      </c>
      <c r="L52" t="s">
        <v>24</v>
      </c>
      <c r="M52" t="s">
        <v>106</v>
      </c>
      <c r="N52" t="s">
        <v>453</v>
      </c>
      <c r="O52" t="s">
        <v>532</v>
      </c>
      <c r="P52" t="s">
        <v>66</v>
      </c>
      <c r="Q52" t="s">
        <v>40</v>
      </c>
      <c r="R52" t="s">
        <v>561</v>
      </c>
      <c r="AC52" t="str">
        <f t="shared" si="0"/>
        <v>Old</v>
      </c>
      <c r="AD52" t="str">
        <f t="shared" si="1"/>
        <v>20% Raise</v>
      </c>
    </row>
    <row r="53" spans="1:30" x14ac:dyDescent="0.3">
      <c r="A53">
        <v>1058</v>
      </c>
      <c r="B53" t="s">
        <v>102</v>
      </c>
      <c r="C53" t="s">
        <v>97</v>
      </c>
      <c r="D53" t="s">
        <v>384</v>
      </c>
      <c r="E53" s="9">
        <v>55</v>
      </c>
      <c r="F53" t="s">
        <v>324</v>
      </c>
      <c r="G53" t="s">
        <v>333</v>
      </c>
      <c r="H53" t="s">
        <v>58</v>
      </c>
      <c r="I53">
        <v>87000</v>
      </c>
      <c r="J53" t="s">
        <v>77</v>
      </c>
      <c r="K53" t="s">
        <v>24</v>
      </c>
      <c r="L53" t="s">
        <v>40</v>
      </c>
      <c r="M53" t="s">
        <v>106</v>
      </c>
      <c r="N53" t="s">
        <v>454</v>
      </c>
      <c r="O53" t="s">
        <v>533</v>
      </c>
      <c r="P53" t="s">
        <v>50</v>
      </c>
      <c r="Q53" t="s">
        <v>24</v>
      </c>
      <c r="R53">
        <v>3</v>
      </c>
      <c r="AC53" t="str">
        <f t="shared" si="0"/>
        <v>Old</v>
      </c>
      <c r="AD53" t="str">
        <f t="shared" si="1"/>
        <v>Raise dependent on Sales</v>
      </c>
    </row>
    <row r="54" spans="1:30" x14ac:dyDescent="0.3">
      <c r="A54">
        <v>1042</v>
      </c>
      <c r="B54" t="s">
        <v>80</v>
      </c>
      <c r="C54" t="s">
        <v>120</v>
      </c>
      <c r="D54" t="s">
        <v>385</v>
      </c>
      <c r="E54" s="9">
        <v>21</v>
      </c>
      <c r="F54" t="s">
        <v>324</v>
      </c>
      <c r="G54" t="s">
        <v>333</v>
      </c>
      <c r="H54" t="s">
        <v>62</v>
      </c>
      <c r="I54">
        <v>123000</v>
      </c>
      <c r="J54" t="s">
        <v>91</v>
      </c>
      <c r="K54" t="s">
        <v>24</v>
      </c>
      <c r="L54" t="s">
        <v>40</v>
      </c>
      <c r="M54" t="s">
        <v>106</v>
      </c>
      <c r="N54" t="s">
        <v>455</v>
      </c>
      <c r="O54" t="s">
        <v>534</v>
      </c>
      <c r="P54" t="s">
        <v>34</v>
      </c>
      <c r="Q54" t="s">
        <v>24</v>
      </c>
      <c r="R54">
        <v>5</v>
      </c>
      <c r="AC54" t="str">
        <f t="shared" si="0"/>
        <v>Adolencent-Young</v>
      </c>
      <c r="AD54" t="str">
        <f t="shared" si="1"/>
        <v>20% Raise</v>
      </c>
    </row>
    <row r="55" spans="1:30" x14ac:dyDescent="0.3">
      <c r="A55">
        <v>1065</v>
      </c>
      <c r="B55" t="s">
        <v>182</v>
      </c>
      <c r="C55" t="s">
        <v>36</v>
      </c>
      <c r="D55" t="s">
        <v>386</v>
      </c>
      <c r="E55" s="9">
        <v>56</v>
      </c>
      <c r="F55" t="s">
        <v>325</v>
      </c>
      <c r="G55" t="s">
        <v>333</v>
      </c>
      <c r="H55" t="s">
        <v>112</v>
      </c>
      <c r="I55">
        <v>108000</v>
      </c>
      <c r="J55" t="s">
        <v>23</v>
      </c>
      <c r="K55" t="s">
        <v>24</v>
      </c>
      <c r="L55" t="s">
        <v>24</v>
      </c>
      <c r="M55" t="s">
        <v>25</v>
      </c>
      <c r="N55" t="s">
        <v>456</v>
      </c>
      <c r="O55" t="s">
        <v>535</v>
      </c>
      <c r="P55" t="s">
        <v>34</v>
      </c>
      <c r="Q55" t="s">
        <v>24</v>
      </c>
      <c r="R55">
        <v>3</v>
      </c>
      <c r="AC55" t="str">
        <f t="shared" si="0"/>
        <v>Old</v>
      </c>
      <c r="AD55" t="str">
        <f t="shared" si="1"/>
        <v>10% Raise</v>
      </c>
    </row>
    <row r="56" spans="1:30" x14ac:dyDescent="0.3">
      <c r="A56">
        <v>1046</v>
      </c>
      <c r="B56" t="s">
        <v>213</v>
      </c>
      <c r="C56" t="s">
        <v>137</v>
      </c>
      <c r="D56" t="s">
        <v>387</v>
      </c>
      <c r="E56" s="9">
        <v>58</v>
      </c>
      <c r="F56" t="s">
        <v>325</v>
      </c>
      <c r="G56" t="s">
        <v>331</v>
      </c>
      <c r="H56" t="s">
        <v>403</v>
      </c>
      <c r="I56">
        <v>70000</v>
      </c>
      <c r="J56" t="s">
        <v>77</v>
      </c>
      <c r="K56" t="s">
        <v>40</v>
      </c>
      <c r="L56" t="s">
        <v>40</v>
      </c>
      <c r="M56" t="s">
        <v>342</v>
      </c>
      <c r="N56" t="s">
        <v>457</v>
      </c>
      <c r="O56" t="s">
        <v>536</v>
      </c>
      <c r="P56" t="s">
        <v>50</v>
      </c>
      <c r="Q56" t="s">
        <v>40</v>
      </c>
      <c r="R56" t="s">
        <v>561</v>
      </c>
      <c r="AC56" t="str">
        <f t="shared" si="0"/>
        <v>Old</v>
      </c>
      <c r="AD56" t="str">
        <f t="shared" si="1"/>
        <v>10% Raise</v>
      </c>
    </row>
    <row r="57" spans="1:30" x14ac:dyDescent="0.3">
      <c r="A57">
        <v>1009</v>
      </c>
      <c r="B57" t="s">
        <v>213</v>
      </c>
      <c r="C57" t="s">
        <v>36</v>
      </c>
      <c r="D57" t="s">
        <v>388</v>
      </c>
      <c r="E57" s="9">
        <v>29</v>
      </c>
      <c r="F57" t="s">
        <v>324</v>
      </c>
      <c r="G57" t="s">
        <v>331</v>
      </c>
      <c r="H57" t="s">
        <v>95</v>
      </c>
      <c r="I57">
        <v>81000</v>
      </c>
      <c r="J57" t="s">
        <v>91</v>
      </c>
      <c r="K57" t="s">
        <v>24</v>
      </c>
      <c r="L57" t="s">
        <v>24</v>
      </c>
      <c r="M57" t="s">
        <v>84</v>
      </c>
      <c r="N57" t="s">
        <v>458</v>
      </c>
      <c r="O57" t="s">
        <v>537</v>
      </c>
      <c r="P57" t="s">
        <v>34</v>
      </c>
      <c r="Q57" t="s">
        <v>24</v>
      </c>
      <c r="R57">
        <v>3</v>
      </c>
      <c r="AC57" t="str">
        <f t="shared" si="0"/>
        <v>Adolencent-Young</v>
      </c>
      <c r="AD57" t="str">
        <f t="shared" si="1"/>
        <v>5% Raise</v>
      </c>
    </row>
    <row r="58" spans="1:30" x14ac:dyDescent="0.3">
      <c r="A58">
        <v>1072</v>
      </c>
      <c r="B58" t="s">
        <v>213</v>
      </c>
      <c r="C58" t="s">
        <v>36</v>
      </c>
      <c r="D58" t="s">
        <v>388</v>
      </c>
      <c r="E58" s="9">
        <v>27</v>
      </c>
      <c r="F58" t="s">
        <v>325</v>
      </c>
      <c r="G58" t="s">
        <v>333</v>
      </c>
      <c r="H58" t="s">
        <v>76</v>
      </c>
      <c r="I58">
        <v>80000</v>
      </c>
      <c r="J58" t="s">
        <v>39</v>
      </c>
      <c r="K58" t="s">
        <v>40</v>
      </c>
      <c r="L58" t="s">
        <v>24</v>
      </c>
      <c r="M58" t="s">
        <v>25</v>
      </c>
      <c r="N58" t="s">
        <v>459</v>
      </c>
      <c r="O58" t="s">
        <v>538</v>
      </c>
      <c r="P58" t="s">
        <v>50</v>
      </c>
      <c r="Q58" t="s">
        <v>40</v>
      </c>
      <c r="R58">
        <v>0</v>
      </c>
      <c r="AC58" t="str">
        <f t="shared" si="0"/>
        <v>Adolencent-Young</v>
      </c>
      <c r="AD58" t="str">
        <f t="shared" si="1"/>
        <v>15% Raise</v>
      </c>
    </row>
    <row r="59" spans="1:30" x14ac:dyDescent="0.3">
      <c r="A59">
        <v>1081</v>
      </c>
      <c r="B59" t="s">
        <v>51</v>
      </c>
      <c r="C59" t="s">
        <v>122</v>
      </c>
      <c r="D59" t="s">
        <v>389</v>
      </c>
      <c r="E59" s="9">
        <v>27</v>
      </c>
      <c r="F59" t="s">
        <v>325</v>
      </c>
      <c r="G59" t="s">
        <v>331</v>
      </c>
      <c r="H59" t="s">
        <v>248</v>
      </c>
      <c r="I59">
        <v>120000</v>
      </c>
      <c r="J59" t="s">
        <v>39</v>
      </c>
      <c r="K59" t="s">
        <v>24</v>
      </c>
      <c r="L59" t="s">
        <v>40</v>
      </c>
      <c r="M59" t="s">
        <v>106</v>
      </c>
      <c r="N59" t="s">
        <v>460</v>
      </c>
      <c r="O59" t="s">
        <v>539</v>
      </c>
      <c r="P59" t="s">
        <v>79</v>
      </c>
      <c r="Q59" t="s">
        <v>40</v>
      </c>
      <c r="R59">
        <v>0</v>
      </c>
      <c r="AC59" t="str">
        <f t="shared" si="0"/>
        <v>Adolencent-Young</v>
      </c>
      <c r="AD59" t="str">
        <f t="shared" si="1"/>
        <v>5% Raise</v>
      </c>
    </row>
    <row r="60" spans="1:30" x14ac:dyDescent="0.3">
      <c r="A60">
        <v>1067</v>
      </c>
      <c r="B60" t="s">
        <v>137</v>
      </c>
      <c r="C60" t="s">
        <v>97</v>
      </c>
      <c r="D60" t="s">
        <v>98</v>
      </c>
      <c r="E60" s="9">
        <v>60</v>
      </c>
      <c r="F60" t="s">
        <v>325</v>
      </c>
      <c r="G60" t="s">
        <v>330</v>
      </c>
      <c r="H60" t="s">
        <v>62</v>
      </c>
      <c r="I60">
        <v>130000</v>
      </c>
      <c r="J60" t="s">
        <v>23</v>
      </c>
      <c r="K60" t="s">
        <v>40</v>
      </c>
      <c r="L60" t="s">
        <v>24</v>
      </c>
      <c r="M60" t="s">
        <v>71</v>
      </c>
      <c r="N60" t="s">
        <v>461</v>
      </c>
      <c r="O60" t="s">
        <v>540</v>
      </c>
      <c r="P60" t="s">
        <v>34</v>
      </c>
      <c r="Q60" t="s">
        <v>40</v>
      </c>
      <c r="R60" t="s">
        <v>561</v>
      </c>
      <c r="AC60" t="str">
        <f t="shared" si="0"/>
        <v>Old</v>
      </c>
      <c r="AD60" t="str">
        <f t="shared" si="1"/>
        <v>20% Raise</v>
      </c>
    </row>
    <row r="61" spans="1:30" x14ac:dyDescent="0.3">
      <c r="A61">
        <v>1051</v>
      </c>
      <c r="B61" t="s">
        <v>156</v>
      </c>
      <c r="C61" t="s">
        <v>36</v>
      </c>
      <c r="D61" t="s">
        <v>390</v>
      </c>
      <c r="E61" s="9">
        <v>23</v>
      </c>
      <c r="F61" t="s">
        <v>324</v>
      </c>
      <c r="G61" t="s">
        <v>331</v>
      </c>
      <c r="H61" t="s">
        <v>403</v>
      </c>
      <c r="I61">
        <v>73000</v>
      </c>
      <c r="J61" t="s">
        <v>77</v>
      </c>
      <c r="K61" t="s">
        <v>24</v>
      </c>
      <c r="L61" t="s">
        <v>40</v>
      </c>
      <c r="M61" t="s">
        <v>25</v>
      </c>
      <c r="N61" t="s">
        <v>462</v>
      </c>
      <c r="O61" t="s">
        <v>541</v>
      </c>
      <c r="P61" t="s">
        <v>26</v>
      </c>
      <c r="Q61" t="s">
        <v>24</v>
      </c>
      <c r="R61">
        <v>3</v>
      </c>
      <c r="AC61" t="str">
        <f t="shared" si="0"/>
        <v>Adolencent-Young</v>
      </c>
      <c r="AD61" t="str">
        <f t="shared" si="1"/>
        <v>10% Raise</v>
      </c>
    </row>
    <row r="62" spans="1:30" x14ac:dyDescent="0.3">
      <c r="A62">
        <v>1053</v>
      </c>
      <c r="B62" t="s">
        <v>56</v>
      </c>
      <c r="C62" t="s">
        <v>103</v>
      </c>
      <c r="D62" t="s">
        <v>221</v>
      </c>
      <c r="E62" s="9">
        <v>27</v>
      </c>
      <c r="F62" t="s">
        <v>324</v>
      </c>
      <c r="G62" t="s">
        <v>333</v>
      </c>
      <c r="H62" t="s">
        <v>58</v>
      </c>
      <c r="I62">
        <v>146000</v>
      </c>
      <c r="J62" t="s">
        <v>23</v>
      </c>
      <c r="K62" t="s">
        <v>40</v>
      </c>
      <c r="L62" t="s">
        <v>40</v>
      </c>
      <c r="M62" t="s">
        <v>71</v>
      </c>
      <c r="N62" t="s">
        <v>463</v>
      </c>
      <c r="O62" t="s">
        <v>542</v>
      </c>
      <c r="P62" t="s">
        <v>26</v>
      </c>
      <c r="Q62" t="s">
        <v>40</v>
      </c>
      <c r="R62" t="s">
        <v>561</v>
      </c>
      <c r="AC62" t="str">
        <f t="shared" si="0"/>
        <v>Adolencent-Young</v>
      </c>
      <c r="AD62" t="str">
        <f t="shared" si="1"/>
        <v>Raise dependent on Sales</v>
      </c>
    </row>
    <row r="63" spans="1:30" x14ac:dyDescent="0.3">
      <c r="A63">
        <v>1041</v>
      </c>
      <c r="B63" t="s">
        <v>80</v>
      </c>
      <c r="C63" t="s">
        <v>120</v>
      </c>
      <c r="D63" t="s">
        <v>391</v>
      </c>
      <c r="E63" s="9">
        <v>37</v>
      </c>
      <c r="F63" t="s">
        <v>325</v>
      </c>
      <c r="G63" t="s">
        <v>331</v>
      </c>
      <c r="H63" t="s">
        <v>83</v>
      </c>
      <c r="I63">
        <v>51000</v>
      </c>
      <c r="J63" t="s">
        <v>39</v>
      </c>
      <c r="K63" t="s">
        <v>24</v>
      </c>
      <c r="L63" t="s">
        <v>24</v>
      </c>
      <c r="M63" t="s">
        <v>25</v>
      </c>
      <c r="N63" t="s">
        <v>464</v>
      </c>
      <c r="O63" t="s">
        <v>455</v>
      </c>
      <c r="P63" t="s">
        <v>50</v>
      </c>
      <c r="Q63" t="s">
        <v>40</v>
      </c>
      <c r="R63" t="s">
        <v>561</v>
      </c>
      <c r="AC63" t="str">
        <f t="shared" si="0"/>
        <v>Middle-Aged</v>
      </c>
      <c r="AD63" t="str">
        <f t="shared" si="1"/>
        <v>15% Raise</v>
      </c>
    </row>
    <row r="64" spans="1:30" x14ac:dyDescent="0.3">
      <c r="A64">
        <v>1071</v>
      </c>
      <c r="B64" t="s">
        <v>213</v>
      </c>
      <c r="C64" t="s">
        <v>103</v>
      </c>
      <c r="D64" t="s">
        <v>392</v>
      </c>
      <c r="E64" s="9">
        <v>65</v>
      </c>
      <c r="F64" t="s">
        <v>324</v>
      </c>
      <c r="G64" t="s">
        <v>331</v>
      </c>
      <c r="H64" t="s">
        <v>62</v>
      </c>
      <c r="I64">
        <v>56000</v>
      </c>
      <c r="J64" t="s">
        <v>23</v>
      </c>
      <c r="K64" t="s">
        <v>40</v>
      </c>
      <c r="L64" t="s">
        <v>40</v>
      </c>
      <c r="M64" t="s">
        <v>342</v>
      </c>
      <c r="N64" t="s">
        <v>465</v>
      </c>
      <c r="O64" t="s">
        <v>543</v>
      </c>
      <c r="P64" t="s">
        <v>34</v>
      </c>
      <c r="Q64" t="s">
        <v>40</v>
      </c>
      <c r="R64" t="s">
        <v>561</v>
      </c>
      <c r="AC64" t="str">
        <f t="shared" si="0"/>
        <v>Old</v>
      </c>
      <c r="AD64" t="str">
        <f t="shared" si="1"/>
        <v>20% Raise</v>
      </c>
    </row>
    <row r="65" spans="1:30" x14ac:dyDescent="0.3">
      <c r="A65">
        <v>1047</v>
      </c>
      <c r="B65" t="s">
        <v>156</v>
      </c>
      <c r="C65" t="s">
        <v>227</v>
      </c>
      <c r="D65" t="s">
        <v>393</v>
      </c>
      <c r="E65" s="9">
        <v>49</v>
      </c>
      <c r="F65" t="s">
        <v>325</v>
      </c>
      <c r="G65" t="s">
        <v>332</v>
      </c>
      <c r="H65" t="s">
        <v>112</v>
      </c>
      <c r="I65">
        <v>68000</v>
      </c>
      <c r="J65" t="s">
        <v>39</v>
      </c>
      <c r="K65" t="s">
        <v>24</v>
      </c>
      <c r="L65" t="s">
        <v>40</v>
      </c>
      <c r="M65" t="s">
        <v>342</v>
      </c>
      <c r="N65" t="s">
        <v>466</v>
      </c>
      <c r="O65" t="s">
        <v>544</v>
      </c>
      <c r="P65" t="s">
        <v>79</v>
      </c>
      <c r="Q65" t="s">
        <v>40</v>
      </c>
      <c r="R65" t="s">
        <v>561</v>
      </c>
      <c r="AC65" t="str">
        <f t="shared" si="0"/>
        <v>Old</v>
      </c>
      <c r="AD65" t="str">
        <f t="shared" si="1"/>
        <v>10% Raise</v>
      </c>
    </row>
    <row r="66" spans="1:30" x14ac:dyDescent="0.3">
      <c r="A66">
        <v>1069</v>
      </c>
      <c r="B66" t="s">
        <v>93</v>
      </c>
      <c r="C66" t="s">
        <v>227</v>
      </c>
      <c r="D66" t="s">
        <v>229</v>
      </c>
      <c r="E66" s="9">
        <v>24</v>
      </c>
      <c r="F66" t="s">
        <v>324</v>
      </c>
      <c r="G66" t="s">
        <v>333</v>
      </c>
      <c r="H66" t="s">
        <v>248</v>
      </c>
      <c r="I66">
        <v>126000</v>
      </c>
      <c r="J66" t="s">
        <v>39</v>
      </c>
      <c r="K66" t="s">
        <v>40</v>
      </c>
      <c r="L66" t="s">
        <v>40</v>
      </c>
      <c r="M66" t="s">
        <v>71</v>
      </c>
      <c r="N66" t="s">
        <v>467</v>
      </c>
      <c r="O66" t="s">
        <v>512</v>
      </c>
      <c r="P66" t="s">
        <v>26</v>
      </c>
      <c r="Q66" t="s">
        <v>40</v>
      </c>
      <c r="R66" t="s">
        <v>561</v>
      </c>
      <c r="AC66" t="str">
        <f t="shared" si="0"/>
        <v>Adolencent-Young</v>
      </c>
      <c r="AD66" t="str">
        <f t="shared" si="1"/>
        <v>5% Raise</v>
      </c>
    </row>
    <row r="67" spans="1:30" x14ac:dyDescent="0.3">
      <c r="A67">
        <v>1082</v>
      </c>
      <c r="B67" t="s">
        <v>80</v>
      </c>
      <c r="C67" t="s">
        <v>68</v>
      </c>
      <c r="D67" t="s">
        <v>230</v>
      </c>
      <c r="E67" s="9">
        <v>64</v>
      </c>
      <c r="F67" t="s">
        <v>325</v>
      </c>
      <c r="G67" t="s">
        <v>330</v>
      </c>
      <c r="H67" t="s">
        <v>76</v>
      </c>
      <c r="I67">
        <v>116000</v>
      </c>
      <c r="J67" t="s">
        <v>39</v>
      </c>
      <c r="K67" t="s">
        <v>40</v>
      </c>
      <c r="L67" t="s">
        <v>40</v>
      </c>
      <c r="M67" t="s">
        <v>106</v>
      </c>
      <c r="N67" t="s">
        <v>468</v>
      </c>
      <c r="O67" t="s">
        <v>545</v>
      </c>
      <c r="P67" t="s">
        <v>50</v>
      </c>
      <c r="Q67" t="s">
        <v>24</v>
      </c>
      <c r="R67">
        <v>2</v>
      </c>
      <c r="AC67" t="str">
        <f t="shared" ref="AC67:AC87" si="2">IF(E67&gt;=40, "Old", IF(E67&gt;=30,"Middle-Aged", IF(E67&lt;30,"Adolencent-Young","Not Valid")))</f>
        <v>Old</v>
      </c>
      <c r="AD67" t="str">
        <f t="shared" ref="AD67:AD87" si="3">IF(OR(H67="Director", H67="Manager"), "20% Raise",
  IF(OR(H67="Analyst", H67="Engineer", H67="Professional"), "15% Raise",
    IF(OR(H67="HR", H67="Accountant"), "10% Raise",
      IF(OR(H67="Clerical", H67="Receptionist", H67="Skilled Manual"), "5% Raise",
        IF(H67="Salesman", "Raise dependent on Sales", "")
      )
    )
  )
)</f>
        <v>15% Raise</v>
      </c>
    </row>
    <row r="68" spans="1:30" x14ac:dyDescent="0.3">
      <c r="A68">
        <v>1034</v>
      </c>
      <c r="B68" t="s">
        <v>51</v>
      </c>
      <c r="C68" t="s">
        <v>227</v>
      </c>
      <c r="D68" t="s">
        <v>394</v>
      </c>
      <c r="E68" s="9">
        <v>60</v>
      </c>
      <c r="F68" t="s">
        <v>324</v>
      </c>
      <c r="G68" t="s">
        <v>333</v>
      </c>
      <c r="H68" t="s">
        <v>62</v>
      </c>
      <c r="I68">
        <v>135000</v>
      </c>
      <c r="J68" t="s">
        <v>32</v>
      </c>
      <c r="K68" t="s">
        <v>40</v>
      </c>
      <c r="L68" t="s">
        <v>40</v>
      </c>
      <c r="M68" t="s">
        <v>71</v>
      </c>
      <c r="N68" t="s">
        <v>469</v>
      </c>
      <c r="O68" t="s">
        <v>546</v>
      </c>
      <c r="P68" t="s">
        <v>66</v>
      </c>
      <c r="Q68" t="s">
        <v>40</v>
      </c>
      <c r="R68" t="s">
        <v>561</v>
      </c>
      <c r="AC68" t="str">
        <f t="shared" si="2"/>
        <v>Old</v>
      </c>
      <c r="AD68" t="str">
        <f t="shared" si="3"/>
        <v>20% Raise</v>
      </c>
    </row>
    <row r="69" spans="1:30" x14ac:dyDescent="0.3">
      <c r="A69">
        <v>1039</v>
      </c>
      <c r="B69" t="s">
        <v>18</v>
      </c>
      <c r="C69" t="s">
        <v>36</v>
      </c>
      <c r="D69" t="s">
        <v>235</v>
      </c>
      <c r="E69" s="9">
        <v>24</v>
      </c>
      <c r="F69" t="s">
        <v>325</v>
      </c>
      <c r="G69" t="s">
        <v>333</v>
      </c>
      <c r="H69" t="s">
        <v>112</v>
      </c>
      <c r="I69">
        <v>144000</v>
      </c>
      <c r="J69" t="s">
        <v>23</v>
      </c>
      <c r="K69" t="s">
        <v>40</v>
      </c>
      <c r="L69" t="s">
        <v>40</v>
      </c>
      <c r="M69" t="s">
        <v>342</v>
      </c>
      <c r="N69" t="s">
        <v>470</v>
      </c>
      <c r="O69" t="s">
        <v>547</v>
      </c>
      <c r="P69" t="s">
        <v>50</v>
      </c>
      <c r="Q69" t="s">
        <v>40</v>
      </c>
      <c r="R69" t="s">
        <v>561</v>
      </c>
      <c r="AC69" t="str">
        <f t="shared" si="2"/>
        <v>Adolencent-Young</v>
      </c>
      <c r="AD69" t="str">
        <f t="shared" si="3"/>
        <v>10% Raise</v>
      </c>
    </row>
    <row r="70" spans="1:30" x14ac:dyDescent="0.3">
      <c r="A70">
        <v>1052</v>
      </c>
      <c r="B70" t="s">
        <v>80</v>
      </c>
      <c r="C70" t="s">
        <v>137</v>
      </c>
      <c r="D70" t="s">
        <v>395</v>
      </c>
      <c r="E70" s="9">
        <v>65</v>
      </c>
      <c r="F70" t="s">
        <v>325</v>
      </c>
      <c r="G70" t="s">
        <v>331</v>
      </c>
      <c r="H70" t="s">
        <v>62</v>
      </c>
      <c r="I70">
        <v>65000</v>
      </c>
      <c r="J70" t="s">
        <v>23</v>
      </c>
      <c r="K70" t="s">
        <v>40</v>
      </c>
      <c r="L70" t="s">
        <v>40</v>
      </c>
      <c r="M70" t="s">
        <v>84</v>
      </c>
      <c r="N70" t="s">
        <v>471</v>
      </c>
      <c r="O70" t="s">
        <v>496</v>
      </c>
      <c r="P70" t="s">
        <v>26</v>
      </c>
      <c r="Q70" t="s">
        <v>24</v>
      </c>
      <c r="R70">
        <v>2</v>
      </c>
      <c r="AC70" t="str">
        <f t="shared" si="2"/>
        <v>Old</v>
      </c>
      <c r="AD70" t="str">
        <f t="shared" si="3"/>
        <v>20% Raise</v>
      </c>
    </row>
    <row r="71" spans="1:30" x14ac:dyDescent="0.3">
      <c r="A71">
        <v>1043</v>
      </c>
      <c r="B71" t="s">
        <v>80</v>
      </c>
      <c r="C71" t="s">
        <v>191</v>
      </c>
      <c r="D71" t="s">
        <v>239</v>
      </c>
      <c r="E71" s="9">
        <v>63</v>
      </c>
      <c r="F71" t="s">
        <v>325</v>
      </c>
      <c r="G71" t="s">
        <v>330</v>
      </c>
      <c r="H71" t="s">
        <v>76</v>
      </c>
      <c r="I71">
        <v>106000</v>
      </c>
      <c r="J71" t="s">
        <v>77</v>
      </c>
      <c r="K71" t="s">
        <v>24</v>
      </c>
      <c r="L71" t="s">
        <v>40</v>
      </c>
      <c r="M71" t="s">
        <v>106</v>
      </c>
      <c r="N71" t="s">
        <v>472</v>
      </c>
      <c r="O71" t="s">
        <v>65</v>
      </c>
      <c r="P71" t="s">
        <v>66</v>
      </c>
      <c r="Q71" t="s">
        <v>40</v>
      </c>
      <c r="R71">
        <v>0</v>
      </c>
      <c r="AC71" t="str">
        <f t="shared" si="2"/>
        <v>Old</v>
      </c>
      <c r="AD71" t="str">
        <f t="shared" si="3"/>
        <v>15% Raise</v>
      </c>
    </row>
    <row r="72" spans="1:30" x14ac:dyDescent="0.3">
      <c r="A72">
        <v>1005</v>
      </c>
      <c r="B72" t="s">
        <v>137</v>
      </c>
      <c r="C72" t="s">
        <v>120</v>
      </c>
      <c r="D72" t="s">
        <v>396</v>
      </c>
      <c r="E72" s="9">
        <v>25</v>
      </c>
      <c r="F72" t="s">
        <v>324</v>
      </c>
      <c r="G72" t="s">
        <v>333</v>
      </c>
      <c r="H72" t="s">
        <v>62</v>
      </c>
      <c r="I72">
        <v>89000</v>
      </c>
      <c r="J72" t="s">
        <v>32</v>
      </c>
      <c r="K72" t="s">
        <v>40</v>
      </c>
      <c r="L72" t="s">
        <v>24</v>
      </c>
      <c r="M72" t="s">
        <v>106</v>
      </c>
      <c r="N72" t="s">
        <v>473</v>
      </c>
      <c r="O72" t="s">
        <v>548</v>
      </c>
      <c r="P72" t="s">
        <v>66</v>
      </c>
      <c r="Q72" t="s">
        <v>40</v>
      </c>
      <c r="R72" t="s">
        <v>561</v>
      </c>
      <c r="AC72" t="str">
        <f t="shared" si="2"/>
        <v>Adolencent-Young</v>
      </c>
      <c r="AD72" t="str">
        <f t="shared" si="3"/>
        <v>20% Raise</v>
      </c>
    </row>
    <row r="73" spans="1:30" x14ac:dyDescent="0.3">
      <c r="A73">
        <v>1040</v>
      </c>
      <c r="B73" t="s">
        <v>18</v>
      </c>
      <c r="C73" t="s">
        <v>137</v>
      </c>
      <c r="D73" t="s">
        <v>397</v>
      </c>
      <c r="E73" s="9">
        <v>61</v>
      </c>
      <c r="F73" t="s">
        <v>324</v>
      </c>
      <c r="G73" t="s">
        <v>333</v>
      </c>
      <c r="H73" t="s">
        <v>83</v>
      </c>
      <c r="I73">
        <v>91000</v>
      </c>
      <c r="J73" t="s">
        <v>23</v>
      </c>
      <c r="K73" t="s">
        <v>24</v>
      </c>
      <c r="L73" t="s">
        <v>40</v>
      </c>
      <c r="M73" t="s">
        <v>25</v>
      </c>
      <c r="N73" t="s">
        <v>474</v>
      </c>
      <c r="O73" t="s">
        <v>549</v>
      </c>
      <c r="P73" t="s">
        <v>26</v>
      </c>
      <c r="Q73" t="s">
        <v>24</v>
      </c>
      <c r="R73">
        <v>2</v>
      </c>
      <c r="AC73" t="str">
        <f t="shared" si="2"/>
        <v>Old</v>
      </c>
      <c r="AD73" t="str">
        <f t="shared" si="3"/>
        <v>15% Raise</v>
      </c>
    </row>
    <row r="74" spans="1:30" x14ac:dyDescent="0.3">
      <c r="A74">
        <v>1038</v>
      </c>
      <c r="B74" t="s">
        <v>182</v>
      </c>
      <c r="C74" t="s">
        <v>137</v>
      </c>
      <c r="D74" t="s">
        <v>245</v>
      </c>
      <c r="E74" s="9">
        <v>52</v>
      </c>
      <c r="F74" t="s">
        <v>325</v>
      </c>
      <c r="G74" t="s">
        <v>332</v>
      </c>
      <c r="H74" t="s">
        <v>76</v>
      </c>
      <c r="I74">
        <v>118000</v>
      </c>
      <c r="J74" t="s">
        <v>77</v>
      </c>
      <c r="K74" t="s">
        <v>24</v>
      </c>
      <c r="L74" t="s">
        <v>40</v>
      </c>
      <c r="M74" t="s">
        <v>71</v>
      </c>
      <c r="N74" t="s">
        <v>475</v>
      </c>
      <c r="O74" t="s">
        <v>550</v>
      </c>
      <c r="P74" t="s">
        <v>50</v>
      </c>
      <c r="Q74" t="s">
        <v>24</v>
      </c>
      <c r="R74">
        <v>3</v>
      </c>
      <c r="AC74" t="str">
        <f t="shared" si="2"/>
        <v>Old</v>
      </c>
      <c r="AD74" t="str">
        <f t="shared" si="3"/>
        <v>15% Raise</v>
      </c>
    </row>
    <row r="75" spans="1:30" x14ac:dyDescent="0.3">
      <c r="A75">
        <v>1021</v>
      </c>
      <c r="B75" t="s">
        <v>80</v>
      </c>
      <c r="C75" t="s">
        <v>74</v>
      </c>
      <c r="D75" t="s">
        <v>247</v>
      </c>
      <c r="E75" s="9">
        <v>34</v>
      </c>
      <c r="F75" t="s">
        <v>325</v>
      </c>
      <c r="G75" t="s">
        <v>330</v>
      </c>
      <c r="H75" t="s">
        <v>248</v>
      </c>
      <c r="I75">
        <v>148000</v>
      </c>
      <c r="J75" t="s">
        <v>39</v>
      </c>
      <c r="K75" t="s">
        <v>40</v>
      </c>
      <c r="L75" t="s">
        <v>24</v>
      </c>
      <c r="M75" t="s">
        <v>25</v>
      </c>
      <c r="N75" t="s">
        <v>476</v>
      </c>
      <c r="O75" t="s">
        <v>551</v>
      </c>
      <c r="P75" t="s">
        <v>66</v>
      </c>
      <c r="Q75" t="s">
        <v>40</v>
      </c>
      <c r="R75" t="s">
        <v>561</v>
      </c>
      <c r="AC75" t="str">
        <f t="shared" si="2"/>
        <v>Middle-Aged</v>
      </c>
      <c r="AD75" t="str">
        <f t="shared" si="3"/>
        <v>5% Raise</v>
      </c>
    </row>
    <row r="76" spans="1:30" x14ac:dyDescent="0.3">
      <c r="A76">
        <v>1032</v>
      </c>
      <c r="B76" t="s">
        <v>102</v>
      </c>
      <c r="C76" t="s">
        <v>74</v>
      </c>
      <c r="D76" t="s">
        <v>398</v>
      </c>
      <c r="E76" s="9">
        <v>25</v>
      </c>
      <c r="F76" t="s">
        <v>325</v>
      </c>
      <c r="G76" t="s">
        <v>330</v>
      </c>
      <c r="H76" t="s">
        <v>38</v>
      </c>
      <c r="I76">
        <v>148000</v>
      </c>
      <c r="J76" t="s">
        <v>91</v>
      </c>
      <c r="K76" t="s">
        <v>24</v>
      </c>
      <c r="L76" t="s">
        <v>24</v>
      </c>
      <c r="M76" t="s">
        <v>71</v>
      </c>
      <c r="N76" t="s">
        <v>477</v>
      </c>
      <c r="O76" t="s">
        <v>552</v>
      </c>
      <c r="P76" t="s">
        <v>50</v>
      </c>
      <c r="Q76" t="s">
        <v>24</v>
      </c>
      <c r="R76">
        <v>4</v>
      </c>
      <c r="AC76" t="str">
        <f t="shared" si="2"/>
        <v>Adolencent-Young</v>
      </c>
      <c r="AD76" t="str">
        <f t="shared" si="3"/>
        <v>20% Raise</v>
      </c>
    </row>
    <row r="77" spans="1:30" x14ac:dyDescent="0.3">
      <c r="A77">
        <v>1048</v>
      </c>
      <c r="B77" t="s">
        <v>80</v>
      </c>
      <c r="C77" t="s">
        <v>191</v>
      </c>
      <c r="D77" t="s">
        <v>239</v>
      </c>
      <c r="E77" s="9">
        <v>64</v>
      </c>
      <c r="F77" t="s">
        <v>325</v>
      </c>
      <c r="G77" t="s">
        <v>333</v>
      </c>
      <c r="H77" t="s">
        <v>62</v>
      </c>
      <c r="I77">
        <v>109000</v>
      </c>
      <c r="J77" t="s">
        <v>39</v>
      </c>
      <c r="K77" t="s">
        <v>24</v>
      </c>
      <c r="L77" t="s">
        <v>24</v>
      </c>
      <c r="M77" t="s">
        <v>25</v>
      </c>
      <c r="N77" t="s">
        <v>478</v>
      </c>
      <c r="O77" t="s">
        <v>553</v>
      </c>
      <c r="P77" t="s">
        <v>66</v>
      </c>
      <c r="Q77" t="s">
        <v>24</v>
      </c>
      <c r="R77">
        <v>3</v>
      </c>
      <c r="AC77" t="str">
        <f t="shared" si="2"/>
        <v>Old</v>
      </c>
      <c r="AD77" t="str">
        <f t="shared" si="3"/>
        <v>20% Raise</v>
      </c>
    </row>
    <row r="78" spans="1:30" x14ac:dyDescent="0.3">
      <c r="A78">
        <v>1050</v>
      </c>
      <c r="B78" t="s">
        <v>51</v>
      </c>
      <c r="C78" t="s">
        <v>120</v>
      </c>
      <c r="D78" t="s">
        <v>255</v>
      </c>
      <c r="E78" s="9">
        <v>48</v>
      </c>
      <c r="F78" t="s">
        <v>324</v>
      </c>
      <c r="G78" t="s">
        <v>333</v>
      </c>
      <c r="H78" t="s">
        <v>62</v>
      </c>
      <c r="I78">
        <v>52000</v>
      </c>
      <c r="J78" t="s">
        <v>39</v>
      </c>
      <c r="K78" t="s">
        <v>24</v>
      </c>
      <c r="L78" t="s">
        <v>24</v>
      </c>
      <c r="M78" t="s">
        <v>71</v>
      </c>
      <c r="N78" t="s">
        <v>479</v>
      </c>
      <c r="O78" t="s">
        <v>554</v>
      </c>
      <c r="P78" t="s">
        <v>34</v>
      </c>
      <c r="Q78" t="s">
        <v>40</v>
      </c>
      <c r="R78" t="s">
        <v>561</v>
      </c>
      <c r="AC78" t="str">
        <f t="shared" si="2"/>
        <v>Old</v>
      </c>
      <c r="AD78" t="str">
        <f t="shared" si="3"/>
        <v>20% Raise</v>
      </c>
    </row>
    <row r="79" spans="1:30" x14ac:dyDescent="0.3">
      <c r="A79">
        <v>1035</v>
      </c>
      <c r="B79" t="s">
        <v>80</v>
      </c>
      <c r="C79" t="s">
        <v>68</v>
      </c>
      <c r="D79" t="s">
        <v>230</v>
      </c>
      <c r="E79" s="9">
        <v>61</v>
      </c>
      <c r="F79" t="s">
        <v>325</v>
      </c>
      <c r="G79" t="s">
        <v>332</v>
      </c>
      <c r="H79" t="s">
        <v>112</v>
      </c>
      <c r="I79">
        <v>139000</v>
      </c>
      <c r="J79" t="s">
        <v>91</v>
      </c>
      <c r="K79" t="s">
        <v>24</v>
      </c>
      <c r="L79" t="s">
        <v>24</v>
      </c>
      <c r="M79" t="s">
        <v>25</v>
      </c>
      <c r="N79" t="s">
        <v>480</v>
      </c>
      <c r="O79" t="s">
        <v>555</v>
      </c>
      <c r="P79" t="s">
        <v>26</v>
      </c>
      <c r="Q79" t="s">
        <v>40</v>
      </c>
      <c r="R79" t="s">
        <v>561</v>
      </c>
      <c r="AC79" t="str">
        <f t="shared" si="2"/>
        <v>Old</v>
      </c>
      <c r="AD79" t="str">
        <f t="shared" si="3"/>
        <v>10% Raise</v>
      </c>
    </row>
    <row r="80" spans="1:30" x14ac:dyDescent="0.3">
      <c r="A80">
        <v>1008</v>
      </c>
      <c r="B80" t="s">
        <v>213</v>
      </c>
      <c r="C80" t="s">
        <v>68</v>
      </c>
      <c r="D80" t="s">
        <v>399</v>
      </c>
      <c r="E80" s="9">
        <v>27</v>
      </c>
      <c r="F80" t="s">
        <v>324</v>
      </c>
      <c r="G80" t="s">
        <v>331</v>
      </c>
      <c r="H80" t="s">
        <v>112</v>
      </c>
      <c r="I80">
        <v>106000</v>
      </c>
      <c r="J80" t="s">
        <v>91</v>
      </c>
      <c r="K80" t="s">
        <v>24</v>
      </c>
      <c r="L80" t="s">
        <v>40</v>
      </c>
      <c r="M80" t="s">
        <v>25</v>
      </c>
      <c r="N80" t="s">
        <v>481</v>
      </c>
      <c r="O80" t="s">
        <v>556</v>
      </c>
      <c r="P80" t="s">
        <v>50</v>
      </c>
      <c r="Q80" t="s">
        <v>40</v>
      </c>
      <c r="R80" t="s">
        <v>561</v>
      </c>
      <c r="AC80" t="str">
        <f t="shared" si="2"/>
        <v>Adolencent-Young</v>
      </c>
      <c r="AD80" t="str">
        <f t="shared" si="3"/>
        <v>10% Raise</v>
      </c>
    </row>
    <row r="81" spans="1:30" x14ac:dyDescent="0.3">
      <c r="A81">
        <v>1076</v>
      </c>
      <c r="B81" t="s">
        <v>182</v>
      </c>
      <c r="C81" t="s">
        <v>122</v>
      </c>
      <c r="D81" t="s">
        <v>260</v>
      </c>
      <c r="E81" s="9">
        <v>57</v>
      </c>
      <c r="F81" t="s">
        <v>324</v>
      </c>
      <c r="G81" t="s">
        <v>332</v>
      </c>
      <c r="H81" t="s">
        <v>58</v>
      </c>
      <c r="I81">
        <v>128000</v>
      </c>
      <c r="J81" t="s">
        <v>32</v>
      </c>
      <c r="K81" t="s">
        <v>24</v>
      </c>
      <c r="L81" t="s">
        <v>40</v>
      </c>
      <c r="M81" t="s">
        <v>25</v>
      </c>
      <c r="N81" t="s">
        <v>482</v>
      </c>
      <c r="O81" t="s">
        <v>557</v>
      </c>
      <c r="P81" t="s">
        <v>79</v>
      </c>
      <c r="Q81" t="s">
        <v>40</v>
      </c>
      <c r="R81" t="s">
        <v>561</v>
      </c>
      <c r="AC81" t="str">
        <f t="shared" si="2"/>
        <v>Old</v>
      </c>
      <c r="AD81" t="str">
        <f t="shared" si="3"/>
        <v>Raise dependent on Sales</v>
      </c>
    </row>
    <row r="82" spans="1:30" x14ac:dyDescent="0.3">
      <c r="A82">
        <v>1083</v>
      </c>
      <c r="B82" t="s">
        <v>137</v>
      </c>
      <c r="C82" t="s">
        <v>122</v>
      </c>
      <c r="D82" t="s">
        <v>400</v>
      </c>
      <c r="E82" s="9">
        <v>42</v>
      </c>
      <c r="F82" t="s">
        <v>325</v>
      </c>
      <c r="G82" t="s">
        <v>331</v>
      </c>
      <c r="H82" t="s">
        <v>76</v>
      </c>
      <c r="I82">
        <v>30000</v>
      </c>
      <c r="J82" t="s">
        <v>23</v>
      </c>
      <c r="K82" t="s">
        <v>40</v>
      </c>
      <c r="L82" t="s">
        <v>24</v>
      </c>
      <c r="M82" t="s">
        <v>106</v>
      </c>
      <c r="N82" t="s">
        <v>483</v>
      </c>
      <c r="O82" t="s">
        <v>496</v>
      </c>
      <c r="P82" t="s">
        <v>66</v>
      </c>
      <c r="Q82" t="s">
        <v>40</v>
      </c>
      <c r="R82" t="s">
        <v>561</v>
      </c>
      <c r="AC82" t="str">
        <f t="shared" si="2"/>
        <v>Old</v>
      </c>
      <c r="AD82" t="str">
        <f t="shared" si="3"/>
        <v>15% Raise</v>
      </c>
    </row>
    <row r="83" spans="1:30" x14ac:dyDescent="0.3">
      <c r="A83">
        <v>1044</v>
      </c>
      <c r="B83" t="s">
        <v>18</v>
      </c>
      <c r="C83" t="s">
        <v>120</v>
      </c>
      <c r="D83" t="s">
        <v>401</v>
      </c>
      <c r="E83" s="9">
        <v>35</v>
      </c>
      <c r="F83" t="s">
        <v>324</v>
      </c>
      <c r="G83" t="s">
        <v>332</v>
      </c>
      <c r="H83" t="s">
        <v>62</v>
      </c>
      <c r="I83">
        <v>65000</v>
      </c>
      <c r="J83" t="s">
        <v>77</v>
      </c>
      <c r="K83" t="s">
        <v>40</v>
      </c>
      <c r="L83" t="s">
        <v>24</v>
      </c>
      <c r="M83" t="s">
        <v>106</v>
      </c>
      <c r="N83" t="s">
        <v>484</v>
      </c>
      <c r="O83" t="s">
        <v>496</v>
      </c>
      <c r="P83" t="s">
        <v>34</v>
      </c>
      <c r="Q83" t="s">
        <v>40</v>
      </c>
      <c r="R83" t="s">
        <v>561</v>
      </c>
      <c r="AC83" t="str">
        <f t="shared" si="2"/>
        <v>Middle-Aged</v>
      </c>
      <c r="AD83" t="str">
        <f t="shared" si="3"/>
        <v>20% Raise</v>
      </c>
    </row>
    <row r="84" spans="1:30" x14ac:dyDescent="0.3">
      <c r="A84">
        <v>1023</v>
      </c>
      <c r="B84" t="s">
        <v>156</v>
      </c>
      <c r="C84" t="s">
        <v>191</v>
      </c>
      <c r="D84" t="s">
        <v>402</v>
      </c>
      <c r="E84" s="9">
        <v>36</v>
      </c>
      <c r="F84" t="s">
        <v>324</v>
      </c>
      <c r="G84" t="s">
        <v>332</v>
      </c>
      <c r="H84" t="s">
        <v>62</v>
      </c>
      <c r="I84">
        <v>95000</v>
      </c>
      <c r="J84" t="s">
        <v>23</v>
      </c>
      <c r="K84" t="s">
        <v>24</v>
      </c>
      <c r="L84" t="s">
        <v>40</v>
      </c>
      <c r="M84" t="s">
        <v>25</v>
      </c>
      <c r="N84" t="s">
        <v>485</v>
      </c>
      <c r="O84" t="s">
        <v>558</v>
      </c>
      <c r="P84" t="s">
        <v>50</v>
      </c>
      <c r="Q84" t="s">
        <v>24</v>
      </c>
      <c r="R84">
        <v>3</v>
      </c>
      <c r="AC84" t="str">
        <f t="shared" si="2"/>
        <v>Middle-Aged</v>
      </c>
      <c r="AD84" t="str">
        <f t="shared" si="3"/>
        <v>20% Raise</v>
      </c>
    </row>
    <row r="85" spans="1:30" x14ac:dyDescent="0.3">
      <c r="A85">
        <v>1073</v>
      </c>
      <c r="B85" t="s">
        <v>18</v>
      </c>
      <c r="C85" t="s">
        <v>36</v>
      </c>
      <c r="D85" t="s">
        <v>235</v>
      </c>
      <c r="E85" s="9">
        <v>27</v>
      </c>
      <c r="F85" t="s">
        <v>325</v>
      </c>
      <c r="G85" t="s">
        <v>333</v>
      </c>
      <c r="H85" t="s">
        <v>62</v>
      </c>
      <c r="I85">
        <v>42000</v>
      </c>
      <c r="J85" t="s">
        <v>23</v>
      </c>
      <c r="K85" t="s">
        <v>24</v>
      </c>
      <c r="L85" t="s">
        <v>24</v>
      </c>
      <c r="M85" t="s">
        <v>106</v>
      </c>
      <c r="N85" t="s">
        <v>486</v>
      </c>
      <c r="O85" t="s">
        <v>559</v>
      </c>
      <c r="P85" t="s">
        <v>66</v>
      </c>
      <c r="Q85" t="s">
        <v>40</v>
      </c>
      <c r="R85">
        <v>0</v>
      </c>
      <c r="AC85" t="str">
        <f t="shared" si="2"/>
        <v>Adolencent-Young</v>
      </c>
      <c r="AD85" t="str">
        <f t="shared" si="3"/>
        <v>20% Raise</v>
      </c>
    </row>
    <row r="86" spans="1:30" x14ac:dyDescent="0.3">
      <c r="A86">
        <v>1016</v>
      </c>
      <c r="B86" t="s">
        <v>18</v>
      </c>
      <c r="C86" t="s">
        <v>227</v>
      </c>
      <c r="D86" t="s">
        <v>268</v>
      </c>
      <c r="E86" s="9">
        <v>22</v>
      </c>
      <c r="F86" t="s">
        <v>324</v>
      </c>
      <c r="G86" t="s">
        <v>332</v>
      </c>
      <c r="H86" t="s">
        <v>83</v>
      </c>
      <c r="I86">
        <v>68000</v>
      </c>
      <c r="J86" t="s">
        <v>77</v>
      </c>
      <c r="K86" t="s">
        <v>40</v>
      </c>
      <c r="L86" t="s">
        <v>24</v>
      </c>
      <c r="M86" t="s">
        <v>25</v>
      </c>
      <c r="N86" t="s">
        <v>487</v>
      </c>
      <c r="O86" t="s">
        <v>560</v>
      </c>
      <c r="P86" t="s">
        <v>34</v>
      </c>
      <c r="Q86" t="s">
        <v>40</v>
      </c>
      <c r="R86">
        <v>0</v>
      </c>
      <c r="AC86" t="str">
        <f t="shared" si="2"/>
        <v>Adolencent-Young</v>
      </c>
      <c r="AD86" t="str">
        <f t="shared" si="3"/>
        <v>15% Raise</v>
      </c>
    </row>
    <row r="87" spans="1:30" x14ac:dyDescent="0.3">
      <c r="AC87" t="str">
        <f t="shared" si="2"/>
        <v>Adolencent-Young</v>
      </c>
      <c r="AD87" t="str">
        <f t="shared" si="3"/>
        <v/>
      </c>
    </row>
  </sheetData>
  <autoFilter ref="E1:R86"/>
  <conditionalFormatting sqref="I1:I1048576">
    <cfRule type="top10" dxfId="6" priority="8" rank="10"/>
  </conditionalFormatting>
  <conditionalFormatting sqref="E1:E1048576">
    <cfRule type="top10" dxfId="5" priority="7" bottom="1" rank="10"/>
  </conditionalFormatting>
  <conditionalFormatting sqref="R1:R1048576">
    <cfRule type="dataBar" priority="2">
      <dataBar>
        <cfvo type="min"/>
        <cfvo type="max"/>
        <color rgb="FFFFB628"/>
      </dataBar>
      <extLst>
        <ext xmlns:x14="http://schemas.microsoft.com/office/spreadsheetml/2009/9/main" uri="{B025F937-C7B1-47D3-B67F-A62EFF666E3E}">
          <x14:id>{1B0DFC6C-02E4-4F84-896E-CFB177D5C876}</x14:id>
        </ext>
      </extLst>
    </cfRule>
  </conditionalFormatting>
  <conditionalFormatting sqref="N1:N1048576">
    <cfRule type="expression" dxfId="4" priority="1">
      <formula>YEAR(N2) &gt;= 2015</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B0DFC6C-02E4-4F84-896E-CFB177D5C876}">
            <x14:dataBar minLength="0" maxLength="100" gradient="0">
              <x14:cfvo type="autoMin"/>
              <x14:cfvo type="autoMax"/>
              <x14:negativeFillColor rgb="FFFF0000"/>
              <x14:axisColor rgb="FF000000"/>
            </x14:dataBar>
          </x14:cfRule>
          <xm:sqref>R1:R1048576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employee_dataset</vt:lpstr>
      <vt:lpstr>About Project &amp; Data Dictionary</vt:lpstr>
      <vt:lpstr>employee_dataset_copy</vt:lpstr>
      <vt:lpstr>clean_dataset</vt:lpstr>
      <vt:lpstr>Logic&amp;C.Formatting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2025-04-24T19:59:16Z</dcterms:modified>
</cp:coreProperties>
</file>