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8327" windowHeight="9203" firstSheet="1" activeTab="1"/>
  </bookViews>
  <sheets>
    <sheet name="employee_dataset" sheetId="1" r:id="rId1"/>
    <sheet name="Data Dictionary &amp; Project Steps" sheetId="2" r:id="rId2"/>
    <sheet name="Clean_Dataset" sheetId="4" r:id="rId3"/>
  </sheets>
  <definedNames>
    <definedName name="_xlnm._FilterDatabase" localSheetId="2" hidden="1">Clean_Dataset!$A$1:$R$86</definedName>
    <definedName name="_xlcn.LinkedTable_Table11" hidden="1">Table1[]</definedName>
  </definedNames>
  <calcPr calcId="162913"/>
  <extLst>
    <ext xmlns:x15="http://schemas.microsoft.com/office/spreadsheetml/2010/11/main" uri="{FCE2AD5D-F65C-4FA6-A056-5C36A1767C68}">
      <x15:dataModel>
        <x15:modelTables>
          <x15:modelTable id="Add_Fields_0c2a9724-d751-47ca-9258-350eaec6a0a8" name="Add_Fields" connection="Excel employee_add_fields"/>
          <x15:modelTable id="Table1" name="Table1" connection="LinkedTable_Table1"/>
        </x15:modelTables>
      </x15:dataModel>
    </ext>
  </extLst>
</workbook>
</file>

<file path=xl/calcChain.xml><?xml version="1.0" encoding="utf-8"?>
<calcChain xmlns="http://schemas.openxmlformats.org/spreadsheetml/2006/main">
  <c r="X4" i="4" l="1"/>
  <c r="X2" i="4"/>
  <c r="X3"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W2" i="4" l="1"/>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V2" i="4" l="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S2" i="4" l="1"/>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alcChain>
</file>

<file path=xl/connections.xml><?xml version="1.0" encoding="utf-8"?>
<connections xmlns="http://schemas.openxmlformats.org/spreadsheetml/2006/main">
  <connection id="1" name="Excel employee_add_fields" type="100" refreshedVersion="6">
    <extLst>
      <ext xmlns:x15="http://schemas.microsoft.com/office/spreadsheetml/2010/11/main" uri="{DE250136-89BD-433C-8126-D09CA5730AF9}">
        <x15:connection id="11c98766-0e34-459c-8c7e-fdfd37057cda"/>
      </ext>
    </extLst>
  </connection>
  <connection id="2"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<sst xmlns="http://schemas.openxmlformats.org/spreadsheetml/2006/main" count="2662" uniqueCount="590">
  <si>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</si>
  <si>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</si>
  <si>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</si>
  <si>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</si>
  <si>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</si>
  <si>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</si>
  <si>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</si>
  <si>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</si>
  <si>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</si>
  <si>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</si>
  <si>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</si>
  <si>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</si>
  <si>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</si>
  <si>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</si>
  <si>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</si>
  <si>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</si>
  <si>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</si>
  <si>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</si>
  <si>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</si>
  <si>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</si>
  <si>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</si>
  <si>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</si>
  <si>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</si>
  <si>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</si>
  <si>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</si>
  <si>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</si>
  <si>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</si>
  <si>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</si>
  <si>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</si>
  <si>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</si>
  <si>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</si>
  <si>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</si>
  <si>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</si>
  <si>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</si>
  <si>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</si>
  <si>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</si>
  <si>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</si>
  <si>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</si>
  <si>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</si>
  <si>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</si>
  <si>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</si>
  <si>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</si>
  <si>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</si>
  <si>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</si>
  <si>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</si>
  <si>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</si>
  <si>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</si>
  <si>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</si>
  <si>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</si>
  <si>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</si>
  <si>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</si>
  <si>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</si>
  <si>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</si>
  <si>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</si>
  <si>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</si>
  <si>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</si>
  <si>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</si>
  <si>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</si>
  <si>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</si>
  <si>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</si>
  <si>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</si>
  <si>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</si>
  <si>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</si>
  <si>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</si>
  <si>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</si>
  <si>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</si>
  <si>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</si>
  <si>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</si>
  <si>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</si>
  <si>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</si>
  <si>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</si>
  <si>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</si>
  <si>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</si>
  <si>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</si>
  <si>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</si>
  <si>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</si>
  <si>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</si>
  <si>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</si>
  <si>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</si>
  <si>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</si>
  <si>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</si>
  <si>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</si>
  <si>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</si>
  <si>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</si>
  <si>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</si>
  <si>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</si>
  <si>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</si>
  <si>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</si>
  <si>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</si>
  <si>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</si>
  <si>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</si>
  <si>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</si>
  <si>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</si>
  <si>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</si>
  <si>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</si>
  <si>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</si>
  <si>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</si>
  <si>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</si>
  <si>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</si>
  <si>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</si>
  <si>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</si>
  <si>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</si>
  <si>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</si>
  <si>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</si>
  <si>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</si>
  <si>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</si>
  <si>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</si>
  <si>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</si>
  <si>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</si>
  <si>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</si>
  <si>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</si>
  <si>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</si>
  <si>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</si>
  <si>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</si>
  <si>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</si>
  <si>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</si>
  <si>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</si>
  <si>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</si>
  <si>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</si>
  <si>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</si>
  <si>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</si>
  <si>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</si>
  <si>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</si>
  <si>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</si>
  <si>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</si>
  <si>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</si>
  <si>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</si>
  <si>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</si>
  <si>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</si>
  <si>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</si>
  <si>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</si>
  <si>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</si>
  <si>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</si>
  <si>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</si>
  <si>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</si>
  <si>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</si>
  <si>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</si>
  <si>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</si>
  <si>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</si>
  <si>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</si>
  <si>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</si>
  <si>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</si>
  <si>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</si>
  <si>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</si>
  <si>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</si>
  <si>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</si>
  <si>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</si>
  <si>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</si>
  <si>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</si>
  <si>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</si>
  <si>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</si>
  <si>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</si>
  <si>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</si>
  <si>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</si>
  <si>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</si>
  <si>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</si>
  <si>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</si>
  <si>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</si>
  <si>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</si>
  <si>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</si>
  <si>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</si>
  <si>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</si>
  <si>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</si>
  <si>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</si>
  <si>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</si>
  <si>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</si>
  <si>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</si>
  <si>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</si>
  <si>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</si>
  <si>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</si>
  <si>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</si>
  <si>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</si>
  <si>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</si>
  <si>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</si>
  <si>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</si>
  <si>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</si>
  <si>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</si>
  <si>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</si>
  <si>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</si>
  <si>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</si>
  <si>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</si>
  <si>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</si>
  <si>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</si>
  <si>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</si>
  <si>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</si>
  <si>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</si>
  <si>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</si>
  <si>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</si>
  <si>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</si>
  <si>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</si>
  <si>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</si>
  <si>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</si>
  <si>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</si>
  <si>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</si>
  <si>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</si>
  <si>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</si>
  <si>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</si>
  <si>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</si>
  <si>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</si>
  <si>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</si>
  <si>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</si>
  <si>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</si>
  <si>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</si>
  <si>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</si>
  <si>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</si>
  <si>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</si>
  <si>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</si>
  <si>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</si>
  <si>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</si>
  <si>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</si>
  <si>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</si>
  <si>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</si>
  <si>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</si>
  <si>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</si>
  <si>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</si>
  <si>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</si>
  <si>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</si>
  <si>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</si>
  <si>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</si>
  <si>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</si>
  <si>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</si>
  <si>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</si>
  <si>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</si>
  <si>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</si>
  <si>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</si>
  <si>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</si>
  <si>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</si>
  <si>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</si>
  <si>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</si>
  <si>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</si>
  <si>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</si>
  <si>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</si>
  <si>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</si>
  <si>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</si>
  <si>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</si>
  <si>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</si>
  <si>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</si>
  <si>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</si>
  <si>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</si>
  <si>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</si>
  <si>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</si>
  <si>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</si>
  <si>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</si>
  <si>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</si>
  <si>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</si>
  <si>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</si>
  <si>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</si>
  <si>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</si>
  <si>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</si>
  <si>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</si>
  <si>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</si>
  <si>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</si>
  <si>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</si>
  <si>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</si>
  <si>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</si>
  <si>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</si>
  <si>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</si>
  <si>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</si>
  <si>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</si>
  <si>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</si>
  <si>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</si>
  <si>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</si>
  <si>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</si>
  <si>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</si>
  <si>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</si>
  <si>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</si>
  <si>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</si>
  <si>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</si>
  <si>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</si>
  <si>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</si>
  <si>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</si>
  <si>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</si>
  <si>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</si>
  <si>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</si>
  <si>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</si>
  <si>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</si>
  <si>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</si>
  <si>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</si>
  <si>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</si>
  <si>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</si>
  <si>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</si>
  <si>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</si>
  <si>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</si>
  <si>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</si>
  <si>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</si>
  <si>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</si>
  <si>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</si>
  <si>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</si>
  <si>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</si>
  <si>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</si>
  <si>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</si>
  <si>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</si>
  <si>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</si>
  <si>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</si>
  <si>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</si>
  <si>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</si>
  <si>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</si>
  <si>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</si>
  <si>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</si>
  <si>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</si>
  <si>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</si>
  <si>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</si>
  <si>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</si>
  <si>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</si>
  <si>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 1.</t>
  </si>
  <si>
    <t>Male</t>
  </si>
  <si>
    <t>Female</t>
  </si>
  <si>
    <t>Married</t>
  </si>
  <si>
    <t>Widowed</t>
  </si>
  <si>
    <t>Divorced</t>
  </si>
  <si>
    <t>Single</t>
  </si>
  <si>
    <t>Over 10 Miles</t>
  </si>
  <si>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</si>
  <si>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</si>
  <si>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</si>
  <si>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</si>
  <si>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</si>
  <si>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</si>
  <si>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</si>
  <si>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</si>
  <si>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</si>
  <si>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</si>
  <si>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</si>
  <si>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</si>
  <si>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</si>
  <si>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</si>
  <si>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</si>
  <si>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</si>
  <si>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</si>
  <si>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</si>
  <si>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</si>
  <si>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</si>
  <si>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</si>
  <si>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</si>
  <si>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</si>
  <si>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</si>
  <si>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</si>
  <si>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</si>
  <si>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</si>
  <si>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</si>
  <si>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</si>
  <si>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</si>
  <si>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</si>
  <si>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</si>
  <si>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</si>
  <si>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</si>
  <si>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</si>
  <si>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</si>
  <si>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</si>
  <si>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</si>
  <si>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</si>
  <si>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</si>
  <si>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</si>
  <si>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</si>
  <si>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</si>
  <si>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</si>
  <si>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</si>
  <si>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</si>
  <si>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</si>
  <si>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</si>
  <si>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</si>
  <si>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</si>
  <si>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</si>
  <si>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</si>
  <si>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</si>
  <si>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</si>
  <si>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</si>
  <si>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</si>
  <si>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</si>
  <si>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</si>
  <si>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</si>
  <si>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</si>
  <si>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</si>
  <si>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</si>
  <si>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</si>
  <si>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</si>
  <si>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</si>
  <si>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</si>
  <si>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</si>
  <si>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</si>
  <si>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</si>
  <si>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</si>
  <si>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</si>
  <si>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</si>
  <si>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</si>
  <si>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</si>
  <si>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</si>
  <si>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</si>
  <si>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</si>
  <si>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</si>
  <si>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</si>
  <si>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</si>
  <si>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</si>
  <si>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</si>
  <si>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</si>
  <si>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</si>
  <si>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</si>
  <si>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</si>
  <si>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</si>
  <si>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</si>
  <si>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</si>
  <si>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</si>
  <si>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</si>
  <si>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</si>
  <si>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</si>
  <si>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</si>
  <si>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</si>
  <si>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</si>
  <si>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</si>
  <si>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</si>
  <si>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</si>
  <si>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</si>
  <si>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</si>
  <si>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</si>
  <si>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</si>
  <si>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</si>
  <si>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</si>
  <si>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</si>
  <si>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</si>
  <si>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</si>
  <si>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</si>
  <si>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</si>
  <si>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</si>
  <si>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</si>
  <si>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</si>
  <si>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</si>
  <si>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</si>
  <si>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</si>
  <si>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</si>
  <si>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</si>
  <si>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</si>
  <si>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</si>
  <si>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</si>
  <si>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</si>
  <si>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</si>
  <si>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</si>
  <si>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</si>
  <si>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</si>
  <si>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</si>
  <si>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</si>
  <si>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</si>
  <si>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</si>
  <si>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</si>
  <si>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</si>
  <si>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</si>
  <si>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</si>
  <si>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</si>
  <si>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</si>
  <si>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</si>
  <si>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</si>
  <si>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</si>
  <si>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</si>
  <si>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</si>
  <si>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</si>
  <si>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</si>
  <si>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</si>
  <si>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</si>
  <si>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</si>
  <si>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</si>
  <si>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</si>
  <si>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</si>
  <si>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</si>
  <si>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</si>
  <si>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</si>
  <si>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</si>
  <si>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</si>
  <si>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</si>
  <si>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</si>
  <si>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</si>
  <si>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</si>
  <si>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</si>
  <si>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</si>
  <si>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</si>
  <si>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</si>
  <si>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</si>
  <si>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</si>
  <si>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</si>
  <si>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</si>
  <si>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</si>
  <si>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</si>
  <si>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</si>
  <si>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</si>
  <si>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</si>
  <si>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</si>
  <si>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</si>
  <si>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</si>
  <si>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</si>
  <si>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</si>
  <si>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</si>
  <si>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</si>
  <si>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</si>
  <si>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</si>
  <si>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</si>
  <si>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</si>
  <si>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</si>
  <si>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</si>
  <si>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</si>
  <si>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</si>
  <si>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</si>
  <si>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</si>
  <si>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</si>
  <si>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</si>
  <si>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</si>
  <si>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</si>
  <si>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</si>
  <si>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</si>
  <si>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</si>
  <si>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</si>
  <si>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</si>
  <si>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</si>
  <si>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</si>
  <si>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</si>
  <si>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</si>
  <si>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</si>
  <si>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</si>
  <si>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</si>
  <si>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t>Satisfaction</t>
  </si>
  <si>
    <t>Bike Purchases</t>
  </si>
  <si>
    <t>Used =COUNT()</t>
  </si>
  <si>
    <t>Used = COUNTA()</t>
  </si>
  <si>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</si>
  <si>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</si>
  <si>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</si>
  <si>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</si>
  <si>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</si>
  <si>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employee_add_fields new for Part 2</t>
  </si>
  <si>
    <t>Company Level</t>
  </si>
  <si>
    <t xml:space="preserve">Sick Days </t>
  </si>
  <si>
    <t>Outlines the Sick days taken by an Employee during their tenure at the Company</t>
  </si>
  <si>
    <t>Company Hierachy</t>
  </si>
  <si>
    <t>Steps Taken in Part 2: Advanced Pivot Table and Dashboard</t>
  </si>
  <si>
    <t>Clean Dataset is our Working Copy and we shall be utilizing it and we saw that the End Date from Part 1 had some empty values and we engaged HR and it confirmed all those are Present Employees and we have tio impute Present when we see a blank</t>
  </si>
  <si>
    <t>Step 2.</t>
  </si>
  <si>
    <t>Filtered by Blanks on End Date and Imputed the "Present" on the End Date</t>
  </si>
  <si>
    <t xml:space="preserve">Step 3. </t>
  </si>
  <si>
    <t>Convert the Data to a Table by Ctrl + T and also load the Power Pivot as the Questions asked needs an Aggregated Table</t>
  </si>
  <si>
    <t>Step 4.</t>
  </si>
  <si>
    <t>Section 1 Questions: Sick Days Analysis</t>
  </si>
  <si>
    <t>Q1: Average Sick Days by Company Level</t>
  </si>
  <si>
    <t>Q2: Total Sick Days Grouped by Bicycle Purchase Status</t>
  </si>
  <si>
    <t>Q3: Sick Days Ratio by Region</t>
  </si>
  <si>
    <r>
      <rPr>
        <b/>
        <sz val="11"/>
        <color theme="1"/>
        <rFont val="Century Gothic"/>
        <family val="2"/>
      </rPr>
      <t>Answer:</t>
    </r>
    <r>
      <rPr>
        <sz val="11"/>
        <color theme="1"/>
        <rFont val="Century Gothic"/>
        <family val="2"/>
      </rPr>
      <t xml:space="preserve"> Go to power pivot the Add Fields sheet and create a Pivot Table and sort from smallest to largest by average days: </t>
    </r>
    <r>
      <rPr>
        <b/>
        <sz val="11"/>
        <color theme="1"/>
        <rFont val="Century Gothic"/>
        <family val="2"/>
      </rPr>
      <t>Unknown 4.33, Entry 5.83, Senior 6.05, Mid 6.10, Junior 6.28</t>
    </r>
  </si>
  <si>
    <t>Net Workdays</t>
  </si>
  <si>
    <t>Net Workyears</t>
  </si>
  <si>
    <t>Tenure Bracket</t>
  </si>
  <si>
    <t>Age Bracket</t>
  </si>
  <si>
    <t>Step 5.</t>
  </si>
  <si>
    <t>Look at all the Questions and Create the Columns needed for Answering them: Network Days, Network Years, Tenure Bracket, Age Bracket</t>
  </si>
  <si>
    <r>
      <t xml:space="preserve">Network Days: </t>
    </r>
    <r>
      <rPr>
        <b/>
        <sz val="11"/>
        <color theme="1"/>
        <rFont val="Century Gothic"/>
        <family val="2"/>
      </rPr>
      <t>=NETWORKDAYS([@[Start Date]], IF([@[End Date]]="Present", DATE(2025,4,27), [@[End Date]]))</t>
    </r>
    <r>
      <rPr>
        <sz val="11"/>
        <color theme="1"/>
        <rFont val="Century Gothic"/>
        <family val="2"/>
      </rPr>
      <t xml:space="preserve"> - with set Date for Reproducibility, alternative Formular </t>
    </r>
    <r>
      <rPr>
        <b/>
        <i/>
        <sz val="11"/>
        <color theme="1"/>
        <rFont val="Century Gothic"/>
        <family val="2"/>
      </rPr>
      <t>=NETWORKDAYS([@[Start Date]], IF([@[End Date]]="Present", TODAY(), [@[End Date]]))</t>
    </r>
    <r>
      <rPr>
        <sz val="11"/>
        <color theme="1"/>
        <rFont val="Century Gothic"/>
        <family val="2"/>
      </rPr>
      <t xml:space="preserve">
</t>
    </r>
  </si>
  <si>
    <r>
      <t xml:space="preserve">Network Years: </t>
    </r>
    <r>
      <rPr>
        <b/>
        <sz val="11"/>
        <color theme="1"/>
        <rFont val="Century Gothic"/>
        <family val="2"/>
      </rPr>
      <t>=ROUND([@[Net Workdays]]/365,1)</t>
    </r>
  </si>
  <si>
    <r>
      <t xml:space="preserve">Tenure Bracket: </t>
    </r>
    <r>
      <rPr>
        <b/>
        <sz val="11"/>
        <color theme="1"/>
        <rFont val="Century Gothic"/>
        <family val="2"/>
      </rPr>
      <t>=IF([@[Net Workyears]]&gt;10, "Over 10 Years",
IF([@[Net Workyears]]&gt;=6, "6 - 10 Years",
IF([@[Net Workyears]]&gt;=2,"2 - 5 Years",
IF([@[Net Workyears]]&lt;2," &lt; 2 Years", "Invalid"))))</t>
    </r>
  </si>
  <si>
    <r>
      <t xml:space="preserve">Age Bracket: </t>
    </r>
    <r>
      <rPr>
        <b/>
        <sz val="11"/>
        <color theme="1"/>
        <rFont val="Century Gothic"/>
        <family val="2"/>
      </rPr>
      <t>=IF([@Age]&gt;45, "Old - 45+ Years",
IF([@Age]&gt;30, "Middle-Age - 31-45 Years",
IF([@Age]&lt;=30, "Adolescent-Young - 30- Years", "Invalid")))</t>
    </r>
  </si>
  <si>
    <t>Create a New Sheet and in it import Both Datasets (employee_dataset and employee_add_fields)  with Power Pivot and Analyze to answer questions</t>
  </si>
  <si>
    <r>
      <t xml:space="preserve">1. PreProcessing </t>
    </r>
    <r>
      <rPr>
        <sz val="11"/>
        <color theme="1"/>
        <rFont val="Century Gothic"/>
        <family val="2"/>
      </rPr>
      <t>on Clean_Dataset sheetpage</t>
    </r>
  </si>
  <si>
    <t>d)</t>
  </si>
  <si>
    <t>a)</t>
  </si>
  <si>
    <t>b)</t>
  </si>
  <si>
    <t>c)</t>
  </si>
  <si>
    <r>
      <rPr>
        <b/>
        <sz val="11"/>
        <color theme="1"/>
        <rFont val="Century Gothic"/>
        <family val="2"/>
      </rPr>
      <t xml:space="preserve">Answer: </t>
    </r>
    <r>
      <rPr>
        <sz val="11"/>
        <color theme="1"/>
        <rFont val="Century Gothic"/>
        <family val="2"/>
      </rPr>
      <t xml:space="preserve">Power Pivot by pulling from 2 Datasets: </t>
    </r>
    <r>
      <rPr>
        <b/>
        <sz val="11"/>
        <color theme="1"/>
        <rFont val="Century Gothic"/>
        <family val="2"/>
      </rPr>
      <t>N 405, Y 190</t>
    </r>
  </si>
  <si>
    <t>Full Name</t>
  </si>
  <si>
    <r>
      <t xml:space="preserve">Answer: </t>
    </r>
    <r>
      <rPr>
        <b/>
        <sz val="11"/>
        <color theme="1"/>
        <rFont val="Century Gothic"/>
        <family val="2"/>
      </rPr>
      <t>Africa 13.11%, Pacific 16.97%, Europe 18.15%, Asia 20.50%, Americas 31.26% Created a Measure in the Power Pivot and then  a Pivot Table using the Region and Measure</t>
    </r>
  </si>
  <si>
    <t xml:space="preserve">Q4: Top 5 Employees with most Sick Days including ties </t>
  </si>
  <si>
    <r>
      <t xml:space="preserve">Answer: Created a Related Column first </t>
    </r>
    <r>
      <rPr>
        <b/>
        <sz val="11"/>
        <color theme="1"/>
        <rFont val="Century Gothic"/>
        <family val="2"/>
      </rPr>
      <t xml:space="preserve">=RELATED(Clean_Dataset[Full Name]),  16 Morgan Johnson,
13 John Johnson,
12 Pat Smith,
11 Taylor Miller,
11 Jordan Wilson,
11 Jordan Brown,
10 Pat Johnson,
10 Pat Williams,
10 Jamie Brown,
10 Morgan Brown,
10 Jamie Brown,
10 John Smith,
10 Pat Taylor,
10 Alex Smith
</t>
    </r>
  </si>
  <si>
    <t>Section 2 Tenure Insights</t>
  </si>
  <si>
    <t>Q1: Average Working Days by Job Title</t>
  </si>
  <si>
    <t>Q2: Count of employees grouped by Tenure Bracket (e.g., &lt;2 yrs, 2–5 yrs, 5+ yrs)</t>
  </si>
  <si>
    <t>Answer:</t>
  </si>
  <si>
    <t>End Date-fixed</t>
  </si>
  <si>
    <r>
      <t xml:space="preserve">Answer: This Answer because we are not working with a fixed stint for all emloyees we have turnover it have Start Date and End Date Timelines to pick and view but overal its: </t>
    </r>
    <r>
      <rPr>
        <b/>
        <sz val="11"/>
        <color theme="1"/>
        <rFont val="Century Gothic"/>
        <family val="2"/>
      </rPr>
      <t>Salesman 3.73,
HR 3.96,
Engineer 4.17,
Receptionist 4.17,
Director 4.34,
Clerical 5.29,
Skilled Manual 5.35,
Manager 6.65,
Analyst 7.84,
Accountant 9.83,
Professional 10.47</t>
    </r>
  </si>
  <si>
    <r>
      <t xml:space="preserve">Answer: </t>
    </r>
    <r>
      <rPr>
        <b/>
        <sz val="11"/>
        <color theme="1"/>
        <rFont val="Century Gothic"/>
        <family val="2"/>
      </rPr>
      <t xml:space="preserve"> &lt; 2 Years - 17,
 2 - 5 Years - 36,
 6 - 10 Years - 16,
 Over 10 Years - 16</t>
    </r>
  </si>
  <si>
    <t>Q1: Average Salary by Company Level and Region</t>
  </si>
  <si>
    <t>Q2: Count of Bike Purchasers by Education Level</t>
  </si>
  <si>
    <t>Q3: Average Bike Satisfaction by Commute Distance</t>
  </si>
  <si>
    <t>Q1: Top 10 salaries by Company Level</t>
  </si>
  <si>
    <t xml:space="preserve">Answer: </t>
  </si>
  <si>
    <t>Section 3 Cross-Category Metrics</t>
  </si>
  <si>
    <t>Q1: % Sick to Working Days (use the Sick Day Ratio field) by Gender</t>
  </si>
  <si>
    <r>
      <t xml:space="preserve">Answer:  </t>
    </r>
    <r>
      <rPr>
        <sz val="11"/>
        <color theme="1"/>
        <rFont val="Century Gothic"/>
        <family val="2"/>
      </rPr>
      <t xml:space="preserve">Created a Related Field in Power Pivot of the NetWorkingDays then a calculated field of sick to networking days percentage (sick days/networking days)*100 then a Pivot table by Gender: </t>
    </r>
    <r>
      <rPr>
        <b/>
        <sz val="11"/>
        <color theme="1"/>
        <rFont val="Century Gothic"/>
        <family val="2"/>
      </rPr>
      <t>Female 1.18,
Male 0.72</t>
    </r>
  </si>
  <si>
    <t>Q2: Average Salary per Actual Working Day (Salary per year * Total Tenure Years ÷ Working Days - Sick Days) by Education Level</t>
  </si>
  <si>
    <r>
      <t xml:space="preserve">Answer: Created Related Fields for Salary, NetWorkYears, NetWorkDays and then a Calculated Field to compute Actual Salary per Actual Worked Days: </t>
    </r>
    <r>
      <rPr>
        <b/>
        <sz val="11"/>
        <color theme="1"/>
        <rFont val="Century Gothic"/>
        <family val="2"/>
      </rPr>
      <t>High School $233.56,
Bachelors $247.40,
Masters $277.25,
PhD $278.11,
Partial College $278.25</t>
    </r>
  </si>
  <si>
    <t>Section 5: Calculated Fields</t>
  </si>
  <si>
    <t>Q2: Employees with Bottom 10 sick day ratios</t>
  </si>
  <si>
    <r>
      <t xml:space="preserve">Answer:  </t>
    </r>
    <r>
      <rPr>
        <sz val="11"/>
        <color theme="1"/>
        <rFont val="Century Gothic"/>
        <family val="2"/>
      </rPr>
      <t xml:space="preserve">Sorted the Calculated Field in the Add Fields Power Pivot from Smallest to Largest and picked the 10: </t>
    </r>
    <r>
      <rPr>
        <b/>
        <sz val="11"/>
        <color theme="1"/>
        <rFont val="Century Gothic"/>
        <family val="2"/>
      </rPr>
      <t>Taylor Wilson,
Morgan Taylor,
Casey Williams,
Pat Taylor,
Jordan Taylor,
Alex Wilson,
Chris Williams,
Jamie Taylor,
Alex Davis,
Jamie Brown</t>
    </r>
  </si>
  <si>
    <t>Section 4: Top/Bottom Analysis</t>
  </si>
  <si>
    <t xml:space="preserve">Dashboard </t>
  </si>
  <si>
    <t>Highlight Figures (KPIs) at the Top</t>
  </si>
  <si>
    <t>Total Employees</t>
  </si>
  <si>
    <t>Average Tenure (Working Days)</t>
  </si>
  <si>
    <t>Average Sick Days</t>
  </si>
  <si>
    <t>Bike Purchase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</si>
</sst>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3">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0" fontId="18" fillId="0" borderId="0" xfId="0" applyFont="1" applyAlignment="1">
      <alignment vertical="top"/>
    </xf>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22" fillId="0" borderId="0" xfId="0" applyFont="1"/>
    <xf numFmtId="0" fontId="0" fillId="0" borderId="0" xfId="0" applyAlignment="1">
      <alignment wrapText="1"/>
    </xf>
    <xf numFmtId="0" fontId="23" fillId="0" borderId="0" xfId="0" applyFont="1"/>
    <xf numFmtId="0" fontId="0" fillId="0" borderId="0" xfId="0" applyNumberFormat="1"/>
    <xf numFmtId="14" fontId="16" fillId="0" borderId="0" xfId="0" applyNumberFormat="1" applyFont="1"/>
    <xf numFmtId="0" fontId="21" fillId="0" borderId="0" xfId="42" applyFont="1" applyAlignment="1">
      <alignment horizontal="left" vertical="top"/>
    </xf>
    <xf numFmtId="0" fontId="18" fillId="0" borderId="0" xfId="0" applyFont="1" applyAlignment="1">
      <alignment horizontal="left" vertical="top"/>
    </xf>
    <xf numFmtId="0" fontId="19" fillId="0" borderId="0" xfId="0" applyFont="1" applyAlignment="1">
      <alignment horizontal="left"/>
    </xf>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73</xdr:row>
      <xdr:rowOff>36491</xdr:rowOff>
    </xdr:from>
    <xdr:to>
      <xdr:col>6</xdr:col>
      <xdr:colOff>333955</xdr:colOff>
      <xdr:row>80</xdr:row>
      <xdr:rowOff>156495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386731"/>
          <a:ext cx="5629524" cy="1400164"/>
        </a:xfrm>
        <a:prstGeom prst="rect">
          <a:avLst/>
        </a:prstGeom>
      </xdr:spPr>
    </xdr:pic>
    <xdr:clientData/>
  </xdr:twoCellAnchor>
  <xdr:twoCellAnchor editAs="oneCell">
    <xdr:from>
      <xdr:col>0</xdr:col>
      <xdr:colOff>0</xdr:colOff>
      <xdr:row>83</xdr:row>
      <xdr:rowOff>87464</xdr:rowOff>
    </xdr:from>
    <xdr:to>
      <xdr:col>3</xdr:col>
      <xdr:colOff>923936</xdr:colOff>
      <xdr:row>92</xdr:row>
      <xdr:rowOff>29196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5266504"/>
          <a:ext cx="3873870" cy="1587652"/>
        </a:xfrm>
        <a:prstGeom prst="rect">
          <a:avLst/>
        </a:prstGeom>
      </xdr:spPr>
    </xdr:pic>
    <xdr:clientData/>
  </xdr:twoCellAnchor>
  <xdr:twoCellAnchor editAs="oneCell">
    <xdr:from>
      <xdr:col>0</xdr:col>
      <xdr:colOff>0</xdr:colOff>
      <xdr:row>95</xdr:row>
      <xdr:rowOff>71562</xdr:rowOff>
    </xdr:from>
    <xdr:to>
      <xdr:col>1</xdr:col>
      <xdr:colOff>604300</xdr:colOff>
      <xdr:row>110</xdr:row>
      <xdr:rowOff>143770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7445162"/>
          <a:ext cx="1948070" cy="2815408"/>
        </a:xfrm>
        <a:prstGeom prst="rect">
          <a:avLst/>
        </a:prstGeom>
      </xdr:spPr>
    </xdr:pic>
    <xdr:clientData/>
  </xdr:twoCellAnchor>
</xdr:wsDr>
</file>

<file path=xl/tables/table1.xml><?xml version="1.0" encoding="utf-8"?>
<table xmlns="http://schemas.openxmlformats.org/spreadsheetml/2006/main" id="1" name="Table1" displayName="Table1" ref="A1:X86" totalsRowShown="0" headerRowDxfId="7">
  <autoFilter ref="A1:X86"/>
  <tableColumns count="24">
    <tableColumn id="1" name="Employee ID"/>
    <tableColumn id="2" name="First Name"/>
    <tableColumn id="3" name="Last Name"/>
    <tableColumn id="4" name="Personal Email"/>
    <tableColumn id="5" name="Age"/>
    <tableColumn id="6" name="Gender"/>
    <tableColumn id="7" name="Marital Status"/>
    <tableColumn id="8" name="Job Title"/>
    <tableColumn id="9" name="Salary"/>
    <tableColumn id="10" name="Education Level"/>
    <tableColumn id="11" name="Home Owner"/>
    <tableColumn id="12" name="Car Owner"/>
    <tableColumn id="13" name="Commute Distance"/>
    <tableColumn id="14" name="Start Date" dataDxfId="6"/>
    <tableColumn id="15" name="End Date"/>
    <tableColumn id="16" name="Region"/>
    <tableColumn id="17" name="Bike Purchase"/>
    <tableColumn id="18" name="Bike Satisfaction"/>
    <tableColumn id="19" name="Net Workdays" dataDxfId="5">
      <calculatedColumnFormula>NETWORKDAYS(Table1[[#This Row],[Start Date]], IF(Table1[[#This Row],[End Date]]="Present", DATE(2025,4,27), Table1[[#This Row],[End Date]]))</calculatedColumnFormula>
    </tableColumn>
    <tableColumn id="20" name="Net Workyears" dataDxfId="4">
      <calculatedColumnFormula>ROUND(Table1[[#This Row],[Net Workdays]]/365,1)</calculatedColumnFormula>
    </tableColumn>
    <tableColumn id="21" name="Tenure Bracket" dataDxfId="3">
      <calculatedColumnFormula>IF(Table1[[#This Row],[Net Workyears]]&gt;10, "Over 10 Years",
IF(Table1[[#This Row],[Net Workyears]]&gt;=6, "6 - 10 Years",
IF(Table1[[#This Row],[Net Workyears]]&gt;=2,"2 - 5 Years",
IF(Table1[[#This Row],[Net Workyears]]&lt;2," &lt; 2 Years", "Invalid"))))</calculatedColumnFormula>
    </tableColumn>
    <tableColumn id="22" name="Age Bracket" dataDxfId="2">
      <calculatedColumnFormula>IF(Table1[[#This Row],[Age]]&gt;45, "Old - 45+ Years",
IF(Table1[[#This Row],[Age]]&gt;30, "Middle-Age - 31-45 Years",
IF(Table1[[#This Row],[Age]]&lt;=30, "Adolescent-Young - 30- Years", "Invalid")))</calculatedColumnFormula>
    </tableColumn>
    <tableColumn id="23" name="Full Name" dataDxfId="1">
      <calculatedColumnFormula>CONCATENATE(Table1[[#This Row],[First Name]], " ",Table1[[#This Row],[Last Name]])</calculatedColumnFormula>
    </tableColumn>
    <tableColumn id="24" name="End Date-fixed" dataDxfId="0">
      <calculatedColumnFormula>IF(
   Table1[[#This Row],[End Date]]="Present",
   DATE(2025,4,27),
   IF(
     ISNUMBER(Table1[[#This Row],[End Date]]),
     Table1[[#This Row],[End Date]],
     IFERROR(
       DATEVALUE(Table1[[#This Row],[End Date]]),
       "Invalid"
     )
   )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95"/>
  <sheetViews>
    <sheetView tabSelected="1" topLeftCell="A112" workbookViewId="0">
      <selection activeCell="D129" sqref="D129"/>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9" t="s">
        <v>520</v>
      </c>
      <c r="C1" s="19"/>
      <c r="D1" s="19"/>
      <c r="E1" s="19"/>
      <c r="F1" s="19"/>
      <c r="G1" s="19"/>
      <c r="H1" s="19"/>
      <c r="I1" s="19"/>
      <c r="J1" s="19"/>
      <c r="K1" s="19"/>
      <c r="L1" s="19"/>
      <c r="M1" s="19"/>
      <c r="N1" s="19"/>
      <c r="O1" s="19"/>
      <c r="P1" s="19"/>
      <c r="Q1" s="19"/>
      <c r="R1" s="19"/>
      <c r="S1" s="19"/>
      <c r="T1" s="19"/>
      <c r="U1" s="19"/>
    </row>
    <row r="2" spans="1:21" ht="14.4" customHeight="1" x14ac:dyDescent="0.25">
      <c r="A2" s="3" t="s">
        <v>270</v>
      </c>
      <c r="B2" s="20" t="s">
        <v>521</v>
      </c>
      <c r="C2" s="20"/>
      <c r="D2" s="20"/>
      <c r="E2" s="20"/>
      <c r="F2" s="20"/>
      <c r="G2" s="20"/>
      <c r="H2" s="20"/>
      <c r="I2" s="20"/>
      <c r="J2" s="20"/>
      <c r="K2" s="20"/>
      <c r="L2" s="20"/>
      <c r="M2" s="20"/>
      <c r="N2" s="20"/>
      <c r="O2" s="20"/>
      <c r="P2" s="20"/>
      <c r="Q2" s="20"/>
      <c r="R2" s="20"/>
      <c r="S2" s="20"/>
      <c r="T2" s="20"/>
      <c r="U2" s="20"/>
    </row>
    <row r="3" spans="1:21" x14ac:dyDescent="0.25">
      <c r="B3" s="20"/>
      <c r="C3" s="20"/>
      <c r="D3" s="20"/>
      <c r="E3" s="20"/>
      <c r="F3" s="20"/>
      <c r="G3" s="20"/>
      <c r="H3" s="20"/>
      <c r="I3" s="20"/>
      <c r="J3" s="20"/>
      <c r="K3" s="20"/>
      <c r="L3" s="20"/>
      <c r="M3" s="20"/>
      <c r="N3" s="20"/>
      <c r="O3" s="20"/>
      <c r="P3" s="20"/>
      <c r="Q3" s="20"/>
      <c r="R3" s="20"/>
      <c r="S3" s="20"/>
      <c r="T3" s="20"/>
      <c r="U3" s="20"/>
    </row>
    <row r="4" spans="1:21" x14ac:dyDescent="0.25">
      <c r="B4" s="20"/>
      <c r="C4" s="20"/>
      <c r="D4" s="20"/>
      <c r="E4" s="20"/>
      <c r="F4" s="20"/>
      <c r="G4" s="20"/>
      <c r="H4" s="20"/>
      <c r="I4" s="20"/>
      <c r="J4" s="20"/>
      <c r="K4" s="20"/>
      <c r="L4" s="20"/>
      <c r="M4" s="20"/>
      <c r="N4" s="20"/>
      <c r="O4" s="20"/>
      <c r="P4" s="20"/>
      <c r="Q4" s="20"/>
      <c r="R4" s="20"/>
      <c r="S4" s="20"/>
      <c r="T4" s="20"/>
      <c r="U4" s="20"/>
    </row>
    <row r="5" spans="1:21" ht="14.4" customHeight="1" x14ac:dyDescent="0.25">
      <c r="A5" s="3" t="s">
        <v>272</v>
      </c>
      <c r="B5" s="21" t="s">
        <v>273</v>
      </c>
      <c r="C5" s="21"/>
      <c r="D5" s="21"/>
      <c r="E5" s="21"/>
      <c r="F5" s="21"/>
      <c r="G5" s="21"/>
      <c r="H5" s="21"/>
      <c r="I5" s="21"/>
      <c r="J5" s="21"/>
      <c r="K5" s="21"/>
      <c r="L5" s="21"/>
      <c r="M5" s="21"/>
      <c r="N5" s="21"/>
      <c r="O5" s="21"/>
      <c r="P5" s="21"/>
      <c r="Q5" s="21"/>
      <c r="R5" s="21"/>
      <c r="S5" s="21"/>
      <c r="T5" s="21"/>
      <c r="U5" s="21"/>
    </row>
    <row r="6" spans="1:21" x14ac:dyDescent="0.25">
      <c r="A6" s="3" t="s">
        <v>274</v>
      </c>
      <c r="B6" s="19" t="s">
        <v>278</v>
      </c>
      <c r="C6" s="19"/>
      <c r="D6" s="19"/>
      <c r="E6" s="19"/>
      <c r="F6" s="19"/>
      <c r="G6" s="19"/>
      <c r="H6" s="19"/>
      <c r="I6" s="19"/>
      <c r="J6" s="19"/>
      <c r="K6" s="19"/>
      <c r="L6" s="19"/>
      <c r="M6" s="19"/>
      <c r="N6" s="19"/>
      <c r="O6" s="19"/>
      <c r="P6" s="19"/>
      <c r="Q6" s="19"/>
      <c r="R6" s="19"/>
      <c r="S6" s="19"/>
      <c r="T6" s="19"/>
      <c r="U6" s="19"/>
    </row>
    <row r="7" spans="1:21" x14ac:dyDescent="0.25">
      <c r="A7" s="3" t="s">
        <v>275</v>
      </c>
      <c r="B7" s="22" t="s">
        <v>279</v>
      </c>
      <c r="C7" s="21"/>
      <c r="D7" s="21"/>
      <c r="E7" s="21"/>
      <c r="F7" s="21"/>
      <c r="G7" s="21"/>
      <c r="H7" s="21"/>
      <c r="I7" s="21"/>
      <c r="J7" s="21"/>
      <c r="K7" s="21"/>
      <c r="L7" s="21"/>
      <c r="M7" s="21"/>
      <c r="N7" s="21"/>
      <c r="O7" s="21"/>
      <c r="P7" s="21"/>
      <c r="Q7" s="21"/>
      <c r="R7" s="21"/>
      <c r="S7" s="21"/>
      <c r="T7" s="21"/>
      <c r="U7" s="21"/>
    </row>
    <row r="8" spans="1:21" x14ac:dyDescent="0.25">
      <c r="A8" s="3" t="s">
        <v>276</v>
      </c>
      <c r="B8" s="16" t="s">
        <v>281</v>
      </c>
      <c r="C8" s="17"/>
      <c r="D8" s="17"/>
      <c r="E8" s="17"/>
      <c r="F8" s="17"/>
      <c r="G8" s="17"/>
      <c r="H8" s="17"/>
      <c r="I8" s="17"/>
      <c r="J8" s="17"/>
      <c r="K8" s="17"/>
      <c r="L8" s="17"/>
      <c r="M8" s="17"/>
      <c r="N8" s="17"/>
      <c r="O8" s="17"/>
      <c r="P8" s="17"/>
      <c r="Q8" s="17"/>
      <c r="R8" s="17"/>
      <c r="S8" s="17"/>
      <c r="T8" s="17"/>
      <c r="U8" s="17"/>
    </row>
    <row r="9" spans="1:21" x14ac:dyDescent="0.25">
      <c r="A9" s="3" t="s">
        <v>277</v>
      </c>
      <c r="B9" s="16" t="s">
        <v>280</v>
      </c>
      <c r="C9" s="17"/>
      <c r="D9" s="17"/>
      <c r="E9" s="17"/>
      <c r="F9" s="17"/>
      <c r="G9" s="17"/>
      <c r="H9" s="17"/>
      <c r="I9" s="17"/>
      <c r="J9" s="17"/>
      <c r="K9" s="17"/>
      <c r="L9" s="17"/>
      <c r="M9" s="17"/>
      <c r="N9" s="17"/>
      <c r="O9" s="17"/>
      <c r="P9" s="17"/>
      <c r="Q9" s="17"/>
      <c r="R9" s="17"/>
      <c r="S9" s="17"/>
      <c r="T9" s="17"/>
      <c r="U9" s="17"/>
    </row>
    <row r="10" spans="1:21" x14ac:dyDescent="0.25">
      <c r="A10" s="3" t="s">
        <v>523</v>
      </c>
      <c r="B10" s="16" t="s">
        <v>524</v>
      </c>
      <c r="C10" s="17"/>
      <c r="D10" s="17"/>
      <c r="E10" s="17"/>
      <c r="F10" s="17"/>
      <c r="G10" s="17"/>
      <c r="H10" s="17"/>
      <c r="I10" s="17"/>
      <c r="J10" s="17"/>
      <c r="K10" s="17"/>
      <c r="L10" s="17"/>
      <c r="M10" s="17"/>
      <c r="N10" s="17"/>
      <c r="O10" s="17"/>
      <c r="P10" s="17"/>
      <c r="Q10" s="17"/>
      <c r="R10" s="17"/>
      <c r="S10" s="17"/>
      <c r="T10" s="17"/>
      <c r="U10" s="17"/>
    </row>
    <row r="12" spans="1:21" x14ac:dyDescent="0.25">
      <c r="A12" s="3" t="s">
        <v>282</v>
      </c>
      <c r="B12" s="11" t="s">
        <v>522</v>
      </c>
    </row>
    <row r="13" spans="1:21" x14ac:dyDescent="0.25">
      <c r="A13" s="3" t="s">
        <v>283</v>
      </c>
      <c r="B13" s="18" t="s">
        <v>303</v>
      </c>
      <c r="C13" s="18"/>
      <c r="D13" s="18"/>
      <c r="E13" s="18"/>
      <c r="F13" s="18"/>
      <c r="G13" s="18"/>
      <c r="H13" s="18"/>
      <c r="I13" s="18"/>
      <c r="J13" s="18"/>
      <c r="K13" s="18"/>
      <c r="L13" s="18"/>
      <c r="M13" s="18"/>
      <c r="N13" s="18"/>
      <c r="O13" s="18"/>
      <c r="P13" s="18"/>
      <c r="Q13" s="18"/>
      <c r="R13" s="18"/>
      <c r="S13" s="18"/>
      <c r="T13" s="18"/>
      <c r="U13" s="18"/>
    </row>
    <row r="14" spans="1:21" x14ac:dyDescent="0.25">
      <c r="A14" s="2" t="s">
        <v>0</v>
      </c>
      <c r="B14" s="19" t="s">
        <v>284</v>
      </c>
      <c r="C14" s="19"/>
      <c r="D14" s="19"/>
      <c r="E14" s="19"/>
      <c r="F14" s="19"/>
      <c r="G14" s="19"/>
      <c r="H14" s="19"/>
      <c r="I14" s="19"/>
      <c r="J14" s="19"/>
      <c r="K14" s="19"/>
      <c r="L14" s="19"/>
      <c r="M14" s="19"/>
      <c r="N14" s="19"/>
      <c r="O14" s="19"/>
      <c r="P14" s="19"/>
      <c r="Q14" s="19"/>
      <c r="R14" s="19"/>
      <c r="S14" s="19"/>
      <c r="T14" s="19"/>
      <c r="U14" s="19"/>
    </row>
    <row r="15" spans="1:21" x14ac:dyDescent="0.25">
      <c r="A15" s="2" t="s">
        <v>1</v>
      </c>
      <c r="B15" s="19" t="s">
        <v>302</v>
      </c>
      <c r="C15" s="19"/>
      <c r="D15" s="19"/>
      <c r="E15" s="19"/>
      <c r="F15" s="19"/>
      <c r="G15" s="19"/>
      <c r="H15" s="19"/>
      <c r="I15" s="19"/>
      <c r="J15" s="19"/>
      <c r="K15" s="19"/>
      <c r="L15" s="19"/>
      <c r="M15" s="19"/>
      <c r="N15" s="19"/>
      <c r="O15" s="19"/>
      <c r="P15" s="19"/>
      <c r="Q15" s="19"/>
      <c r="R15" s="19"/>
      <c r="S15" s="19"/>
      <c r="T15" s="19"/>
      <c r="U15" s="19"/>
    </row>
    <row r="16" spans="1:21" x14ac:dyDescent="0.25">
      <c r="A16" s="2" t="s">
        <v>2</v>
      </c>
      <c r="B16" s="19" t="s">
        <v>301</v>
      </c>
      <c r="C16" s="19"/>
      <c r="D16" s="19"/>
      <c r="E16" s="19"/>
      <c r="F16" s="19"/>
      <c r="G16" s="19"/>
      <c r="H16" s="19"/>
      <c r="I16" s="19"/>
      <c r="J16" s="19"/>
      <c r="K16" s="19"/>
      <c r="L16" s="19"/>
      <c r="M16" s="19"/>
      <c r="N16" s="19"/>
      <c r="O16" s="19"/>
      <c r="P16" s="19"/>
      <c r="Q16" s="19"/>
      <c r="R16" s="19"/>
      <c r="S16" s="19"/>
      <c r="T16" s="19"/>
      <c r="U16" s="19"/>
    </row>
    <row r="17" spans="1:21" x14ac:dyDescent="0.25">
      <c r="A17" s="2" t="s">
        <v>3</v>
      </c>
      <c r="B17" s="19" t="s">
        <v>300</v>
      </c>
      <c r="C17" s="19"/>
      <c r="D17" s="19"/>
      <c r="E17" s="19"/>
      <c r="F17" s="19"/>
      <c r="G17" s="19"/>
      <c r="H17" s="19"/>
      <c r="I17" s="19"/>
      <c r="J17" s="19"/>
      <c r="K17" s="19"/>
      <c r="L17" s="19"/>
      <c r="M17" s="19"/>
      <c r="N17" s="19"/>
      <c r="O17" s="19"/>
      <c r="P17" s="19"/>
      <c r="Q17" s="19"/>
      <c r="R17" s="19"/>
      <c r="S17" s="19"/>
      <c r="T17" s="19"/>
      <c r="U17" s="19"/>
    </row>
    <row r="18" spans="1:21" x14ac:dyDescent="0.25">
      <c r="A18" s="2" t="s">
        <v>4</v>
      </c>
      <c r="B18" s="19" t="s">
        <v>299</v>
      </c>
      <c r="C18" s="19"/>
      <c r="D18" s="19"/>
      <c r="E18" s="19"/>
      <c r="F18" s="19"/>
      <c r="G18" s="19"/>
      <c r="H18" s="19"/>
      <c r="I18" s="19"/>
      <c r="J18" s="19"/>
      <c r="K18" s="19"/>
      <c r="L18" s="19"/>
      <c r="M18" s="19"/>
      <c r="N18" s="19"/>
      <c r="O18" s="19"/>
      <c r="P18" s="19"/>
      <c r="Q18" s="19"/>
      <c r="R18" s="19"/>
      <c r="S18" s="19"/>
      <c r="T18" s="19"/>
      <c r="U18" s="19"/>
    </row>
    <row r="19" spans="1:21" x14ac:dyDescent="0.25">
      <c r="A19" s="2" t="s">
        <v>5</v>
      </c>
      <c r="B19" s="19" t="s">
        <v>298</v>
      </c>
      <c r="C19" s="19"/>
      <c r="D19" s="19"/>
      <c r="E19" s="19"/>
      <c r="F19" s="19"/>
      <c r="G19" s="19"/>
      <c r="H19" s="19"/>
      <c r="I19" s="19"/>
      <c r="J19" s="19"/>
      <c r="K19" s="19"/>
      <c r="L19" s="19"/>
      <c r="M19" s="19"/>
      <c r="N19" s="19"/>
      <c r="O19" s="19"/>
      <c r="P19" s="19"/>
      <c r="Q19" s="19"/>
      <c r="R19" s="19"/>
      <c r="S19" s="19"/>
      <c r="T19" s="19"/>
      <c r="U19" s="19"/>
    </row>
    <row r="20" spans="1:21" x14ac:dyDescent="0.25">
      <c r="A20" s="2" t="s">
        <v>6</v>
      </c>
      <c r="B20" s="19" t="s">
        <v>297</v>
      </c>
      <c r="C20" s="19"/>
      <c r="D20" s="19"/>
      <c r="E20" s="19"/>
      <c r="F20" s="19"/>
      <c r="G20" s="19"/>
      <c r="H20" s="19"/>
      <c r="I20" s="19"/>
      <c r="J20" s="19"/>
      <c r="K20" s="19"/>
      <c r="L20" s="19"/>
      <c r="M20" s="19"/>
      <c r="N20" s="19"/>
      <c r="O20" s="19"/>
      <c r="P20" s="19"/>
      <c r="Q20" s="19"/>
      <c r="R20" s="19"/>
      <c r="S20" s="19"/>
      <c r="T20" s="19"/>
      <c r="U20" s="19"/>
    </row>
    <row r="21" spans="1:21" x14ac:dyDescent="0.25">
      <c r="A21" s="2" t="s">
        <v>7</v>
      </c>
      <c r="B21" s="19" t="s">
        <v>296</v>
      </c>
      <c r="C21" s="19"/>
      <c r="D21" s="19"/>
      <c r="E21" s="19"/>
      <c r="F21" s="19"/>
      <c r="G21" s="19"/>
      <c r="H21" s="19"/>
      <c r="I21" s="19"/>
      <c r="J21" s="19"/>
      <c r="K21" s="19"/>
      <c r="L21" s="19"/>
      <c r="M21" s="19"/>
      <c r="N21" s="19"/>
      <c r="O21" s="19"/>
      <c r="P21" s="19"/>
      <c r="Q21" s="19"/>
      <c r="R21" s="19"/>
      <c r="S21" s="19"/>
      <c r="T21" s="19"/>
      <c r="U21" s="19"/>
    </row>
    <row r="22" spans="1:21" x14ac:dyDescent="0.25">
      <c r="A22" s="2" t="s">
        <v>285</v>
      </c>
      <c r="B22" s="19" t="s">
        <v>295</v>
      </c>
      <c r="C22" s="19"/>
      <c r="D22" s="19"/>
      <c r="E22" s="19"/>
      <c r="F22" s="19"/>
      <c r="G22" s="19"/>
      <c r="H22" s="19"/>
      <c r="I22" s="19"/>
      <c r="J22" s="19"/>
      <c r="K22" s="19"/>
      <c r="L22" s="19"/>
      <c r="M22" s="19"/>
      <c r="N22" s="19"/>
      <c r="O22" s="19"/>
      <c r="P22" s="19"/>
      <c r="Q22" s="19"/>
      <c r="R22" s="19"/>
      <c r="S22" s="19"/>
      <c r="T22" s="19"/>
      <c r="U22" s="19"/>
    </row>
    <row r="23" spans="1:21" x14ac:dyDescent="0.25">
      <c r="A23" s="2" t="s">
        <v>9</v>
      </c>
      <c r="B23" s="19" t="s">
        <v>294</v>
      </c>
      <c r="C23" s="19"/>
      <c r="D23" s="19"/>
      <c r="E23" s="19"/>
      <c r="F23" s="19"/>
      <c r="G23" s="19"/>
      <c r="H23" s="19"/>
      <c r="I23" s="19"/>
      <c r="J23" s="19"/>
      <c r="K23" s="19"/>
      <c r="L23" s="19"/>
      <c r="M23" s="19"/>
      <c r="N23" s="19"/>
      <c r="O23" s="19"/>
      <c r="P23" s="19"/>
      <c r="Q23" s="19"/>
      <c r="R23" s="19"/>
      <c r="S23" s="19"/>
      <c r="T23" s="19"/>
      <c r="U23" s="19"/>
    </row>
    <row r="24" spans="1:21" x14ac:dyDescent="0.25">
      <c r="A24" s="2" t="s">
        <v>10</v>
      </c>
      <c r="B24" s="19" t="s">
        <v>293</v>
      </c>
      <c r="C24" s="19"/>
      <c r="D24" s="19"/>
      <c r="E24" s="19"/>
      <c r="F24" s="19"/>
      <c r="G24" s="19"/>
      <c r="H24" s="19"/>
      <c r="I24" s="19"/>
      <c r="J24" s="19"/>
      <c r="K24" s="19"/>
      <c r="L24" s="19"/>
      <c r="M24" s="19"/>
      <c r="N24" s="19"/>
      <c r="O24" s="19"/>
      <c r="P24" s="19"/>
      <c r="Q24" s="19"/>
      <c r="R24" s="19"/>
      <c r="S24" s="19"/>
      <c r="T24" s="19"/>
      <c r="U24" s="19"/>
    </row>
    <row r="25" spans="1:21" x14ac:dyDescent="0.25">
      <c r="A25" s="2" t="s">
        <v>11</v>
      </c>
      <c r="B25" s="19" t="s">
        <v>292</v>
      </c>
      <c r="C25" s="19"/>
      <c r="D25" s="19"/>
      <c r="E25" s="19"/>
      <c r="F25" s="19"/>
      <c r="G25" s="19"/>
      <c r="H25" s="19"/>
      <c r="I25" s="19"/>
      <c r="J25" s="19"/>
      <c r="K25" s="19"/>
      <c r="L25" s="19"/>
      <c r="M25" s="19"/>
      <c r="N25" s="19"/>
      <c r="O25" s="19"/>
      <c r="P25" s="19"/>
      <c r="Q25" s="19"/>
      <c r="R25" s="19"/>
      <c r="S25" s="19"/>
      <c r="T25" s="19"/>
      <c r="U25" s="19"/>
    </row>
    <row r="26" spans="1:21" x14ac:dyDescent="0.25">
      <c r="A26" s="2" t="s">
        <v>12</v>
      </c>
      <c r="B26" s="19" t="s">
        <v>291</v>
      </c>
      <c r="C26" s="19"/>
      <c r="D26" s="19"/>
      <c r="E26" s="19"/>
      <c r="F26" s="19"/>
      <c r="G26" s="19"/>
      <c r="H26" s="19"/>
      <c r="I26" s="19"/>
      <c r="J26" s="19"/>
      <c r="K26" s="19"/>
      <c r="L26" s="19"/>
      <c r="M26" s="19"/>
      <c r="N26" s="19"/>
      <c r="O26" s="19"/>
      <c r="P26" s="19"/>
      <c r="Q26" s="19"/>
      <c r="R26" s="19"/>
      <c r="S26" s="19"/>
      <c r="T26" s="19"/>
      <c r="U26" s="19"/>
    </row>
    <row r="27" spans="1:21" x14ac:dyDescent="0.25">
      <c r="A27" s="2" t="s">
        <v>13</v>
      </c>
      <c r="B27" s="19" t="s">
        <v>290</v>
      </c>
      <c r="C27" s="19"/>
      <c r="D27" s="19"/>
      <c r="E27" s="19"/>
      <c r="F27" s="19"/>
      <c r="G27" s="19"/>
      <c r="H27" s="19"/>
      <c r="I27" s="19"/>
      <c r="J27" s="19"/>
      <c r="K27" s="19"/>
      <c r="L27" s="19"/>
      <c r="M27" s="19"/>
      <c r="N27" s="19"/>
      <c r="O27" s="19"/>
      <c r="P27" s="19"/>
      <c r="Q27" s="19"/>
      <c r="R27" s="19"/>
      <c r="S27" s="19"/>
      <c r="T27" s="19"/>
      <c r="U27" s="19"/>
    </row>
    <row r="28" spans="1:21" x14ac:dyDescent="0.25">
      <c r="A28" s="2" t="s">
        <v>14</v>
      </c>
      <c r="B28" s="19" t="s">
        <v>289</v>
      </c>
      <c r="C28" s="19"/>
      <c r="D28" s="19"/>
      <c r="E28" s="19"/>
      <c r="F28" s="19"/>
      <c r="G28" s="19"/>
      <c r="H28" s="19"/>
      <c r="I28" s="19"/>
      <c r="J28" s="19"/>
      <c r="K28" s="19"/>
      <c r="L28" s="19"/>
      <c r="M28" s="19"/>
      <c r="N28" s="19"/>
      <c r="O28" s="19"/>
      <c r="P28" s="19"/>
      <c r="Q28" s="19"/>
      <c r="R28" s="19"/>
      <c r="S28" s="19"/>
      <c r="T28" s="19"/>
      <c r="U28" s="19"/>
    </row>
    <row r="29" spans="1:21" x14ac:dyDescent="0.25">
      <c r="A29" s="2" t="s">
        <v>15</v>
      </c>
      <c r="B29" s="19" t="s">
        <v>288</v>
      </c>
      <c r="C29" s="19"/>
      <c r="D29" s="19"/>
      <c r="E29" s="19"/>
      <c r="F29" s="19"/>
      <c r="G29" s="19"/>
      <c r="H29" s="19"/>
      <c r="I29" s="19"/>
      <c r="J29" s="19"/>
      <c r="K29" s="19"/>
      <c r="L29" s="19"/>
      <c r="M29" s="19"/>
      <c r="N29" s="19"/>
      <c r="O29" s="19"/>
      <c r="P29" s="19"/>
      <c r="Q29" s="19"/>
      <c r="R29" s="19"/>
      <c r="S29" s="19"/>
      <c r="T29" s="19"/>
      <c r="U29" s="19"/>
    </row>
    <row r="30" spans="1:21" x14ac:dyDescent="0.25">
      <c r="A30" s="2" t="s">
        <v>16</v>
      </c>
      <c r="B30" s="19" t="s">
        <v>287</v>
      </c>
      <c r="C30" s="19"/>
      <c r="D30" s="19"/>
      <c r="E30" s="19"/>
      <c r="F30" s="19"/>
      <c r="G30" s="19"/>
      <c r="H30" s="19"/>
      <c r="I30" s="19"/>
      <c r="J30" s="19"/>
      <c r="K30" s="19"/>
      <c r="L30" s="19"/>
      <c r="M30" s="19"/>
      <c r="N30" s="19"/>
      <c r="O30" s="19"/>
      <c r="P30" s="19"/>
      <c r="Q30" s="19"/>
      <c r="R30" s="19"/>
      <c r="S30" s="19"/>
      <c r="T30" s="19"/>
      <c r="U30" s="19"/>
    </row>
    <row r="31" spans="1:21" x14ac:dyDescent="0.25">
      <c r="A31" s="2" t="s">
        <v>17</v>
      </c>
      <c r="B31" s="19" t="s">
        <v>286</v>
      </c>
      <c r="C31" s="19"/>
      <c r="D31" s="19"/>
      <c r="E31" s="19"/>
      <c r="F31" s="19"/>
      <c r="G31" s="19"/>
      <c r="H31" s="19"/>
      <c r="I31" s="19"/>
      <c r="J31" s="19"/>
      <c r="K31" s="19"/>
      <c r="L31" s="19"/>
      <c r="M31" s="19"/>
      <c r="N31" s="19"/>
      <c r="O31" s="19"/>
      <c r="P31" s="19"/>
      <c r="Q31" s="19"/>
      <c r="R31" s="19"/>
      <c r="S31" s="19"/>
      <c r="T31" s="19"/>
      <c r="U31" s="19"/>
    </row>
    <row r="33" spans="1:21" x14ac:dyDescent="0.25">
      <c r="A33" s="3" t="s">
        <v>282</v>
      </c>
      <c r="B33" s="11" t="s">
        <v>525</v>
      </c>
    </row>
    <row r="34" spans="1:21" x14ac:dyDescent="0.25">
      <c r="A34" s="2" t="s">
        <v>283</v>
      </c>
      <c r="B34" s="18" t="s">
        <v>303</v>
      </c>
      <c r="C34" s="18"/>
      <c r="D34" s="18"/>
      <c r="E34" s="18"/>
      <c r="F34" s="18"/>
      <c r="G34" s="18"/>
      <c r="H34" s="18"/>
      <c r="I34" s="18"/>
      <c r="J34" s="18"/>
      <c r="K34" s="18"/>
      <c r="L34" s="18"/>
      <c r="M34" s="18"/>
      <c r="N34" s="18"/>
      <c r="O34" s="18"/>
      <c r="P34" s="18"/>
      <c r="Q34" s="18"/>
      <c r="R34" s="18"/>
      <c r="S34" s="18"/>
      <c r="T34" s="18"/>
      <c r="U34" s="18"/>
    </row>
    <row r="35" spans="1:21" x14ac:dyDescent="0.25">
      <c r="A35" s="2" t="s">
        <v>0</v>
      </c>
      <c r="B35" s="19" t="s">
        <v>284</v>
      </c>
      <c r="C35" s="19"/>
      <c r="D35" s="19"/>
      <c r="E35" s="19"/>
      <c r="F35" s="19"/>
      <c r="G35" s="19"/>
      <c r="H35" s="19"/>
      <c r="I35" s="19"/>
      <c r="J35" s="19"/>
      <c r="K35" s="19"/>
      <c r="L35" s="19"/>
      <c r="M35" s="19"/>
      <c r="N35" s="19"/>
      <c r="O35" s="19"/>
      <c r="P35" s="19"/>
      <c r="Q35" s="19"/>
      <c r="R35" s="19"/>
      <c r="S35" s="19"/>
      <c r="T35" s="19"/>
      <c r="U35" s="19"/>
    </row>
    <row r="36" spans="1:21" x14ac:dyDescent="0.25">
      <c r="A36" s="2" t="s">
        <v>526</v>
      </c>
      <c r="B36" s="19" t="s">
        <v>529</v>
      </c>
      <c r="C36" s="19"/>
      <c r="D36" s="19"/>
      <c r="E36" s="19"/>
      <c r="F36" s="19"/>
      <c r="G36" s="19"/>
      <c r="H36" s="19"/>
      <c r="I36" s="19"/>
      <c r="J36" s="19"/>
      <c r="K36" s="19"/>
      <c r="L36" s="19"/>
      <c r="M36" s="19"/>
      <c r="N36" s="19"/>
      <c r="O36" s="19"/>
      <c r="P36" s="19"/>
      <c r="Q36" s="19"/>
      <c r="R36" s="19"/>
      <c r="S36" s="19"/>
      <c r="T36" s="19"/>
      <c r="U36" s="19"/>
    </row>
    <row r="37" spans="1:21" x14ac:dyDescent="0.25">
      <c r="A37" s="2" t="s">
        <v>527</v>
      </c>
      <c r="B37" s="19" t="s">
        <v>528</v>
      </c>
      <c r="C37" s="19"/>
      <c r="D37" s="19"/>
      <c r="E37" s="19"/>
      <c r="F37" s="19"/>
      <c r="G37" s="19"/>
      <c r="H37" s="19"/>
      <c r="I37" s="19"/>
      <c r="J37" s="19"/>
      <c r="K37" s="19"/>
      <c r="L37" s="19"/>
      <c r="M37" s="19"/>
      <c r="N37" s="19"/>
      <c r="O37" s="19"/>
      <c r="P37" s="19"/>
      <c r="Q37" s="19"/>
      <c r="R37" s="19"/>
      <c r="S37" s="19"/>
      <c r="T37" s="19"/>
      <c r="U37" s="19"/>
    </row>
    <row r="39" spans="1:21" x14ac:dyDescent="0.25">
      <c r="A39" s="3" t="s">
        <v>530</v>
      </c>
    </row>
    <row r="40" spans="1:21" x14ac:dyDescent="0.25">
      <c r="A40" s="3" t="s">
        <v>553</v>
      </c>
    </row>
    <row r="41" spans="1:21" x14ac:dyDescent="0.25">
      <c r="A41" s="11" t="s">
        <v>304</v>
      </c>
      <c r="B41" s="2" t="s">
        <v>531</v>
      </c>
    </row>
    <row r="42" spans="1:21" x14ac:dyDescent="0.25">
      <c r="A42" s="11" t="s">
        <v>532</v>
      </c>
      <c r="B42" s="2" t="s">
        <v>533</v>
      </c>
    </row>
    <row r="43" spans="1:21" x14ac:dyDescent="0.25">
      <c r="A43" s="11" t="s">
        <v>534</v>
      </c>
      <c r="B43" s="5" t="s">
        <v>535</v>
      </c>
    </row>
    <row r="44" spans="1:21" x14ac:dyDescent="0.25">
      <c r="A44" s="11" t="s">
        <v>536</v>
      </c>
      <c r="B44" s="2" t="s">
        <v>547</v>
      </c>
    </row>
    <row r="45" spans="1:21" x14ac:dyDescent="0.25">
      <c r="A45" s="11" t="s">
        <v>555</v>
      </c>
      <c r="B45" s="6" t="s">
        <v>548</v>
      </c>
    </row>
    <row r="46" spans="1:21" x14ac:dyDescent="0.25">
      <c r="A46" s="11" t="s">
        <v>556</v>
      </c>
      <c r="B46" s="6" t="s">
        <v>549</v>
      </c>
    </row>
    <row r="47" spans="1:21" x14ac:dyDescent="0.25">
      <c r="A47" s="11" t="s">
        <v>557</v>
      </c>
      <c r="B47" s="6" t="s">
        <v>550</v>
      </c>
    </row>
    <row r="48" spans="1:21" x14ac:dyDescent="0.25">
      <c r="A48" s="11" t="s">
        <v>554</v>
      </c>
      <c r="B48" s="6" t="s">
        <v>551</v>
      </c>
    </row>
    <row r="49" spans="1:2" x14ac:dyDescent="0.25">
      <c r="A49" s="11" t="s">
        <v>546</v>
      </c>
      <c r="B49" s="5" t="s">
        <v>552</v>
      </c>
    </row>
    <row r="51" spans="1:2" x14ac:dyDescent="0.25">
      <c r="A51" s="3" t="s">
        <v>537</v>
      </c>
    </row>
    <row r="52" spans="1:2" x14ac:dyDescent="0.25">
      <c r="A52" s="3" t="s">
        <v>538</v>
      </c>
    </row>
    <row r="53" spans="1:2" x14ac:dyDescent="0.25">
      <c r="A53" s="2" t="s">
        <v>541</v>
      </c>
      <c r="B53" s="6"/>
    </row>
    <row r="54" spans="1:2" x14ac:dyDescent="0.25">
      <c r="B54" s="6"/>
    </row>
    <row r="55" spans="1:2" x14ac:dyDescent="0.25">
      <c r="A55" s="3" t="s">
        <v>539</v>
      </c>
    </row>
    <row r="56" spans="1:2" x14ac:dyDescent="0.25">
      <c r="A56" s="2" t="s">
        <v>558</v>
      </c>
    </row>
    <row r="58" spans="1:2" x14ac:dyDescent="0.25">
      <c r="A58" s="3" t="s">
        <v>540</v>
      </c>
      <c r="B58" s="5"/>
    </row>
    <row r="59" spans="1:2" x14ac:dyDescent="0.25">
      <c r="A59" s="2" t="s">
        <v>560</v>
      </c>
      <c r="B59" s="5"/>
    </row>
    <row r="60" spans="1:2" x14ac:dyDescent="0.25">
      <c r="B60" s="5"/>
    </row>
    <row r="61" spans="1:2" x14ac:dyDescent="0.25">
      <c r="A61" s="3" t="s">
        <v>561</v>
      </c>
    </row>
    <row r="62" spans="1:2" x14ac:dyDescent="0.25">
      <c r="A62" s="6" t="s">
        <v>562</v>
      </c>
    </row>
    <row r="64" spans="1:2" x14ac:dyDescent="0.25">
      <c r="A64" s="3" t="s">
        <v>563</v>
      </c>
    </row>
    <row r="65" spans="1:2" x14ac:dyDescent="0.25">
      <c r="A65" s="3" t="s">
        <v>564</v>
      </c>
      <c r="B65" s="5"/>
    </row>
    <row r="66" spans="1:2" x14ac:dyDescent="0.25">
      <c r="A66" s="6" t="s">
        <v>568</v>
      </c>
      <c r="B66" s="5"/>
    </row>
    <row r="67" spans="1:2" x14ac:dyDescent="0.25">
      <c r="A67" s="6"/>
      <c r="B67" s="5"/>
    </row>
    <row r="68" spans="1:2" x14ac:dyDescent="0.25">
      <c r="A68" s="3" t="s">
        <v>565</v>
      </c>
      <c r="B68" s="5"/>
    </row>
    <row r="69" spans="1:2" x14ac:dyDescent="0.25">
      <c r="A69" s="6" t="s">
        <v>569</v>
      </c>
    </row>
    <row r="71" spans="1:2" x14ac:dyDescent="0.25">
      <c r="A71" s="3" t="s">
        <v>575</v>
      </c>
    </row>
    <row r="72" spans="1:2" x14ac:dyDescent="0.25">
      <c r="A72" s="3" t="s">
        <v>570</v>
      </c>
    </row>
    <row r="73" spans="1:2" x14ac:dyDescent="0.25">
      <c r="A73" s="3" t="s">
        <v>566</v>
      </c>
    </row>
    <row r="74" spans="1:2" x14ac:dyDescent="0.25">
      <c r="A74" s="3"/>
    </row>
    <row r="75" spans="1:2" x14ac:dyDescent="0.25">
      <c r="A75" s="3"/>
    </row>
    <row r="76" spans="1:2" x14ac:dyDescent="0.25">
      <c r="A76" s="3"/>
    </row>
    <row r="77" spans="1:2" x14ac:dyDescent="0.25">
      <c r="A77" s="3"/>
    </row>
    <row r="78" spans="1:2" x14ac:dyDescent="0.25">
      <c r="A78" s="3"/>
    </row>
    <row r="79" spans="1:2" x14ac:dyDescent="0.25">
      <c r="A79" s="3"/>
    </row>
    <row r="80" spans="1:2" x14ac:dyDescent="0.25">
      <c r="A80" s="3"/>
    </row>
    <row r="81" spans="1:1" x14ac:dyDescent="0.25">
      <c r="A81" s="3"/>
    </row>
    <row r="82" spans="1:1" x14ac:dyDescent="0.25">
      <c r="A82" s="3" t="s">
        <v>571</v>
      </c>
    </row>
    <row r="83" spans="1:1" x14ac:dyDescent="0.25">
      <c r="A83" s="3" t="s">
        <v>574</v>
      </c>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t="s">
        <v>572</v>
      </c>
    </row>
    <row r="92" spans="1:1" x14ac:dyDescent="0.25">
      <c r="A92" s="3"/>
    </row>
    <row r="93" spans="1:1" x14ac:dyDescent="0.25">
      <c r="A93" s="6"/>
    </row>
    <row r="94" spans="1:1" x14ac:dyDescent="0.25">
      <c r="A94" s="3" t="s">
        <v>583</v>
      </c>
    </row>
    <row r="95" spans="1:1" x14ac:dyDescent="0.25">
      <c r="A95" s="3" t="s">
        <v>573</v>
      </c>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t="s">
        <v>581</v>
      </c>
    </row>
    <row r="114" spans="1:1" x14ac:dyDescent="0.25">
      <c r="A114" s="7" t="s">
        <v>582</v>
      </c>
    </row>
    <row r="116" spans="1:1" x14ac:dyDescent="0.25">
      <c r="A116" s="3" t="s">
        <v>580</v>
      </c>
    </row>
    <row r="117" spans="1:1" x14ac:dyDescent="0.25">
      <c r="A117" s="3" t="s">
        <v>576</v>
      </c>
    </row>
    <row r="118" spans="1:1" x14ac:dyDescent="0.25">
      <c r="A118" s="7" t="s">
        <v>577</v>
      </c>
    </row>
    <row r="119" spans="1:1" x14ac:dyDescent="0.25">
      <c r="A119" s="3"/>
    </row>
    <row r="120" spans="1:1" x14ac:dyDescent="0.25">
      <c r="A120" s="3" t="s">
        <v>578</v>
      </c>
    </row>
    <row r="121" spans="1:1" x14ac:dyDescent="0.25">
      <c r="A121" s="6" t="s">
        <v>579</v>
      </c>
    </row>
    <row r="122" spans="1:1" x14ac:dyDescent="0.25">
      <c r="A122" s="3"/>
    </row>
    <row r="123" spans="1:1" x14ac:dyDescent="0.25">
      <c r="A123" s="3" t="s">
        <v>584</v>
      </c>
    </row>
    <row r="124" spans="1:1" x14ac:dyDescent="0.25">
      <c r="A124" s="3" t="s">
        <v>585</v>
      </c>
    </row>
    <row r="125" spans="1:1" x14ac:dyDescent="0.25">
      <c r="A125" s="2" t="s">
        <v>586</v>
      </c>
    </row>
    <row r="126" spans="1:1" x14ac:dyDescent="0.25">
      <c r="A126" s="2" t="s">
        <v>587</v>
      </c>
    </row>
    <row r="127" spans="1:1" x14ac:dyDescent="0.25">
      <c r="A127" s="5" t="s">
        <v>588</v>
      </c>
    </row>
    <row r="128" spans="1:1" x14ac:dyDescent="0.25">
      <c r="A128" s="5" t="s">
        <v>589</v>
      </c>
    </row>
    <row r="130" spans="1:1" x14ac:dyDescent="0.25">
      <c r="A130" s="3"/>
    </row>
    <row r="131" spans="1:1" x14ac:dyDescent="0.25">
      <c r="A131" s="3"/>
    </row>
    <row r="132" spans="1:1" x14ac:dyDescent="0.25">
      <c r="A132" s="6"/>
    </row>
    <row r="133" spans="1:1" x14ac:dyDescent="0.25">
      <c r="A133" s="5"/>
    </row>
    <row r="134" spans="1:1" x14ac:dyDescent="0.25">
      <c r="A134" s="6"/>
    </row>
    <row r="135" spans="1:1" x14ac:dyDescent="0.25">
      <c r="A135" s="6"/>
    </row>
    <row r="136" spans="1:1" x14ac:dyDescent="0.25">
      <c r="A136" s="3"/>
    </row>
    <row r="137" spans="1:1" x14ac:dyDescent="0.25">
      <c r="A137" s="6"/>
    </row>
    <row r="138" spans="1:1" x14ac:dyDescent="0.25">
      <c r="A138" s="6"/>
    </row>
    <row r="139" spans="1:1" x14ac:dyDescent="0.25">
      <c r="A139" s="6"/>
    </row>
    <row r="140" spans="1:1" x14ac:dyDescent="0.25">
      <c r="A140" s="7"/>
    </row>
    <row r="141" spans="1:1" x14ac:dyDescent="0.25">
      <c r="A141" s="7"/>
    </row>
    <row r="143" spans="1:1" x14ac:dyDescent="0.25">
      <c r="A143" s="3"/>
    </row>
    <row r="146" spans="1:6" x14ac:dyDescent="0.25">
      <c r="A146" s="3"/>
    </row>
    <row r="147" spans="1:6" x14ac:dyDescent="0.25">
      <c r="A147" s="3"/>
    </row>
    <row r="148" spans="1:6" x14ac:dyDescent="0.25">
      <c r="B148" s="3"/>
      <c r="C148" s="3" t="s">
        <v>8</v>
      </c>
      <c r="D148" s="3" t="s">
        <v>516</v>
      </c>
    </row>
    <row r="149" spans="1:6" x14ac:dyDescent="0.25">
      <c r="A149" s="3"/>
      <c r="B149" s="10"/>
      <c r="C149" s="8">
        <v>148000</v>
      </c>
      <c r="D149" s="9">
        <v>5</v>
      </c>
    </row>
    <row r="150" spans="1:6" x14ac:dyDescent="0.25">
      <c r="A150" s="3"/>
      <c r="B150" s="10"/>
      <c r="C150" s="8">
        <v>93152.941176470587</v>
      </c>
      <c r="D150" s="9">
        <v>2.1818181818181817</v>
      </c>
    </row>
    <row r="151" spans="1:6" x14ac:dyDescent="0.25">
      <c r="A151" s="3"/>
      <c r="B151" s="10"/>
      <c r="C151" s="8">
        <v>91000</v>
      </c>
      <c r="D151" s="9">
        <v>2</v>
      </c>
    </row>
    <row r="152" spans="1:6" x14ac:dyDescent="0.25">
      <c r="A152" s="3"/>
      <c r="B152" s="10"/>
      <c r="C152" s="8">
        <v>30000</v>
      </c>
      <c r="D152" s="9">
        <v>0</v>
      </c>
    </row>
    <row r="154" spans="1:6" x14ac:dyDescent="0.25">
      <c r="A154" s="3"/>
    </row>
    <row r="155" spans="1:6" x14ac:dyDescent="0.25">
      <c r="A155" s="3"/>
      <c r="B155" s="3"/>
      <c r="C155" s="3" t="s">
        <v>15</v>
      </c>
      <c r="D155" s="3" t="s">
        <v>517</v>
      </c>
    </row>
    <row r="156" spans="1:6" x14ac:dyDescent="0.25">
      <c r="A156" s="3"/>
      <c r="C156" s="2">
        <v>0</v>
      </c>
      <c r="D156" s="2">
        <v>0</v>
      </c>
      <c r="F156" s="3" t="s">
        <v>518</v>
      </c>
    </row>
    <row r="157" spans="1:6" x14ac:dyDescent="0.25">
      <c r="A157" s="3"/>
      <c r="C157" s="2">
        <v>85</v>
      </c>
      <c r="D157" s="2">
        <v>85</v>
      </c>
      <c r="F157" s="3" t="s">
        <v>519</v>
      </c>
    </row>
    <row r="158" spans="1:6" x14ac:dyDescent="0.25">
      <c r="A158" s="3"/>
    </row>
    <row r="160" spans="1:6" x14ac:dyDescent="0.25">
      <c r="A160" s="3"/>
    </row>
    <row r="161" spans="1:2" x14ac:dyDescent="0.25">
      <c r="A161" s="3"/>
    </row>
    <row r="167" spans="1:2" x14ac:dyDescent="0.25">
      <c r="A167" s="3"/>
    </row>
    <row r="168" spans="1:2" x14ac:dyDescent="0.25">
      <c r="A168" s="3"/>
    </row>
    <row r="169" spans="1:2" x14ac:dyDescent="0.25">
      <c r="A169" s="8"/>
      <c r="B169" s="3"/>
    </row>
    <row r="170" spans="1:2" x14ac:dyDescent="0.25">
      <c r="A170" s="8"/>
      <c r="B170" s="3"/>
    </row>
    <row r="171" spans="1:2" x14ac:dyDescent="0.25">
      <c r="A171" s="3"/>
    </row>
    <row r="172" spans="1:2" x14ac:dyDescent="0.25">
      <c r="A172" s="8"/>
      <c r="B172" s="3"/>
    </row>
    <row r="173" spans="1:2" x14ac:dyDescent="0.25">
      <c r="A173" s="8"/>
      <c r="B173" s="3"/>
    </row>
    <row r="174" spans="1:2" x14ac:dyDescent="0.25">
      <c r="A174" s="3"/>
    </row>
    <row r="175" spans="1:2" x14ac:dyDescent="0.25">
      <c r="A175" s="8"/>
      <c r="B175" s="3"/>
    </row>
    <row r="176" spans="1:2" x14ac:dyDescent="0.25">
      <c r="A176" s="8"/>
      <c r="B176" s="3"/>
    </row>
    <row r="177" spans="1:2" x14ac:dyDescent="0.25">
      <c r="A177" s="3"/>
    </row>
    <row r="178" spans="1:2" x14ac:dyDescent="0.25">
      <c r="A178" s="8"/>
      <c r="B178" s="3"/>
    </row>
    <row r="179" spans="1:2" x14ac:dyDescent="0.25">
      <c r="A179" s="8"/>
      <c r="B179" s="3"/>
    </row>
    <row r="180" spans="1:2" x14ac:dyDescent="0.25">
      <c r="A180" s="3"/>
    </row>
    <row r="183" spans="1:2" x14ac:dyDescent="0.25">
      <c r="A183" s="3"/>
    </row>
    <row r="186" spans="1:2" x14ac:dyDescent="0.25">
      <c r="A186" s="3"/>
    </row>
    <row r="188" spans="1:2" x14ac:dyDescent="0.25">
      <c r="A188" s="3"/>
    </row>
    <row r="191" spans="1:2" x14ac:dyDescent="0.25">
      <c r="A191" s="3"/>
    </row>
    <row r="194" spans="1:1" x14ac:dyDescent="0.25">
      <c r="A194" s="3"/>
    </row>
    <row r="195" spans="1:1" x14ac:dyDescent="0.25">
      <c r="A195" s="6"/>
    </row>
  </sheetData>
  <mergeCells count="31">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 ref="B10:U10"/>
    <mergeCell ref="B34:U34"/>
    <mergeCell ref="B37:U37"/>
    <mergeCell ref="B35:U35"/>
    <mergeCell ref="B36:U36"/>
    <mergeCell ref="B28:U28"/>
    <mergeCell ref="B29:U29"/>
    <mergeCell ref="B30:U30"/>
    <mergeCell ref="B31:U31"/>
    <mergeCell ref="B22:U22"/>
    <mergeCell ref="B23:U23"/>
    <mergeCell ref="B24:U24"/>
    <mergeCell ref="B25:U25"/>
    <mergeCell ref="B26:U26"/>
    <mergeCell ref="B27:U27"/>
  </mergeCells>
  <hyperlinks>
    <hyperlink ref="B7" r:id="rId1"/>
    <hyperlink ref="B9" r:id="rId2"/>
    <hyperlink ref="B8" r:id="rId3"/>
    <hyperlink ref="B10" r:id="rId4"/>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86"/>
  <sheetViews>
    <sheetView topLeftCell="M1" workbookViewId="0">
      <selection activeCell="N4" sqref="N4"/>
    </sheetView>
  </sheetViews>
  <sheetFormatPr defaultRowHeight="15.05" x14ac:dyDescent="0.3"/>
  <cols>
    <col min="1" max="1" width="13.33203125" customWidth="1"/>
    <col min="2" max="2" width="11.6640625" customWidth="1"/>
    <col min="3" max="3" width="11.5546875" customWidth="1"/>
    <col min="4" max="4" width="28.109375" bestFit="1" customWidth="1"/>
    <col min="5" max="5" width="6" customWidth="1"/>
    <col min="6" max="6" width="8.88671875" customWidth="1"/>
    <col min="7" max="7" width="14.44140625" customWidth="1"/>
    <col min="8" max="8" width="12.6640625" bestFit="1" customWidth="1"/>
    <col min="9" max="9" width="8.21875" bestFit="1" customWidth="1"/>
    <col min="10" max="10" width="16" customWidth="1"/>
    <col min="11" max="11" width="13.77734375" customWidth="1"/>
    <col min="12" max="12" width="11.5546875" customWidth="1"/>
    <col min="13" max="13" width="18.6640625" customWidth="1"/>
    <col min="14" max="14" width="15.44140625" style="1" bestFit="1" customWidth="1"/>
    <col min="15" max="15" width="15.33203125" bestFit="1" customWidth="1"/>
    <col min="16" max="16" width="8.5546875" customWidth="1"/>
    <col min="17" max="17" width="14.44140625" customWidth="1"/>
    <col min="18" max="18" width="18.88671875" bestFit="1" customWidth="1"/>
    <col min="19" max="19" width="15" bestFit="1" customWidth="1"/>
    <col min="20" max="20" width="15.6640625" bestFit="1" customWidth="1"/>
    <col min="21" max="21" width="15.88671875" bestFit="1" customWidth="1"/>
    <col min="22" max="22" width="25.109375" bestFit="1" customWidth="1"/>
    <col min="23" max="23" width="14.77734375" bestFit="1" customWidth="1"/>
    <col min="24" max="24" width="23.44140625" style="1" customWidth="1"/>
  </cols>
  <sheetData>
    <row r="1" spans="1:24" s="4" customFormat="1" x14ac:dyDescent="0.3">
      <c r="A1" s="4" t="s">
        <v>0</v>
      </c>
      <c r="B1" s="4" t="s">
        <v>1</v>
      </c>
      <c r="C1" s="4" t="s">
        <v>2</v>
      </c>
      <c r="D1" s="4" t="s">
        <v>3</v>
      </c>
      <c r="E1" s="4" t="s">
        <v>4</v>
      </c>
      <c r="F1" s="4" t="s">
        <v>5</v>
      </c>
      <c r="G1" s="4" t="s">
        <v>6</v>
      </c>
      <c r="H1" s="4" t="s">
        <v>7</v>
      </c>
      <c r="I1" s="4" t="s">
        <v>8</v>
      </c>
      <c r="J1" s="4" t="s">
        <v>9</v>
      </c>
      <c r="K1" s="4" t="s">
        <v>10</v>
      </c>
      <c r="L1" s="4" t="s">
        <v>11</v>
      </c>
      <c r="M1" s="4" t="s">
        <v>12</v>
      </c>
      <c r="N1" s="15" t="s">
        <v>13</v>
      </c>
      <c r="O1" s="4" t="s">
        <v>14</v>
      </c>
      <c r="P1" s="4" t="s">
        <v>15</v>
      </c>
      <c r="Q1" s="4" t="s">
        <v>16</v>
      </c>
      <c r="R1" s="4" t="s">
        <v>17</v>
      </c>
      <c r="S1" s="4" t="s">
        <v>542</v>
      </c>
      <c r="T1" s="13" t="s">
        <v>543</v>
      </c>
      <c r="U1" s="13" t="s">
        <v>544</v>
      </c>
      <c r="V1" s="13" t="s">
        <v>545</v>
      </c>
      <c r="W1" s="4" t="s">
        <v>559</v>
      </c>
      <c r="X1" s="15" t="s">
        <v>567</v>
      </c>
    </row>
    <row r="2" spans="1:24" x14ac:dyDescent="0.3">
      <c r="A2">
        <v>1084</v>
      </c>
      <c r="B2" t="s">
        <v>18</v>
      </c>
      <c r="C2" t="s">
        <v>97</v>
      </c>
      <c r="D2" t="s">
        <v>20</v>
      </c>
      <c r="E2">
        <v>61</v>
      </c>
      <c r="F2" t="s">
        <v>305</v>
      </c>
      <c r="G2" t="s">
        <v>307</v>
      </c>
      <c r="H2" t="s">
        <v>112</v>
      </c>
      <c r="I2">
        <v>85000</v>
      </c>
      <c r="J2" t="s">
        <v>23</v>
      </c>
      <c r="K2" t="s">
        <v>24</v>
      </c>
      <c r="L2" t="s">
        <v>24</v>
      </c>
      <c r="M2" t="s">
        <v>25</v>
      </c>
      <c r="N2" s="1" t="s">
        <v>359</v>
      </c>
      <c r="O2" t="s">
        <v>443</v>
      </c>
      <c r="P2" t="s">
        <v>26</v>
      </c>
      <c r="Q2" t="s">
        <v>24</v>
      </c>
      <c r="R2">
        <v>5</v>
      </c>
      <c r="S2" s="12">
        <f>NETWORKDAYS(Table1[[#This Row],[Start Date]], IF(Table1[[#This Row],[End Date]]="Present", DATE(2025,4,27), Table1[[#This Row],[End Date]]))</f>
        <v>2031</v>
      </c>
      <c r="T2">
        <f>ROUND(Table1[[#This Row],[Net Workdays]]/365,1)</f>
        <v>5.6</v>
      </c>
      <c r="U2" t="str">
        <f>IF(Table1[[#This Row],[Net Workyears]]&gt;10, "Over 10 Years",
IF(Table1[[#This Row],[Net Workyears]]&gt;=6, "6 - 10 Years",
IF(Table1[[#This Row],[Net Workyears]]&gt;=2,"2 - 5 Years",
IF(Table1[[#This Row],[Net Workyears]]&lt;2," &lt; 2 Years", "Invalid"))))</f>
        <v>2 - 5 Years</v>
      </c>
      <c r="V2" s="14" t="str">
        <f>IF(Table1[[#This Row],[Age]]&gt;45, "Old - 45+ Years",
IF(Table1[[#This Row],[Age]]&gt;30, "Middle-Age - 31-45 Years",
IF(Table1[[#This Row],[Age]]&lt;=30, "Adolescent-Young - 30- Years", "Invalid")))</f>
        <v>Old - 45+ Years</v>
      </c>
      <c r="W2" s="14" t="str">
        <f>CONCATENATE(Table1[[#This Row],[First Name]], " ",Table1[[#This Row],[Last Name]])</f>
        <v>Pat Smith</v>
      </c>
      <c r="X2" s="1">
        <f>IF(
   Table1[[#This Row],[End Date]]="Present",
   DATE(2025,4,27),
   IF(
     ISNUMBER(Table1[[#This Row],[End Date]]),
     Table1[[#This Row],[End Date]],
     IFERROR(
       DATEVALUE(Table1[[#This Row],[End Date]]),
       "Invalid"
     )
   )
 )</f>
        <v>43077</v>
      </c>
    </row>
    <row r="3" spans="1:24" x14ac:dyDescent="0.3">
      <c r="A3">
        <v>1031</v>
      </c>
      <c r="B3" t="s">
        <v>182</v>
      </c>
      <c r="C3" t="s">
        <v>36</v>
      </c>
      <c r="D3" t="s">
        <v>29</v>
      </c>
      <c r="E3">
        <v>42</v>
      </c>
      <c r="F3" t="s">
        <v>305</v>
      </c>
      <c r="G3" t="s">
        <v>308</v>
      </c>
      <c r="H3" t="s">
        <v>76</v>
      </c>
      <c r="I3">
        <v>87000</v>
      </c>
      <c r="J3" t="s">
        <v>32</v>
      </c>
      <c r="K3" t="s">
        <v>24</v>
      </c>
      <c r="L3" t="s">
        <v>24</v>
      </c>
      <c r="M3" t="s">
        <v>25</v>
      </c>
      <c r="N3" s="1" t="s">
        <v>360</v>
      </c>
      <c r="O3" t="s">
        <v>444</v>
      </c>
      <c r="P3" t="s">
        <v>34</v>
      </c>
      <c r="Q3" t="s">
        <v>24</v>
      </c>
      <c r="R3">
        <v>4</v>
      </c>
      <c r="S3">
        <f>NETWORKDAYS(Table1[[#This Row],[Start Date]], IF(Table1[[#This Row],[End Date]]="Present", DATE(2025,4,27), Table1[[#This Row],[End Date]]))</f>
        <v>4092</v>
      </c>
      <c r="T3">
        <f>ROUND(Table1[[#This Row],[Net Workdays]]/365,1)</f>
        <v>11.2</v>
      </c>
      <c r="U3" t="str">
        <f>IF(Table1[[#This Row],[Net Workyears]]&gt;10, "Over 10 Years",
IF(Table1[[#This Row],[Net Workyears]]&gt;=6, "6 - 10 Years",
IF(Table1[[#This Row],[Net Workyears]]&gt;=2,"2 - 5 Years",
IF(Table1[[#This Row],[Net Workyears]]&lt;2," &lt; 2 Years", "Invalid"))))</f>
        <v>Over 10 Years</v>
      </c>
      <c r="V3" s="14" t="str">
        <f>IF(Table1[[#This Row],[Age]]&gt;45, "Old - 45+ Years",
IF(Table1[[#This Row],[Age]]&gt;30, "Middle-Age - 31-45 Years",
IF(Table1[[#This Row],[Age]]&lt;=30, "Adolescent-Young - 30- Years", "Invalid")))</f>
        <v>Middle-Age - 31-45 Years</v>
      </c>
      <c r="W3" s="14" t="str">
        <f>CONCATENATE(Table1[[#This Row],[First Name]], " ",Table1[[#This Row],[Last Name]])</f>
        <v>Chris Williams</v>
      </c>
      <c r="X3" s="1">
        <f>IF(
   Table1[[#This Row],[End Date]]="Present",
   DATE(2025,4,27),
   IF(
     ISNUMBER(Table1[[#This Row],[End Date]]),
     Table1[[#This Row],[End Date]],
     IFERROR(
       DATEVALUE(Table1[[#This Row],[End Date]]),
       "Invalid"
     )
   )
 )</f>
        <v>42270</v>
      </c>
    </row>
    <row r="4" spans="1:24" x14ac:dyDescent="0.3">
      <c r="A4">
        <v>1057</v>
      </c>
      <c r="B4" t="s">
        <v>182</v>
      </c>
      <c r="C4" t="s">
        <v>36</v>
      </c>
      <c r="D4" t="s">
        <v>312</v>
      </c>
      <c r="E4">
        <v>50</v>
      </c>
      <c r="F4" t="s">
        <v>305</v>
      </c>
      <c r="G4" t="s">
        <v>308</v>
      </c>
      <c r="H4" t="s">
        <v>38</v>
      </c>
      <c r="I4">
        <v>145000</v>
      </c>
      <c r="J4" t="s">
        <v>39</v>
      </c>
      <c r="K4" t="s">
        <v>40</v>
      </c>
      <c r="L4" t="s">
        <v>24</v>
      </c>
      <c r="M4" t="s">
        <v>71</v>
      </c>
      <c r="N4" s="1" t="s">
        <v>361</v>
      </c>
      <c r="O4" t="s">
        <v>445</v>
      </c>
      <c r="P4" t="s">
        <v>26</v>
      </c>
      <c r="Q4" t="s">
        <v>24</v>
      </c>
      <c r="R4">
        <v>1</v>
      </c>
      <c r="S4">
        <f>NETWORKDAYS(Table1[[#This Row],[Start Date]], IF(Table1[[#This Row],[End Date]]="Present", DATE(2025,4,27), Table1[[#This Row],[End Date]]))</f>
        <v>983</v>
      </c>
      <c r="T4">
        <f>ROUND(Table1[[#This Row],[Net Workdays]]/365,1)</f>
        <v>2.7</v>
      </c>
      <c r="U4" t="str">
        <f>IF(Table1[[#This Row],[Net Workyears]]&gt;10, "Over 10 Years",
IF(Table1[[#This Row],[Net Workyears]]&gt;=6, "6 - 10 Years",
IF(Table1[[#This Row],[Net Workyears]]&gt;=2,"2 - 5 Years",
IF(Table1[[#This Row],[Net Workyears]]&lt;2," &lt; 2 Years", "Invalid"))))</f>
        <v>2 - 5 Years</v>
      </c>
      <c r="V4" s="14" t="str">
        <f>IF(Table1[[#This Row],[Age]]&gt;45, "Old - 45+ Years",
IF(Table1[[#This Row],[Age]]&gt;30, "Middle-Age - 31-45 Years",
IF(Table1[[#This Row],[Age]]&lt;=30, "Adolescent-Young - 30- Years", "Invalid")))</f>
        <v>Old - 45+ Years</v>
      </c>
      <c r="W4" s="14" t="str">
        <f>CONCATENATE(Table1[[#This Row],[First Name]], " ",Table1[[#This Row],[Last Name]])</f>
        <v>Chris Williams</v>
      </c>
      <c r="X4" s="1">
        <f>IF(
   Table1[[#This Row],[End Date]]="Present",
   DATE(2025,4,27),
   IF(
     ISNUMBER(Table1[[#This Row],[End Date]]),
     Table1[[#This Row],[End Date]],
     IFERROR(
       DATEVALUE(Table1[[#This Row],[End Date]]),
       "Invalid"
     )
   )
 )</f>
        <v>38777</v>
      </c>
    </row>
    <row r="5" spans="1:24" x14ac:dyDescent="0.3">
      <c r="A5">
        <v>1025</v>
      </c>
      <c r="B5" t="s">
        <v>213</v>
      </c>
      <c r="C5" t="s">
        <v>191</v>
      </c>
      <c r="D5" t="s">
        <v>313</v>
      </c>
      <c r="E5">
        <v>49</v>
      </c>
      <c r="F5" t="s">
        <v>306</v>
      </c>
      <c r="G5" t="s">
        <v>309</v>
      </c>
      <c r="H5" t="s">
        <v>83</v>
      </c>
      <c r="I5">
        <v>60000</v>
      </c>
      <c r="J5" t="s">
        <v>32</v>
      </c>
      <c r="K5" t="s">
        <v>40</v>
      </c>
      <c r="L5" t="s">
        <v>40</v>
      </c>
      <c r="M5" t="s">
        <v>106</v>
      </c>
      <c r="N5" s="1" t="s">
        <v>362</v>
      </c>
      <c r="O5" t="s">
        <v>446</v>
      </c>
      <c r="P5" t="s">
        <v>50</v>
      </c>
      <c r="Q5" t="s">
        <v>40</v>
      </c>
      <c r="R5" t="s">
        <v>515</v>
      </c>
      <c r="S5">
        <f>NETWORKDAYS(Table1[[#This Row],[Start Date]], IF(Table1[[#This Row],[End Date]]="Present", DATE(2025,4,27), Table1[[#This Row],[End Date]]))</f>
        <v>1057</v>
      </c>
      <c r="T5">
        <f>ROUND(Table1[[#This Row],[Net Workdays]]/365,1)</f>
        <v>2.9</v>
      </c>
      <c r="U5" t="str">
        <f>IF(Table1[[#This Row],[Net Workyears]]&gt;10, "Over 10 Years",
IF(Table1[[#This Row],[Net Workyears]]&gt;=6, "6 - 10 Years",
IF(Table1[[#This Row],[Net Workyears]]&gt;=2,"2 - 5 Years",
IF(Table1[[#This Row],[Net Workyears]]&lt;2," &lt; 2 Years", "Invalid"))))</f>
        <v>2 - 5 Years</v>
      </c>
      <c r="V5" s="14" t="str">
        <f>IF(Table1[[#This Row],[Age]]&gt;45, "Old - 45+ Years",
IF(Table1[[#This Row],[Age]]&gt;30, "Middle-Age - 31-45 Years",
IF(Table1[[#This Row],[Age]]&lt;=30, "Adolescent-Young - 30- Years", "Invalid")))</f>
        <v>Old - 45+ Years</v>
      </c>
      <c r="W5" s="14" t="str">
        <f>CONCATENATE(Table1[[#This Row],[First Name]], " ",Table1[[#This Row],[Last Name]])</f>
        <v>Jordan Wilson</v>
      </c>
      <c r="X5" s="1">
        <f>IF(
   Table1[[#This Row],[End Date]]="Present",
   DATE(2025,4,27),
   IF(
     ISNUMBER(Table1[[#This Row],[End Date]]),
     Table1[[#This Row],[End Date]],
     IFERROR(
       DATEVALUE(Table1[[#This Row],[End Date]]),
       "Invalid"
     )
   )
 )</f>
        <v>44950</v>
      </c>
    </row>
    <row r="6" spans="1:24" x14ac:dyDescent="0.3">
      <c r="A6">
        <v>1017</v>
      </c>
      <c r="B6" t="s">
        <v>51</v>
      </c>
      <c r="C6" t="s">
        <v>74</v>
      </c>
      <c r="D6" t="s">
        <v>314</v>
      </c>
      <c r="E6">
        <v>27</v>
      </c>
      <c r="F6" t="s">
        <v>306</v>
      </c>
      <c r="G6" t="s">
        <v>308</v>
      </c>
      <c r="H6" t="s">
        <v>105</v>
      </c>
      <c r="I6">
        <v>147000</v>
      </c>
      <c r="J6" t="s">
        <v>23</v>
      </c>
      <c r="K6" t="s">
        <v>24</v>
      </c>
      <c r="L6" t="s">
        <v>40</v>
      </c>
      <c r="M6" t="s">
        <v>25</v>
      </c>
      <c r="N6" s="1" t="s">
        <v>363</v>
      </c>
      <c r="O6" t="s">
        <v>447</v>
      </c>
      <c r="P6" t="s">
        <v>50</v>
      </c>
      <c r="Q6" t="s">
        <v>24</v>
      </c>
      <c r="R6">
        <v>2</v>
      </c>
      <c r="S6">
        <f>NETWORKDAYS(Table1[[#This Row],[Start Date]], IF(Table1[[#This Row],[End Date]]="Present", DATE(2025,4,27), Table1[[#This Row],[End Date]]))</f>
        <v>5095</v>
      </c>
      <c r="T6">
        <f>ROUND(Table1[[#This Row],[Net Workdays]]/365,1)</f>
        <v>14</v>
      </c>
      <c r="U6" t="str">
        <f>IF(Table1[[#This Row],[Net Workyears]]&gt;10, "Over 10 Years",
IF(Table1[[#This Row],[Net Workyears]]&gt;=6, "6 - 10 Years",
IF(Table1[[#This Row],[Net Workyears]]&gt;=2,"2 - 5 Years",
IF(Table1[[#This Row],[Net Workyears]]&lt;2," &lt; 2 Years", "Invalid"))))</f>
        <v>Over 10 Years</v>
      </c>
      <c r="V6" s="14" t="str">
        <f>IF(Table1[[#This Row],[Age]]&gt;45, "Old - 45+ Years",
IF(Table1[[#This Row],[Age]]&gt;30, "Middle-Age - 31-45 Years",
IF(Table1[[#This Row],[Age]]&lt;=30, "Adolescent-Young - 30- Years", "Invalid")))</f>
        <v>Adolescent-Young - 30- Years</v>
      </c>
      <c r="W6" s="14" t="str">
        <f>CONCATENATE(Table1[[#This Row],[First Name]], " ",Table1[[#This Row],[Last Name]])</f>
        <v>John Brown</v>
      </c>
      <c r="X6" s="1">
        <f>IF(
   Table1[[#This Row],[End Date]]="Present",
   DATE(2025,4,27),
   IF(
     ISNUMBER(Table1[[#This Row],[End Date]]),
     Table1[[#This Row],[End Date]],
     IFERROR(
       DATEVALUE(Table1[[#This Row],[End Date]]),
       "Invalid"
     )
   )
 )</f>
        <v>44937</v>
      </c>
    </row>
    <row r="7" spans="1:24" x14ac:dyDescent="0.3">
      <c r="A7">
        <v>1024</v>
      </c>
      <c r="B7" t="s">
        <v>56</v>
      </c>
      <c r="C7" t="s">
        <v>36</v>
      </c>
      <c r="D7" t="s">
        <v>57</v>
      </c>
      <c r="E7">
        <v>48</v>
      </c>
      <c r="F7" t="s">
        <v>305</v>
      </c>
      <c r="G7" t="s">
        <v>308</v>
      </c>
      <c r="H7" t="s">
        <v>58</v>
      </c>
      <c r="I7">
        <v>134000</v>
      </c>
      <c r="J7" t="s">
        <v>23</v>
      </c>
      <c r="K7" t="s">
        <v>40</v>
      </c>
      <c r="L7" t="s">
        <v>40</v>
      </c>
      <c r="M7" t="s">
        <v>106</v>
      </c>
      <c r="N7" s="1" t="s">
        <v>364</v>
      </c>
      <c r="O7" t="s">
        <v>448</v>
      </c>
      <c r="P7" t="s">
        <v>26</v>
      </c>
      <c r="Q7" t="s">
        <v>40</v>
      </c>
      <c r="R7" t="s">
        <v>515</v>
      </c>
      <c r="S7">
        <f>NETWORKDAYS(Table1[[#This Row],[Start Date]], IF(Table1[[#This Row],[End Date]]="Present", DATE(2025,4,27), Table1[[#This Row],[End Date]]))</f>
        <v>755</v>
      </c>
      <c r="T7">
        <f>ROUND(Table1[[#This Row],[Net Workdays]]/365,1)</f>
        <v>2.1</v>
      </c>
      <c r="U7" t="str">
        <f>IF(Table1[[#This Row],[Net Workyears]]&gt;10, "Over 10 Years",
IF(Table1[[#This Row],[Net Workyears]]&gt;=6, "6 - 10 Years",
IF(Table1[[#This Row],[Net Workyears]]&gt;=2,"2 - 5 Years",
IF(Table1[[#This Row],[Net Workyears]]&lt;2," &lt; 2 Years", "Invalid"))))</f>
        <v>2 - 5 Years</v>
      </c>
      <c r="V7" s="14" t="str">
        <f>IF(Table1[[#This Row],[Age]]&gt;45, "Old - 45+ Years",
IF(Table1[[#This Row],[Age]]&gt;30, "Middle-Age - 31-45 Years",
IF(Table1[[#This Row],[Age]]&lt;=30, "Adolescent-Young - 30- Years", "Invalid")))</f>
        <v>Old - 45+ Years</v>
      </c>
      <c r="W7" s="14" t="str">
        <f>CONCATENATE(Table1[[#This Row],[First Name]], " ",Table1[[#This Row],[Last Name]])</f>
        <v>Jane Williams</v>
      </c>
      <c r="X7" s="1">
        <f>IF(
   Table1[[#This Row],[End Date]]="Present",
   DATE(2025,4,27),
   IF(
     ISNUMBER(Table1[[#This Row],[End Date]]),
     Table1[[#This Row],[End Date]],
     IFERROR(
       DATEVALUE(Table1[[#This Row],[End Date]]),
       "Invalid"
     )
   )
 )</f>
        <v>41608</v>
      </c>
    </row>
    <row r="8" spans="1:24" x14ac:dyDescent="0.3">
      <c r="A8">
        <v>1003</v>
      </c>
      <c r="B8" t="s">
        <v>80</v>
      </c>
      <c r="C8" t="s">
        <v>74</v>
      </c>
      <c r="D8" t="s">
        <v>247</v>
      </c>
      <c r="E8">
        <v>45</v>
      </c>
      <c r="F8" t="s">
        <v>305</v>
      </c>
      <c r="G8" t="s">
        <v>307</v>
      </c>
      <c r="H8" t="s">
        <v>62</v>
      </c>
      <c r="I8">
        <v>72000</v>
      </c>
      <c r="J8" t="s">
        <v>23</v>
      </c>
      <c r="K8" t="s">
        <v>40</v>
      </c>
      <c r="L8" t="s">
        <v>24</v>
      </c>
      <c r="M8" t="s">
        <v>311</v>
      </c>
      <c r="N8" s="1" t="s">
        <v>365</v>
      </c>
      <c r="O8" t="s">
        <v>65</v>
      </c>
      <c r="P8" t="s">
        <v>66</v>
      </c>
      <c r="Q8" t="s">
        <v>24</v>
      </c>
      <c r="R8">
        <v>5</v>
      </c>
      <c r="S8">
        <f>NETWORKDAYS(Table1[[#This Row],[Start Date]], IF(Table1[[#This Row],[End Date]]="Present", DATE(2025,4,27), Table1[[#This Row],[End Date]]))</f>
        <v>2636</v>
      </c>
      <c r="T8">
        <f>ROUND(Table1[[#This Row],[Net Workdays]]/365,1)</f>
        <v>7.2</v>
      </c>
      <c r="U8" t="str">
        <f>IF(Table1[[#This Row],[Net Workyears]]&gt;10, "Over 10 Years",
IF(Table1[[#This Row],[Net Workyears]]&gt;=6, "6 - 10 Years",
IF(Table1[[#This Row],[Net Workyears]]&gt;=2,"2 - 5 Years",
IF(Table1[[#This Row],[Net Workyears]]&lt;2," &lt; 2 Years", "Invalid"))))</f>
        <v>6 - 10 Years</v>
      </c>
      <c r="V8" s="14" t="str">
        <f>IF(Table1[[#This Row],[Age]]&gt;45, "Old - 45+ Years",
IF(Table1[[#This Row],[Age]]&gt;30, "Middle-Age - 31-45 Years",
IF(Table1[[#This Row],[Age]]&lt;=30, "Adolescent-Young - 30- Years", "Invalid")))</f>
        <v>Middle-Age - 31-45 Years</v>
      </c>
      <c r="W8" s="14" t="str">
        <f>CONCATENATE(Table1[[#This Row],[First Name]], " ",Table1[[#This Row],[Last Name]])</f>
        <v>Alex Brown</v>
      </c>
      <c r="X8" s="1">
        <f>IF(
   Table1[[#This Row],[End Date]]="Present",
   DATE(2025,4,27),
   IF(
     ISNUMBER(Table1[[#This Row],[End Date]]),
     Table1[[#This Row],[End Date]],
     IFERROR(
       DATEVALUE(Table1[[#This Row],[End Date]]),
       "Invalid"
     )
   )
 )</f>
        <v>45774</v>
      </c>
    </row>
    <row r="9" spans="1:24" x14ac:dyDescent="0.3">
      <c r="A9">
        <v>1028</v>
      </c>
      <c r="B9" t="s">
        <v>137</v>
      </c>
      <c r="C9" t="s">
        <v>68</v>
      </c>
      <c r="D9" t="s">
        <v>315</v>
      </c>
      <c r="E9">
        <v>63</v>
      </c>
      <c r="F9" t="s">
        <v>305</v>
      </c>
      <c r="G9" t="s">
        <v>310</v>
      </c>
      <c r="H9" t="s">
        <v>62</v>
      </c>
      <c r="I9">
        <v>46000</v>
      </c>
      <c r="J9" t="s">
        <v>32</v>
      </c>
      <c r="K9" t="s">
        <v>24</v>
      </c>
      <c r="L9" t="s">
        <v>40</v>
      </c>
      <c r="M9" t="s">
        <v>71</v>
      </c>
      <c r="N9" s="1" t="s">
        <v>366</v>
      </c>
      <c r="O9" t="s">
        <v>449</v>
      </c>
      <c r="P9" t="s">
        <v>66</v>
      </c>
      <c r="Q9" t="s">
        <v>24</v>
      </c>
      <c r="R9">
        <v>3</v>
      </c>
      <c r="S9">
        <f>NETWORKDAYS(Table1[[#This Row],[Start Date]], IF(Table1[[#This Row],[End Date]]="Present", DATE(2025,4,27), Table1[[#This Row],[End Date]]))</f>
        <v>512</v>
      </c>
      <c r="T9">
        <f>ROUND(Table1[[#This Row],[Net Workdays]]/365,1)</f>
        <v>1.4</v>
      </c>
      <c r="U9" t="str">
        <f>IF(Table1[[#This Row],[Net Workyears]]&gt;10, "Over 10 Years",
IF(Table1[[#This Row],[Net Workyears]]&gt;=6, "6 - 10 Years",
IF(Table1[[#This Row],[Net Workyears]]&gt;=2,"2 - 5 Years",
IF(Table1[[#This Row],[Net Workyears]]&lt;2," &lt; 2 Years", "Invalid"))))</f>
        <v xml:space="preserve"> &lt; 2 Years</v>
      </c>
      <c r="V9" s="14" t="str">
        <f>IF(Table1[[#This Row],[Age]]&gt;45, "Old - 45+ Years",
IF(Table1[[#This Row],[Age]]&gt;30, "Middle-Age - 31-45 Years",
IF(Table1[[#This Row],[Age]]&lt;=30, "Adolescent-Young - 30- Years", "Invalid")))</f>
        <v>Old - 45+ Years</v>
      </c>
      <c r="W9" s="14" t="str">
        <f>CONCATENATE(Table1[[#This Row],[First Name]], " ",Table1[[#This Row],[Last Name]])</f>
        <v>Taylor Davis</v>
      </c>
      <c r="X9" s="1">
        <f>IF(
   Table1[[#This Row],[End Date]]="Present",
   DATE(2025,4,27),
   IF(
     ISNUMBER(Table1[[#This Row],[End Date]]),
     Table1[[#This Row],[End Date]],
     IFERROR(
       DATEVALUE(Table1[[#This Row],[End Date]]),
       "Invalid"
     )
   )
 )</f>
        <v>44685</v>
      </c>
    </row>
    <row r="10" spans="1:24" x14ac:dyDescent="0.3">
      <c r="A10">
        <v>1029</v>
      </c>
      <c r="B10" t="s">
        <v>213</v>
      </c>
      <c r="C10" t="s">
        <v>74</v>
      </c>
      <c r="D10" t="s">
        <v>75</v>
      </c>
      <c r="E10">
        <v>41</v>
      </c>
      <c r="F10" t="s">
        <v>305</v>
      </c>
      <c r="G10" t="s">
        <v>310</v>
      </c>
      <c r="H10" t="s">
        <v>76</v>
      </c>
      <c r="I10">
        <v>56000</v>
      </c>
      <c r="J10" t="s">
        <v>77</v>
      </c>
      <c r="K10" t="s">
        <v>40</v>
      </c>
      <c r="L10" t="s">
        <v>40</v>
      </c>
      <c r="M10" t="s">
        <v>106</v>
      </c>
      <c r="N10" s="1" t="s">
        <v>367</v>
      </c>
      <c r="O10" t="s">
        <v>450</v>
      </c>
      <c r="P10" t="s">
        <v>79</v>
      </c>
      <c r="Q10" t="s">
        <v>40</v>
      </c>
      <c r="R10" t="s">
        <v>515</v>
      </c>
      <c r="S10">
        <f>NETWORKDAYS(Table1[[#This Row],[Start Date]], IF(Table1[[#This Row],[End Date]]="Present", DATE(2025,4,27), Table1[[#This Row],[End Date]]))</f>
        <v>2994</v>
      </c>
      <c r="T10">
        <f>ROUND(Table1[[#This Row],[Net Workdays]]/365,1)</f>
        <v>8.1999999999999993</v>
      </c>
      <c r="U10" t="str">
        <f>IF(Table1[[#This Row],[Net Workyears]]&gt;10, "Over 10 Years",
IF(Table1[[#This Row],[Net Workyears]]&gt;=6, "6 - 10 Years",
IF(Table1[[#This Row],[Net Workyears]]&gt;=2,"2 - 5 Years",
IF(Table1[[#This Row],[Net Workyears]]&lt;2," &lt; 2 Years", "Invalid"))))</f>
        <v>6 - 10 Years</v>
      </c>
      <c r="V10" s="14" t="str">
        <f>IF(Table1[[#This Row],[Age]]&gt;45, "Old - 45+ Years",
IF(Table1[[#This Row],[Age]]&gt;30, "Middle-Age - 31-45 Years",
IF(Table1[[#This Row],[Age]]&lt;=30, "Adolescent-Young - 30- Years", "Invalid")))</f>
        <v>Middle-Age - 31-45 Years</v>
      </c>
      <c r="W10" s="14" t="str">
        <f>CONCATENATE(Table1[[#This Row],[First Name]], " ",Table1[[#This Row],[Last Name]])</f>
        <v>Jordan Brown</v>
      </c>
      <c r="X10" s="1">
        <f>IF(
   Table1[[#This Row],[End Date]]="Present",
   DATE(2025,4,27),
   IF(
     ISNUMBER(Table1[[#This Row],[End Date]]),
     Table1[[#This Row],[End Date]],
     IFERROR(
       DATEVALUE(Table1[[#This Row],[End Date]]),
       "Invalid"
     )
   )
 )</f>
        <v>44374</v>
      </c>
    </row>
    <row r="11" spans="1:24" x14ac:dyDescent="0.3">
      <c r="A11">
        <v>1014</v>
      </c>
      <c r="B11" t="s">
        <v>80</v>
      </c>
      <c r="C11" t="s">
        <v>120</v>
      </c>
      <c r="D11" t="s">
        <v>316</v>
      </c>
      <c r="E11">
        <v>59</v>
      </c>
      <c r="F11" t="s">
        <v>306</v>
      </c>
      <c r="G11" t="s">
        <v>310</v>
      </c>
      <c r="H11" t="s">
        <v>83</v>
      </c>
      <c r="I11">
        <v>66000</v>
      </c>
      <c r="J11" t="s">
        <v>39</v>
      </c>
      <c r="K11" t="s">
        <v>40</v>
      </c>
      <c r="L11" t="s">
        <v>40</v>
      </c>
      <c r="M11" t="s">
        <v>84</v>
      </c>
      <c r="N11" s="1" t="s">
        <v>368</v>
      </c>
      <c r="O11" t="s">
        <v>65</v>
      </c>
      <c r="P11" t="s">
        <v>79</v>
      </c>
      <c r="Q11" t="s">
        <v>24</v>
      </c>
      <c r="R11">
        <v>3</v>
      </c>
      <c r="S11">
        <f>NETWORKDAYS(Table1[[#This Row],[Start Date]], IF(Table1[[#This Row],[End Date]]="Present", DATE(2025,4,27), Table1[[#This Row],[End Date]]))</f>
        <v>2640</v>
      </c>
      <c r="T11">
        <f>ROUND(Table1[[#This Row],[Net Workdays]]/365,1)</f>
        <v>7.2</v>
      </c>
      <c r="U11" t="str">
        <f>IF(Table1[[#This Row],[Net Workyears]]&gt;10, "Over 10 Years",
IF(Table1[[#This Row],[Net Workyears]]&gt;=6, "6 - 10 Years",
IF(Table1[[#This Row],[Net Workyears]]&gt;=2,"2 - 5 Years",
IF(Table1[[#This Row],[Net Workyears]]&lt;2," &lt; 2 Years", "Invalid"))))</f>
        <v>6 - 10 Years</v>
      </c>
      <c r="V11" s="14" t="str">
        <f>IF(Table1[[#This Row],[Age]]&gt;45, "Old - 45+ Years",
IF(Table1[[#This Row],[Age]]&gt;30, "Middle-Age - 31-45 Years",
IF(Table1[[#This Row],[Age]]&lt;=30, "Adolescent-Young - 30- Years", "Invalid")))</f>
        <v>Old - 45+ Years</v>
      </c>
      <c r="W11" s="14" t="str">
        <f>CONCATENATE(Table1[[#This Row],[First Name]], " ",Table1[[#This Row],[Last Name]])</f>
        <v>Alex Miller</v>
      </c>
      <c r="X11" s="1">
        <f>IF(
   Table1[[#This Row],[End Date]]="Present",
   DATE(2025,4,27),
   IF(
     ISNUMBER(Table1[[#This Row],[End Date]]),
     Table1[[#This Row],[End Date]],
     IFERROR(
       DATEVALUE(Table1[[#This Row],[End Date]]),
       "Invalid"
     )
   )
 )</f>
        <v>45774</v>
      </c>
    </row>
    <row r="12" spans="1:24" x14ac:dyDescent="0.3">
      <c r="A12">
        <v>1064</v>
      </c>
      <c r="B12" t="s">
        <v>213</v>
      </c>
      <c r="C12" t="s">
        <v>122</v>
      </c>
      <c r="D12" t="s">
        <v>317</v>
      </c>
      <c r="E12">
        <v>33</v>
      </c>
      <c r="F12" t="s">
        <v>306</v>
      </c>
      <c r="G12" t="s">
        <v>310</v>
      </c>
      <c r="H12" t="s">
        <v>87</v>
      </c>
      <c r="I12">
        <v>128000</v>
      </c>
      <c r="J12" t="s">
        <v>77</v>
      </c>
      <c r="K12" t="s">
        <v>24</v>
      </c>
      <c r="L12" t="s">
        <v>40</v>
      </c>
      <c r="M12" t="s">
        <v>311</v>
      </c>
      <c r="N12" s="1" t="s">
        <v>369</v>
      </c>
      <c r="O12" t="s">
        <v>451</v>
      </c>
      <c r="P12" t="s">
        <v>66</v>
      </c>
      <c r="Q12" t="s">
        <v>40</v>
      </c>
      <c r="R12">
        <v>0</v>
      </c>
      <c r="S12">
        <f>NETWORKDAYS(Table1[[#This Row],[Start Date]], IF(Table1[[#This Row],[End Date]]="Present", DATE(2025,4,27), Table1[[#This Row],[End Date]]))</f>
        <v>34</v>
      </c>
      <c r="T12">
        <f>ROUND(Table1[[#This Row],[Net Workdays]]/365,1)</f>
        <v>0.1</v>
      </c>
      <c r="U12" t="str">
        <f>IF(Table1[[#This Row],[Net Workyears]]&gt;10, "Over 10 Years",
IF(Table1[[#This Row],[Net Workyears]]&gt;=6, "6 - 10 Years",
IF(Table1[[#This Row],[Net Workyears]]&gt;=2,"2 - 5 Years",
IF(Table1[[#This Row],[Net Workyears]]&lt;2," &lt; 2 Years", "Invalid"))))</f>
        <v xml:space="preserve"> &lt; 2 Years</v>
      </c>
      <c r="V12" s="14" t="str">
        <f>IF(Table1[[#This Row],[Age]]&gt;45, "Old - 45+ Years",
IF(Table1[[#This Row],[Age]]&gt;30, "Middle-Age - 31-45 Years",
IF(Table1[[#This Row],[Age]]&lt;=30, "Adolescent-Young - 30- Years", "Invalid")))</f>
        <v>Middle-Age - 31-45 Years</v>
      </c>
      <c r="W12" s="14" t="str">
        <f>CONCATENATE(Table1[[#This Row],[First Name]], " ",Table1[[#This Row],[Last Name]])</f>
        <v>Jordan Jones</v>
      </c>
      <c r="X12" s="1">
        <f>IF(
   Table1[[#This Row],[End Date]]="Present",
   DATE(2025,4,27),
   IF(
     ISNUMBER(Table1[[#This Row],[End Date]]),
     Table1[[#This Row],[End Date]],
     IFERROR(
       DATEVALUE(Table1[[#This Row],[End Date]]),
       "Invalid"
     )
   )
 )</f>
        <v>42246</v>
      </c>
    </row>
    <row r="13" spans="1:24" x14ac:dyDescent="0.3">
      <c r="A13">
        <v>1070</v>
      </c>
      <c r="B13" t="s">
        <v>93</v>
      </c>
      <c r="C13" t="s">
        <v>227</v>
      </c>
      <c r="D13" t="s">
        <v>90</v>
      </c>
      <c r="E13">
        <v>30</v>
      </c>
      <c r="F13" t="s">
        <v>306</v>
      </c>
      <c r="G13" t="s">
        <v>310</v>
      </c>
      <c r="H13" t="s">
        <v>87</v>
      </c>
      <c r="I13">
        <v>112000</v>
      </c>
      <c r="J13" t="s">
        <v>91</v>
      </c>
      <c r="K13" t="s">
        <v>24</v>
      </c>
      <c r="L13" t="s">
        <v>40</v>
      </c>
      <c r="M13" t="s">
        <v>84</v>
      </c>
      <c r="N13" s="1" t="s">
        <v>370</v>
      </c>
      <c r="O13" t="s">
        <v>65</v>
      </c>
      <c r="P13" t="s">
        <v>26</v>
      </c>
      <c r="Q13" t="s">
        <v>40</v>
      </c>
      <c r="R13" t="s">
        <v>515</v>
      </c>
      <c r="S13">
        <f>NETWORKDAYS(Table1[[#This Row],[Start Date]], IF(Table1[[#This Row],[End Date]]="Present", DATE(2025,4,27), Table1[[#This Row],[End Date]]))</f>
        <v>3725</v>
      </c>
      <c r="T13">
        <f>ROUND(Table1[[#This Row],[Net Workdays]]/365,1)</f>
        <v>10.199999999999999</v>
      </c>
      <c r="U13" t="str">
        <f>IF(Table1[[#This Row],[Net Workyears]]&gt;10, "Over 10 Years",
IF(Table1[[#This Row],[Net Workyears]]&gt;=6, "6 - 10 Years",
IF(Table1[[#This Row],[Net Workyears]]&gt;=2,"2 - 5 Years",
IF(Table1[[#This Row],[Net Workyears]]&lt;2," &lt; 2 Years", "Invalid"))))</f>
        <v>Over 10 Years</v>
      </c>
      <c r="V13" s="14" t="str">
        <f>IF(Table1[[#This Row],[Age]]&gt;45, "Old - 45+ Years",
IF(Table1[[#This Row],[Age]]&gt;30, "Middle-Age - 31-45 Years",
IF(Table1[[#This Row],[Age]]&lt;=30, "Adolescent-Young - 30- Years", "Invalid")))</f>
        <v>Adolescent-Young - 30- Years</v>
      </c>
      <c r="W13" s="14" t="str">
        <f>CONCATENATE(Table1[[#This Row],[First Name]], " ",Table1[[#This Row],[Last Name]])</f>
        <v>Morgan Johnson</v>
      </c>
      <c r="X13" s="1">
        <f>IF(
   Table1[[#This Row],[End Date]]="Present",
   DATE(2025,4,27),
   IF(
     ISNUMBER(Table1[[#This Row],[End Date]]),
     Table1[[#This Row],[End Date]],
     IFERROR(
       DATEVALUE(Table1[[#This Row],[End Date]]),
       "Invalid"
     )
   )
 )</f>
        <v>45774</v>
      </c>
    </row>
    <row r="14" spans="1:24" x14ac:dyDescent="0.3">
      <c r="A14">
        <v>1077</v>
      </c>
      <c r="B14" t="s">
        <v>93</v>
      </c>
      <c r="C14" t="s">
        <v>120</v>
      </c>
      <c r="D14" t="s">
        <v>318</v>
      </c>
      <c r="E14">
        <v>49</v>
      </c>
      <c r="F14" t="s">
        <v>306</v>
      </c>
      <c r="G14" t="s">
        <v>309</v>
      </c>
      <c r="H14" t="s">
        <v>95</v>
      </c>
      <c r="I14">
        <v>41000</v>
      </c>
      <c r="J14" t="s">
        <v>91</v>
      </c>
      <c r="K14" t="s">
        <v>24</v>
      </c>
      <c r="L14" t="s">
        <v>24</v>
      </c>
      <c r="M14" t="s">
        <v>106</v>
      </c>
      <c r="N14" s="1" t="s">
        <v>371</v>
      </c>
      <c r="O14" t="s">
        <v>452</v>
      </c>
      <c r="P14" t="s">
        <v>34</v>
      </c>
      <c r="Q14" t="s">
        <v>24</v>
      </c>
      <c r="R14">
        <v>5</v>
      </c>
      <c r="S14">
        <f>NETWORKDAYS(Table1[[#This Row],[Start Date]], IF(Table1[[#This Row],[End Date]]="Present", DATE(2025,4,27), Table1[[#This Row],[End Date]]))</f>
        <v>1671</v>
      </c>
      <c r="T14">
        <f>ROUND(Table1[[#This Row],[Net Workdays]]/365,1)</f>
        <v>4.5999999999999996</v>
      </c>
      <c r="U14" t="str">
        <f>IF(Table1[[#This Row],[Net Workyears]]&gt;10, "Over 10 Years",
IF(Table1[[#This Row],[Net Workyears]]&gt;=6, "6 - 10 Years",
IF(Table1[[#This Row],[Net Workyears]]&gt;=2,"2 - 5 Years",
IF(Table1[[#This Row],[Net Workyears]]&lt;2," &lt; 2 Years", "Invalid"))))</f>
        <v>2 - 5 Years</v>
      </c>
      <c r="V14" s="14" t="str">
        <f>IF(Table1[[#This Row],[Age]]&gt;45, "Old - 45+ Years",
IF(Table1[[#This Row],[Age]]&gt;30, "Middle-Age - 31-45 Years",
IF(Table1[[#This Row],[Age]]&lt;=30, "Adolescent-Young - 30- Years", "Invalid")))</f>
        <v>Old - 45+ Years</v>
      </c>
      <c r="W14" s="14" t="str">
        <f>CONCATENATE(Table1[[#This Row],[First Name]], " ",Table1[[#This Row],[Last Name]])</f>
        <v>Morgan Miller</v>
      </c>
      <c r="X14" s="1">
        <f>IF(
   Table1[[#This Row],[End Date]]="Present",
   DATE(2025,4,27),
   IF(
     ISNUMBER(Table1[[#This Row],[End Date]]),
     Table1[[#This Row],[End Date]],
     IFERROR(
       DATEVALUE(Table1[[#This Row],[End Date]]),
       "Invalid"
     )
   )
 )</f>
        <v>44366</v>
      </c>
    </row>
    <row r="15" spans="1:24" x14ac:dyDescent="0.3">
      <c r="A15">
        <v>1015</v>
      </c>
      <c r="B15" t="s">
        <v>137</v>
      </c>
      <c r="C15" t="s">
        <v>97</v>
      </c>
      <c r="D15" t="s">
        <v>98</v>
      </c>
      <c r="E15">
        <v>37</v>
      </c>
      <c r="F15" t="s">
        <v>305</v>
      </c>
      <c r="G15" t="s">
        <v>309</v>
      </c>
      <c r="H15" t="s">
        <v>62</v>
      </c>
      <c r="I15">
        <v>96000</v>
      </c>
      <c r="J15" t="s">
        <v>39</v>
      </c>
      <c r="K15" t="s">
        <v>24</v>
      </c>
      <c r="L15" t="s">
        <v>40</v>
      </c>
      <c r="M15" t="s">
        <v>25</v>
      </c>
      <c r="N15" s="1" t="s">
        <v>372</v>
      </c>
      <c r="O15" t="s">
        <v>453</v>
      </c>
      <c r="P15" t="s">
        <v>66</v>
      </c>
      <c r="Q15" t="s">
        <v>40</v>
      </c>
      <c r="R15">
        <v>0</v>
      </c>
      <c r="S15">
        <f>NETWORKDAYS(Table1[[#This Row],[Start Date]], IF(Table1[[#This Row],[End Date]]="Present", DATE(2025,4,27), Table1[[#This Row],[End Date]]))</f>
        <v>2652</v>
      </c>
      <c r="T15">
        <f>ROUND(Table1[[#This Row],[Net Workdays]]/365,1)</f>
        <v>7.3</v>
      </c>
      <c r="U15" t="str">
        <f>IF(Table1[[#This Row],[Net Workyears]]&gt;10, "Over 10 Years",
IF(Table1[[#This Row],[Net Workyears]]&gt;=6, "6 - 10 Years",
IF(Table1[[#This Row],[Net Workyears]]&gt;=2,"2 - 5 Years",
IF(Table1[[#This Row],[Net Workyears]]&lt;2," &lt; 2 Years", "Invalid"))))</f>
        <v>6 - 10 Years</v>
      </c>
      <c r="V15" s="14" t="str">
        <f>IF(Table1[[#This Row],[Age]]&gt;45, "Old - 45+ Years",
IF(Table1[[#This Row],[Age]]&gt;30, "Middle-Age - 31-45 Years",
IF(Table1[[#This Row],[Age]]&lt;=30, "Adolescent-Young - 30- Years", "Invalid")))</f>
        <v>Middle-Age - 31-45 Years</v>
      </c>
      <c r="W15" s="14" t="str">
        <f>CONCATENATE(Table1[[#This Row],[First Name]], " ",Table1[[#This Row],[Last Name]])</f>
        <v>Taylor Smith</v>
      </c>
      <c r="X15" s="1">
        <f>IF(
   Table1[[#This Row],[End Date]]="Present",
   DATE(2025,4,27),
   IF(
     ISNUMBER(Table1[[#This Row],[End Date]]),
     Table1[[#This Row],[End Date]],
     IFERROR(
       DATEVALUE(Table1[[#This Row],[End Date]]),
       "Invalid"
     )
   )
 )</f>
        <v>41642</v>
      </c>
    </row>
    <row r="16" spans="1:24" x14ac:dyDescent="0.3">
      <c r="A16">
        <v>1001</v>
      </c>
      <c r="B16" t="s">
        <v>102</v>
      </c>
      <c r="C16" t="s">
        <v>103</v>
      </c>
      <c r="D16" t="s">
        <v>104</v>
      </c>
      <c r="E16">
        <v>64</v>
      </c>
      <c r="F16" t="s">
        <v>305</v>
      </c>
      <c r="G16" t="s">
        <v>310</v>
      </c>
      <c r="H16" t="s">
        <v>105</v>
      </c>
      <c r="I16">
        <v>66000</v>
      </c>
      <c r="J16" t="s">
        <v>39</v>
      </c>
      <c r="K16" t="s">
        <v>24</v>
      </c>
      <c r="L16" t="s">
        <v>40</v>
      </c>
      <c r="M16" t="s">
        <v>106</v>
      </c>
      <c r="N16" s="1" t="s">
        <v>373</v>
      </c>
      <c r="O16" t="s">
        <v>454</v>
      </c>
      <c r="P16" t="s">
        <v>50</v>
      </c>
      <c r="Q16" t="s">
        <v>24</v>
      </c>
      <c r="R16">
        <v>3</v>
      </c>
      <c r="S16">
        <f>NETWORKDAYS(Table1[[#This Row],[Start Date]], IF(Table1[[#This Row],[End Date]]="Present", DATE(2025,4,27), Table1[[#This Row],[End Date]]))</f>
        <v>1390</v>
      </c>
      <c r="T16">
        <f>ROUND(Table1[[#This Row],[Net Workdays]]/365,1)</f>
        <v>3.8</v>
      </c>
      <c r="U16" t="str">
        <f>IF(Table1[[#This Row],[Net Workyears]]&gt;10, "Over 10 Years",
IF(Table1[[#This Row],[Net Workyears]]&gt;=6, "6 - 10 Years",
IF(Table1[[#This Row],[Net Workyears]]&gt;=2,"2 - 5 Years",
IF(Table1[[#This Row],[Net Workyears]]&lt;2," &lt; 2 Years", "Invalid"))))</f>
        <v>2 - 5 Years</v>
      </c>
      <c r="V16" s="14" t="str">
        <f>IF(Table1[[#This Row],[Age]]&gt;45, "Old - 45+ Years",
IF(Table1[[#This Row],[Age]]&gt;30, "Middle-Age - 31-45 Years",
IF(Table1[[#This Row],[Age]]&lt;=30, "Adolescent-Young - 30- Years", "Invalid")))</f>
        <v>Old - 45+ Years</v>
      </c>
      <c r="W16" s="14" t="str">
        <f>CONCATENATE(Table1[[#This Row],[First Name]], " ",Table1[[#This Row],[Last Name]])</f>
        <v>Casey Anderson</v>
      </c>
      <c r="X16" s="1">
        <f>IF(
   Table1[[#This Row],[End Date]]="Present",
   DATE(2025,4,27),
   IF(
     ISNUMBER(Table1[[#This Row],[End Date]]),
     Table1[[#This Row],[End Date]],
     IFERROR(
       DATEVALUE(Table1[[#This Row],[End Date]]),
       "Invalid"
     )
   )
 )</f>
        <v>43693</v>
      </c>
    </row>
    <row r="17" spans="1:24" x14ac:dyDescent="0.3">
      <c r="A17">
        <v>1022</v>
      </c>
      <c r="B17" t="s">
        <v>93</v>
      </c>
      <c r="C17" t="s">
        <v>137</v>
      </c>
      <c r="D17" t="s">
        <v>319</v>
      </c>
      <c r="E17">
        <v>51</v>
      </c>
      <c r="F17" t="s">
        <v>305</v>
      </c>
      <c r="G17" t="s">
        <v>309</v>
      </c>
      <c r="H17" t="s">
        <v>62</v>
      </c>
      <c r="I17">
        <v>105000</v>
      </c>
      <c r="J17" t="s">
        <v>32</v>
      </c>
      <c r="K17" t="s">
        <v>40</v>
      </c>
      <c r="L17" t="s">
        <v>40</v>
      </c>
      <c r="M17" t="s">
        <v>71</v>
      </c>
      <c r="N17" s="1" t="s">
        <v>374</v>
      </c>
      <c r="O17" t="s">
        <v>455</v>
      </c>
      <c r="P17" t="s">
        <v>50</v>
      </c>
      <c r="Q17" t="s">
        <v>24</v>
      </c>
      <c r="R17">
        <v>2</v>
      </c>
      <c r="S17">
        <f>NETWORKDAYS(Table1[[#This Row],[Start Date]], IF(Table1[[#This Row],[End Date]]="Present", DATE(2025,4,27), Table1[[#This Row],[End Date]]))</f>
        <v>3829</v>
      </c>
      <c r="T17">
        <f>ROUND(Table1[[#This Row],[Net Workdays]]/365,1)</f>
        <v>10.5</v>
      </c>
      <c r="U17" t="str">
        <f>IF(Table1[[#This Row],[Net Workyears]]&gt;10, "Over 10 Years",
IF(Table1[[#This Row],[Net Workyears]]&gt;=6, "6 - 10 Years",
IF(Table1[[#This Row],[Net Workyears]]&gt;=2,"2 - 5 Years",
IF(Table1[[#This Row],[Net Workyears]]&lt;2," &lt; 2 Years", "Invalid"))))</f>
        <v>Over 10 Years</v>
      </c>
      <c r="V17" s="14" t="str">
        <f>IF(Table1[[#This Row],[Age]]&gt;45, "Old - 45+ Years",
IF(Table1[[#This Row],[Age]]&gt;30, "Middle-Age - 31-45 Years",
IF(Table1[[#This Row],[Age]]&lt;=30, "Adolescent-Young - 30- Years", "Invalid")))</f>
        <v>Old - 45+ Years</v>
      </c>
      <c r="W17" s="14" t="str">
        <f>CONCATENATE(Table1[[#This Row],[First Name]], " ",Table1[[#This Row],[Last Name]])</f>
        <v>Morgan Taylor</v>
      </c>
      <c r="X17" s="1">
        <f>IF(
   Table1[[#This Row],[End Date]]="Present",
   DATE(2025,4,27),
   IF(
     ISNUMBER(Table1[[#This Row],[End Date]]),
     Table1[[#This Row],[End Date]],
     IFERROR(
       DATEVALUE(Table1[[#This Row],[End Date]]),
       "Invalid"
     )
   )
 )</f>
        <v>43175</v>
      </c>
    </row>
    <row r="18" spans="1:24" x14ac:dyDescent="0.3">
      <c r="A18">
        <v>1004</v>
      </c>
      <c r="B18" t="s">
        <v>56</v>
      </c>
      <c r="C18" t="s">
        <v>74</v>
      </c>
      <c r="D18" t="s">
        <v>111</v>
      </c>
      <c r="E18">
        <v>41</v>
      </c>
      <c r="F18" t="s">
        <v>305</v>
      </c>
      <c r="G18" t="s">
        <v>308</v>
      </c>
      <c r="H18" t="s">
        <v>112</v>
      </c>
      <c r="I18">
        <v>121000</v>
      </c>
      <c r="J18" t="s">
        <v>23</v>
      </c>
      <c r="K18" t="s">
        <v>40</v>
      </c>
      <c r="L18" t="s">
        <v>24</v>
      </c>
      <c r="M18" t="s">
        <v>106</v>
      </c>
      <c r="N18" s="1" t="s">
        <v>375</v>
      </c>
      <c r="O18" t="s">
        <v>456</v>
      </c>
      <c r="P18" t="s">
        <v>34</v>
      </c>
      <c r="Q18" t="s">
        <v>24</v>
      </c>
      <c r="R18">
        <v>2</v>
      </c>
      <c r="S18">
        <f>NETWORKDAYS(Table1[[#This Row],[Start Date]], IF(Table1[[#This Row],[End Date]]="Present", DATE(2025,4,27), Table1[[#This Row],[End Date]]))</f>
        <v>780</v>
      </c>
      <c r="T18">
        <f>ROUND(Table1[[#This Row],[Net Workdays]]/365,1)</f>
        <v>2.1</v>
      </c>
      <c r="U18" t="str">
        <f>IF(Table1[[#This Row],[Net Workyears]]&gt;10, "Over 10 Years",
IF(Table1[[#This Row],[Net Workyears]]&gt;=6, "6 - 10 Years",
IF(Table1[[#This Row],[Net Workyears]]&gt;=2,"2 - 5 Years",
IF(Table1[[#This Row],[Net Workyears]]&lt;2," &lt; 2 Years", "Invalid"))))</f>
        <v>2 - 5 Years</v>
      </c>
      <c r="V18" s="14" t="str">
        <f>IF(Table1[[#This Row],[Age]]&gt;45, "Old - 45+ Years",
IF(Table1[[#This Row],[Age]]&gt;30, "Middle-Age - 31-45 Years",
IF(Table1[[#This Row],[Age]]&lt;=30, "Adolescent-Young - 30- Years", "Invalid")))</f>
        <v>Middle-Age - 31-45 Years</v>
      </c>
      <c r="W18" s="14" t="str">
        <f>CONCATENATE(Table1[[#This Row],[First Name]], " ",Table1[[#This Row],[Last Name]])</f>
        <v>Jane Brown</v>
      </c>
      <c r="X18" s="1">
        <f>IF(
   Table1[[#This Row],[End Date]]="Present",
   DATE(2025,4,27),
   IF(
     ISNUMBER(Table1[[#This Row],[End Date]]),
     Table1[[#This Row],[End Date]],
     IFERROR(
       DATEVALUE(Table1[[#This Row],[End Date]]),
       "Invalid"
     )
   )
 )</f>
        <v>43856</v>
      </c>
    </row>
    <row r="19" spans="1:24" x14ac:dyDescent="0.3">
      <c r="A19">
        <v>1030</v>
      </c>
      <c r="B19" t="s">
        <v>213</v>
      </c>
      <c r="C19" t="s">
        <v>137</v>
      </c>
      <c r="D19" t="s">
        <v>115</v>
      </c>
      <c r="E19">
        <v>48</v>
      </c>
      <c r="F19" t="s">
        <v>306</v>
      </c>
      <c r="G19" t="s">
        <v>310</v>
      </c>
      <c r="H19" t="s">
        <v>87</v>
      </c>
      <c r="I19">
        <v>60000</v>
      </c>
      <c r="J19" t="s">
        <v>77</v>
      </c>
      <c r="K19" t="s">
        <v>40</v>
      </c>
      <c r="L19" t="s">
        <v>40</v>
      </c>
      <c r="M19" t="s">
        <v>84</v>
      </c>
      <c r="N19" s="1" t="s">
        <v>376</v>
      </c>
      <c r="O19" t="s">
        <v>457</v>
      </c>
      <c r="P19" t="s">
        <v>79</v>
      </c>
      <c r="Q19" t="s">
        <v>24</v>
      </c>
      <c r="R19">
        <v>5</v>
      </c>
      <c r="S19">
        <f>NETWORKDAYS(Table1[[#This Row],[Start Date]], IF(Table1[[#This Row],[End Date]]="Present", DATE(2025,4,27), Table1[[#This Row],[End Date]]))</f>
        <v>2468</v>
      </c>
      <c r="T19">
        <f>ROUND(Table1[[#This Row],[Net Workdays]]/365,1)</f>
        <v>6.8</v>
      </c>
      <c r="U19" t="str">
        <f>IF(Table1[[#This Row],[Net Workyears]]&gt;10, "Over 10 Years",
IF(Table1[[#This Row],[Net Workyears]]&gt;=6, "6 - 10 Years",
IF(Table1[[#This Row],[Net Workyears]]&gt;=2,"2 - 5 Years",
IF(Table1[[#This Row],[Net Workyears]]&lt;2," &lt; 2 Years", "Invalid"))))</f>
        <v>6 - 10 Years</v>
      </c>
      <c r="V19" s="14" t="str">
        <f>IF(Table1[[#This Row],[Age]]&gt;45, "Old - 45+ Years",
IF(Table1[[#This Row],[Age]]&gt;30, "Middle-Age - 31-45 Years",
IF(Table1[[#This Row],[Age]]&lt;=30, "Adolescent-Young - 30- Years", "Invalid")))</f>
        <v>Old - 45+ Years</v>
      </c>
      <c r="W19" s="14" t="str">
        <f>CONCATENATE(Table1[[#This Row],[First Name]], " ",Table1[[#This Row],[Last Name]])</f>
        <v>Jordan Taylor</v>
      </c>
      <c r="X19" s="1">
        <f>IF(
   Table1[[#This Row],[End Date]]="Present",
   DATE(2025,4,27),
   IF(
     ISNUMBER(Table1[[#This Row],[End Date]]),
     Table1[[#This Row],[End Date]],
     IFERROR(
       DATEVALUE(Table1[[#This Row],[End Date]]),
       "Invalid"
     )
   )
 )</f>
        <v>42717</v>
      </c>
    </row>
    <row r="20" spans="1:24" x14ac:dyDescent="0.3">
      <c r="A20">
        <v>1062</v>
      </c>
      <c r="B20" t="s">
        <v>213</v>
      </c>
      <c r="C20" t="s">
        <v>74</v>
      </c>
      <c r="D20" t="s">
        <v>116</v>
      </c>
      <c r="E20">
        <v>53</v>
      </c>
      <c r="F20" t="s">
        <v>306</v>
      </c>
      <c r="G20" t="s">
        <v>308</v>
      </c>
      <c r="H20" t="s">
        <v>76</v>
      </c>
      <c r="I20">
        <v>47000</v>
      </c>
      <c r="J20" t="s">
        <v>39</v>
      </c>
      <c r="K20" t="s">
        <v>24</v>
      </c>
      <c r="L20" t="s">
        <v>40</v>
      </c>
      <c r="M20" t="s">
        <v>106</v>
      </c>
      <c r="N20" s="1" t="s">
        <v>377</v>
      </c>
      <c r="O20" t="s">
        <v>458</v>
      </c>
      <c r="P20" t="s">
        <v>66</v>
      </c>
      <c r="Q20" t="s">
        <v>24</v>
      </c>
      <c r="R20">
        <v>2</v>
      </c>
      <c r="S20">
        <f>NETWORKDAYS(Table1[[#This Row],[Start Date]], IF(Table1[[#This Row],[End Date]]="Present", DATE(2025,4,27), Table1[[#This Row],[End Date]]))</f>
        <v>529</v>
      </c>
      <c r="T20">
        <f>ROUND(Table1[[#This Row],[Net Workdays]]/365,1)</f>
        <v>1.4</v>
      </c>
      <c r="U20" t="str">
        <f>IF(Table1[[#This Row],[Net Workyears]]&gt;10, "Over 10 Years",
IF(Table1[[#This Row],[Net Workyears]]&gt;=6, "6 - 10 Years",
IF(Table1[[#This Row],[Net Workyears]]&gt;=2,"2 - 5 Years",
IF(Table1[[#This Row],[Net Workyears]]&lt;2," &lt; 2 Years", "Invalid"))))</f>
        <v xml:space="preserve"> &lt; 2 Years</v>
      </c>
      <c r="V20" s="14" t="str">
        <f>IF(Table1[[#This Row],[Age]]&gt;45, "Old - 45+ Years",
IF(Table1[[#This Row],[Age]]&gt;30, "Middle-Age - 31-45 Years",
IF(Table1[[#This Row],[Age]]&lt;=30, "Adolescent-Young - 30- Years", "Invalid")))</f>
        <v>Old - 45+ Years</v>
      </c>
      <c r="W20" s="14" t="str">
        <f>CONCATENATE(Table1[[#This Row],[First Name]], " ",Table1[[#This Row],[Last Name]])</f>
        <v>Jordan Brown</v>
      </c>
      <c r="X20" s="1">
        <f>IF(
   Table1[[#This Row],[End Date]]="Present",
   DATE(2025,4,27),
   IF(
     ISNUMBER(Table1[[#This Row],[End Date]]),
     Table1[[#This Row],[End Date]],
     IFERROR(
       DATEVALUE(Table1[[#This Row],[End Date]]),
       "Invalid"
     )
   )
 )</f>
        <v>37266</v>
      </c>
    </row>
    <row r="21" spans="1:24" x14ac:dyDescent="0.3">
      <c r="A21">
        <v>1080</v>
      </c>
      <c r="B21" t="s">
        <v>182</v>
      </c>
      <c r="C21" t="s">
        <v>120</v>
      </c>
      <c r="D21" t="s">
        <v>320</v>
      </c>
      <c r="E21">
        <v>44</v>
      </c>
      <c r="F21" t="s">
        <v>305</v>
      </c>
      <c r="G21" t="s">
        <v>310</v>
      </c>
      <c r="H21" t="s">
        <v>62</v>
      </c>
      <c r="I21">
        <v>54000</v>
      </c>
      <c r="J21" t="s">
        <v>39</v>
      </c>
      <c r="K21" t="s">
        <v>40</v>
      </c>
      <c r="L21" t="s">
        <v>40</v>
      </c>
      <c r="M21" t="s">
        <v>71</v>
      </c>
      <c r="N21" s="1" t="s">
        <v>378</v>
      </c>
      <c r="O21" t="s">
        <v>459</v>
      </c>
      <c r="P21" t="s">
        <v>66</v>
      </c>
      <c r="Q21" t="s">
        <v>40</v>
      </c>
      <c r="R21">
        <v>0</v>
      </c>
      <c r="S21">
        <f>NETWORKDAYS(Table1[[#This Row],[Start Date]], IF(Table1[[#This Row],[End Date]]="Present", DATE(2025,4,27), Table1[[#This Row],[End Date]]))</f>
        <v>594</v>
      </c>
      <c r="T21">
        <f>ROUND(Table1[[#This Row],[Net Workdays]]/365,1)</f>
        <v>1.6</v>
      </c>
      <c r="U21" t="str">
        <f>IF(Table1[[#This Row],[Net Workyears]]&gt;10, "Over 10 Years",
IF(Table1[[#This Row],[Net Workyears]]&gt;=6, "6 - 10 Years",
IF(Table1[[#This Row],[Net Workyears]]&gt;=2,"2 - 5 Years",
IF(Table1[[#This Row],[Net Workyears]]&lt;2," &lt; 2 Years", "Invalid"))))</f>
        <v xml:space="preserve"> &lt; 2 Years</v>
      </c>
      <c r="V21" s="14" t="str">
        <f>IF(Table1[[#This Row],[Age]]&gt;45, "Old - 45+ Years",
IF(Table1[[#This Row],[Age]]&gt;30, "Middle-Age - 31-45 Years",
IF(Table1[[#This Row],[Age]]&lt;=30, "Adolescent-Young - 30- Years", "Invalid")))</f>
        <v>Middle-Age - 31-45 Years</v>
      </c>
      <c r="W21" s="14" t="str">
        <f>CONCATENATE(Table1[[#This Row],[First Name]], " ",Table1[[#This Row],[Last Name]])</f>
        <v>Chris Miller</v>
      </c>
      <c r="X21" s="1">
        <f>IF(
   Table1[[#This Row],[End Date]]="Present",
   DATE(2025,4,27),
   IF(
     ISNUMBER(Table1[[#This Row],[End Date]]),
     Table1[[#This Row],[End Date]],
     IFERROR(
       DATEVALUE(Table1[[#This Row],[End Date]]),
       "Invalid"
     )
   )
 )</f>
        <v>44182</v>
      </c>
    </row>
    <row r="22" spans="1:24" x14ac:dyDescent="0.3">
      <c r="A22">
        <v>1036</v>
      </c>
      <c r="B22" t="s">
        <v>56</v>
      </c>
      <c r="C22" t="s">
        <v>122</v>
      </c>
      <c r="D22" t="s">
        <v>123</v>
      </c>
      <c r="E22">
        <v>55</v>
      </c>
      <c r="F22" t="s">
        <v>306</v>
      </c>
      <c r="G22" t="s">
        <v>307</v>
      </c>
      <c r="H22" t="s">
        <v>112</v>
      </c>
      <c r="I22">
        <v>96000</v>
      </c>
      <c r="J22" t="s">
        <v>91</v>
      </c>
      <c r="K22" t="s">
        <v>24</v>
      </c>
      <c r="L22" t="s">
        <v>24</v>
      </c>
      <c r="M22" t="s">
        <v>84</v>
      </c>
      <c r="N22" s="1" t="s">
        <v>364</v>
      </c>
      <c r="O22" t="s">
        <v>460</v>
      </c>
      <c r="P22" t="s">
        <v>34</v>
      </c>
      <c r="Q22" t="s">
        <v>24</v>
      </c>
      <c r="R22">
        <v>2</v>
      </c>
      <c r="S22">
        <f>NETWORKDAYS(Table1[[#This Row],[Start Date]], IF(Table1[[#This Row],[End Date]]="Present", DATE(2025,4,27), Table1[[#This Row],[End Date]]))</f>
        <v>1849</v>
      </c>
      <c r="T22">
        <f>ROUND(Table1[[#This Row],[Net Workdays]]/365,1)</f>
        <v>5.0999999999999996</v>
      </c>
      <c r="U22" t="str">
        <f>IF(Table1[[#This Row],[Net Workyears]]&gt;10, "Over 10 Years",
IF(Table1[[#This Row],[Net Workyears]]&gt;=6, "6 - 10 Years",
IF(Table1[[#This Row],[Net Workyears]]&gt;=2,"2 - 5 Years",
IF(Table1[[#This Row],[Net Workyears]]&lt;2," &lt; 2 Years", "Invalid"))))</f>
        <v>2 - 5 Years</v>
      </c>
      <c r="V22" s="14" t="str">
        <f>IF(Table1[[#This Row],[Age]]&gt;45, "Old - 45+ Years",
IF(Table1[[#This Row],[Age]]&gt;30, "Middle-Age - 31-45 Years",
IF(Table1[[#This Row],[Age]]&lt;=30, "Adolescent-Young - 30- Years", "Invalid")))</f>
        <v>Old - 45+ Years</v>
      </c>
      <c r="W22" s="14" t="str">
        <f>CONCATENATE(Table1[[#This Row],[First Name]], " ",Table1[[#This Row],[Last Name]])</f>
        <v>Jane Jones</v>
      </c>
      <c r="X22" s="1">
        <f>IF(
   Table1[[#This Row],[End Date]]="Present",
   DATE(2025,4,27),
   IF(
     ISNUMBER(Table1[[#This Row],[End Date]]),
     Table1[[#This Row],[End Date]],
     IFERROR(
       DATEVALUE(Table1[[#This Row],[End Date]]),
       "Invalid"
     )
   )
 )</f>
        <v>43139</v>
      </c>
    </row>
    <row r="23" spans="1:24" x14ac:dyDescent="0.3">
      <c r="A23">
        <v>1012</v>
      </c>
      <c r="B23" t="s">
        <v>80</v>
      </c>
      <c r="C23" t="s">
        <v>97</v>
      </c>
      <c r="D23" t="s">
        <v>321</v>
      </c>
      <c r="E23">
        <v>37</v>
      </c>
      <c r="F23" t="s">
        <v>305</v>
      </c>
      <c r="G23" t="s">
        <v>307</v>
      </c>
      <c r="H23" t="s">
        <v>62</v>
      </c>
      <c r="I23">
        <v>142000</v>
      </c>
      <c r="J23" t="s">
        <v>91</v>
      </c>
      <c r="K23" t="s">
        <v>24</v>
      </c>
      <c r="L23" t="s">
        <v>24</v>
      </c>
      <c r="M23" t="s">
        <v>311</v>
      </c>
      <c r="N23" s="1" t="s">
        <v>379</v>
      </c>
      <c r="O23" t="s">
        <v>461</v>
      </c>
      <c r="P23" t="s">
        <v>66</v>
      </c>
      <c r="Q23" t="s">
        <v>40</v>
      </c>
      <c r="R23">
        <v>0</v>
      </c>
      <c r="S23">
        <f>NETWORKDAYS(Table1[[#This Row],[Start Date]], IF(Table1[[#This Row],[End Date]]="Present", DATE(2025,4,27), Table1[[#This Row],[End Date]]))</f>
        <v>1140</v>
      </c>
      <c r="T23">
        <f>ROUND(Table1[[#This Row],[Net Workdays]]/365,1)</f>
        <v>3.1</v>
      </c>
      <c r="U23" t="str">
        <f>IF(Table1[[#This Row],[Net Workyears]]&gt;10, "Over 10 Years",
IF(Table1[[#This Row],[Net Workyears]]&gt;=6, "6 - 10 Years",
IF(Table1[[#This Row],[Net Workyears]]&gt;=2,"2 - 5 Years",
IF(Table1[[#This Row],[Net Workyears]]&lt;2," &lt; 2 Years", "Invalid"))))</f>
        <v>2 - 5 Years</v>
      </c>
      <c r="V23" s="14" t="str">
        <f>IF(Table1[[#This Row],[Age]]&gt;45, "Old - 45+ Years",
IF(Table1[[#This Row],[Age]]&gt;30, "Middle-Age - 31-45 Years",
IF(Table1[[#This Row],[Age]]&lt;=30, "Adolescent-Young - 30- Years", "Invalid")))</f>
        <v>Middle-Age - 31-45 Years</v>
      </c>
      <c r="W23" s="14" t="str">
        <f>CONCATENATE(Table1[[#This Row],[First Name]], " ",Table1[[#This Row],[Last Name]])</f>
        <v>Alex Smith</v>
      </c>
      <c r="X23" s="1">
        <f>IF(
   Table1[[#This Row],[End Date]]="Present",
   DATE(2025,4,27),
   IF(
     ISNUMBER(Table1[[#This Row],[End Date]]),
     Table1[[#This Row],[End Date]],
     IFERROR(
       DATEVALUE(Table1[[#This Row],[End Date]]),
       "Invalid"
     )
   )
 )</f>
        <v>44247</v>
      </c>
    </row>
    <row r="24" spans="1:24" x14ac:dyDescent="0.3">
      <c r="A24">
        <v>1085</v>
      </c>
      <c r="B24" t="s">
        <v>93</v>
      </c>
      <c r="C24" t="s">
        <v>120</v>
      </c>
      <c r="D24" t="s">
        <v>318</v>
      </c>
      <c r="E24">
        <v>65</v>
      </c>
      <c r="F24" t="s">
        <v>306</v>
      </c>
      <c r="G24" t="s">
        <v>308</v>
      </c>
      <c r="H24" t="s">
        <v>62</v>
      </c>
      <c r="I24">
        <v>91000</v>
      </c>
      <c r="J24" t="s">
        <v>32</v>
      </c>
      <c r="K24" t="s">
        <v>40</v>
      </c>
      <c r="L24" t="s">
        <v>40</v>
      </c>
      <c r="M24" t="s">
        <v>84</v>
      </c>
      <c r="N24" s="1" t="s">
        <v>380</v>
      </c>
      <c r="O24" t="s">
        <v>462</v>
      </c>
      <c r="P24" t="s">
        <v>79</v>
      </c>
      <c r="Q24" t="s">
        <v>24</v>
      </c>
      <c r="R24">
        <v>4</v>
      </c>
      <c r="S24">
        <f>NETWORKDAYS(Table1[[#This Row],[Start Date]], IF(Table1[[#This Row],[End Date]]="Present", DATE(2025,4,27), Table1[[#This Row],[End Date]]))</f>
        <v>1406</v>
      </c>
      <c r="T24">
        <f>ROUND(Table1[[#This Row],[Net Workdays]]/365,1)</f>
        <v>3.9</v>
      </c>
      <c r="U24" t="str">
        <f>IF(Table1[[#This Row],[Net Workyears]]&gt;10, "Over 10 Years",
IF(Table1[[#This Row],[Net Workyears]]&gt;=6, "6 - 10 Years",
IF(Table1[[#This Row],[Net Workyears]]&gt;=2,"2 - 5 Years",
IF(Table1[[#This Row],[Net Workyears]]&lt;2," &lt; 2 Years", "Invalid"))))</f>
        <v>2 - 5 Years</v>
      </c>
      <c r="V24" s="14" t="str">
        <f>IF(Table1[[#This Row],[Age]]&gt;45, "Old - 45+ Years",
IF(Table1[[#This Row],[Age]]&gt;30, "Middle-Age - 31-45 Years",
IF(Table1[[#This Row],[Age]]&lt;=30, "Adolescent-Young - 30- Years", "Invalid")))</f>
        <v>Old - 45+ Years</v>
      </c>
      <c r="W24" s="14" t="str">
        <f>CONCATENATE(Table1[[#This Row],[First Name]], " ",Table1[[#This Row],[Last Name]])</f>
        <v>Morgan Miller</v>
      </c>
      <c r="X24" s="1">
        <f>IF(
   Table1[[#This Row],[End Date]]="Present",
   DATE(2025,4,27),
   IF(
     ISNUMBER(Table1[[#This Row],[End Date]]),
     Table1[[#This Row],[End Date]],
     IFERROR(
       DATEVALUE(Table1[[#This Row],[End Date]]),
       "Invalid"
     )
   )
 )</f>
        <v>39675</v>
      </c>
    </row>
    <row r="25" spans="1:24" x14ac:dyDescent="0.3">
      <c r="A25">
        <v>1045</v>
      </c>
      <c r="B25" t="s">
        <v>102</v>
      </c>
      <c r="C25" t="s">
        <v>36</v>
      </c>
      <c r="D25" t="s">
        <v>322</v>
      </c>
      <c r="E25">
        <v>43</v>
      </c>
      <c r="F25" t="s">
        <v>305</v>
      </c>
      <c r="G25" t="s">
        <v>310</v>
      </c>
      <c r="H25" t="s">
        <v>76</v>
      </c>
      <c r="I25">
        <v>115000</v>
      </c>
      <c r="J25" t="s">
        <v>91</v>
      </c>
      <c r="K25" t="s">
        <v>24</v>
      </c>
      <c r="L25" t="s">
        <v>40</v>
      </c>
      <c r="M25" t="s">
        <v>71</v>
      </c>
      <c r="N25" s="1" t="s">
        <v>381</v>
      </c>
      <c r="O25" t="s">
        <v>463</v>
      </c>
      <c r="P25" t="s">
        <v>50</v>
      </c>
      <c r="Q25" t="s">
        <v>40</v>
      </c>
      <c r="R25">
        <v>0</v>
      </c>
      <c r="S25">
        <f>NETWORKDAYS(Table1[[#This Row],[Start Date]], IF(Table1[[#This Row],[End Date]]="Present", DATE(2025,4,27), Table1[[#This Row],[End Date]]))</f>
        <v>1596</v>
      </c>
      <c r="T25">
        <f>ROUND(Table1[[#This Row],[Net Workdays]]/365,1)</f>
        <v>4.4000000000000004</v>
      </c>
      <c r="U25" t="str">
        <f>IF(Table1[[#This Row],[Net Workyears]]&gt;10, "Over 10 Years",
IF(Table1[[#This Row],[Net Workyears]]&gt;=6, "6 - 10 Years",
IF(Table1[[#This Row],[Net Workyears]]&gt;=2,"2 - 5 Years",
IF(Table1[[#This Row],[Net Workyears]]&lt;2," &lt; 2 Years", "Invalid"))))</f>
        <v>2 - 5 Years</v>
      </c>
      <c r="V25" s="14" t="str">
        <f>IF(Table1[[#This Row],[Age]]&gt;45, "Old - 45+ Years",
IF(Table1[[#This Row],[Age]]&gt;30, "Middle-Age - 31-45 Years",
IF(Table1[[#This Row],[Age]]&lt;=30, "Adolescent-Young - 30- Years", "Invalid")))</f>
        <v>Middle-Age - 31-45 Years</v>
      </c>
      <c r="W25" s="14" t="str">
        <f>CONCATENATE(Table1[[#This Row],[First Name]], " ",Table1[[#This Row],[Last Name]])</f>
        <v>Casey Williams</v>
      </c>
      <c r="X25" s="1">
        <f>IF(
   Table1[[#This Row],[End Date]]="Present",
   DATE(2025,4,27),
   IF(
     ISNUMBER(Table1[[#This Row],[End Date]]),
     Table1[[#This Row],[End Date]],
     IFERROR(
       DATEVALUE(Table1[[#This Row],[End Date]]),
       "Invalid"
     )
   )
 )</f>
        <v>38872</v>
      </c>
    </row>
    <row r="26" spans="1:24" x14ac:dyDescent="0.3">
      <c r="A26">
        <v>1074</v>
      </c>
      <c r="B26" t="s">
        <v>213</v>
      </c>
      <c r="C26" t="s">
        <v>97</v>
      </c>
      <c r="D26" t="s">
        <v>323</v>
      </c>
      <c r="E26">
        <v>23</v>
      </c>
      <c r="F26" t="s">
        <v>306</v>
      </c>
      <c r="G26" t="s">
        <v>309</v>
      </c>
      <c r="H26" t="s">
        <v>58</v>
      </c>
      <c r="I26">
        <v>66000</v>
      </c>
      <c r="J26" t="s">
        <v>77</v>
      </c>
      <c r="K26" t="s">
        <v>24</v>
      </c>
      <c r="L26" t="s">
        <v>40</v>
      </c>
      <c r="M26" t="s">
        <v>71</v>
      </c>
      <c r="N26" s="1" t="s">
        <v>382</v>
      </c>
      <c r="O26" t="s">
        <v>464</v>
      </c>
      <c r="P26" t="s">
        <v>79</v>
      </c>
      <c r="Q26" t="s">
        <v>24</v>
      </c>
      <c r="R26">
        <v>4</v>
      </c>
      <c r="S26">
        <f>NETWORKDAYS(Table1[[#This Row],[Start Date]], IF(Table1[[#This Row],[End Date]]="Present", DATE(2025,4,27), Table1[[#This Row],[End Date]]))</f>
        <v>1216</v>
      </c>
      <c r="T26">
        <f>ROUND(Table1[[#This Row],[Net Workdays]]/365,1)</f>
        <v>3.3</v>
      </c>
      <c r="U26" t="str">
        <f>IF(Table1[[#This Row],[Net Workyears]]&gt;10, "Over 10 Years",
IF(Table1[[#This Row],[Net Workyears]]&gt;=6, "6 - 10 Years",
IF(Table1[[#This Row],[Net Workyears]]&gt;=2,"2 - 5 Years",
IF(Table1[[#This Row],[Net Workyears]]&lt;2," &lt; 2 Years", "Invalid"))))</f>
        <v>2 - 5 Years</v>
      </c>
      <c r="V26" s="14" t="str">
        <f>IF(Table1[[#This Row],[Age]]&gt;45, "Old - 45+ Years",
IF(Table1[[#This Row],[Age]]&gt;30, "Middle-Age - 31-45 Years",
IF(Table1[[#This Row],[Age]]&lt;=30, "Adolescent-Young - 30- Years", "Invalid")))</f>
        <v>Adolescent-Young - 30- Years</v>
      </c>
      <c r="W26" s="14" t="str">
        <f>CONCATENATE(Table1[[#This Row],[First Name]], " ",Table1[[#This Row],[Last Name]])</f>
        <v>Jordan Smith</v>
      </c>
      <c r="X26" s="1">
        <f>IF(
   Table1[[#This Row],[End Date]]="Present",
   DATE(2025,4,27),
   IF(
     ISNUMBER(Table1[[#This Row],[End Date]]),
     Table1[[#This Row],[End Date]],
     IFERROR(
       DATEVALUE(Table1[[#This Row],[End Date]]),
       "Invalid"
     )
   )
 )</f>
        <v>39793</v>
      </c>
    </row>
    <row r="27" spans="1:24" x14ac:dyDescent="0.3">
      <c r="A27">
        <v>1006</v>
      </c>
      <c r="B27" t="s">
        <v>93</v>
      </c>
      <c r="C27" t="s">
        <v>191</v>
      </c>
      <c r="D27" t="s">
        <v>133</v>
      </c>
      <c r="E27">
        <v>47</v>
      </c>
      <c r="F27" t="s">
        <v>305</v>
      </c>
      <c r="G27" t="s">
        <v>308</v>
      </c>
      <c r="H27" t="s">
        <v>112</v>
      </c>
      <c r="I27">
        <v>36000</v>
      </c>
      <c r="J27" t="s">
        <v>39</v>
      </c>
      <c r="K27" t="s">
        <v>24</v>
      </c>
      <c r="L27" t="s">
        <v>40</v>
      </c>
      <c r="M27" t="s">
        <v>106</v>
      </c>
      <c r="N27" s="1" t="s">
        <v>383</v>
      </c>
      <c r="O27" t="s">
        <v>465</v>
      </c>
      <c r="P27" t="s">
        <v>66</v>
      </c>
      <c r="Q27" t="s">
        <v>40</v>
      </c>
      <c r="R27">
        <v>0</v>
      </c>
      <c r="S27">
        <f>NETWORKDAYS(Table1[[#This Row],[Start Date]], IF(Table1[[#This Row],[End Date]]="Present", DATE(2025,4,27), Table1[[#This Row],[End Date]]))</f>
        <v>3909</v>
      </c>
      <c r="T27">
        <f>ROUND(Table1[[#This Row],[Net Workdays]]/365,1)</f>
        <v>10.7</v>
      </c>
      <c r="U27" t="str">
        <f>IF(Table1[[#This Row],[Net Workyears]]&gt;10, "Over 10 Years",
IF(Table1[[#This Row],[Net Workyears]]&gt;=6, "6 - 10 Years",
IF(Table1[[#This Row],[Net Workyears]]&gt;=2,"2 - 5 Years",
IF(Table1[[#This Row],[Net Workyears]]&lt;2," &lt; 2 Years", "Invalid"))))</f>
        <v>Over 10 Years</v>
      </c>
      <c r="V27" s="14" t="str">
        <f>IF(Table1[[#This Row],[Age]]&gt;45, "Old - 45+ Years",
IF(Table1[[#This Row],[Age]]&gt;30, "Middle-Age - 31-45 Years",
IF(Table1[[#This Row],[Age]]&lt;=30, "Adolescent-Young - 30- Years", "Invalid")))</f>
        <v>Old - 45+ Years</v>
      </c>
      <c r="W27" s="14" t="str">
        <f>CONCATENATE(Table1[[#This Row],[First Name]], " ",Table1[[#This Row],[Last Name]])</f>
        <v>Morgan Wilson</v>
      </c>
      <c r="X27" s="1">
        <f>IF(
   Table1[[#This Row],[End Date]]="Present",
   DATE(2025,4,27),
   IF(
     ISNUMBER(Table1[[#This Row],[End Date]]),
     Table1[[#This Row],[End Date]],
     IFERROR(
       DATEVALUE(Table1[[#This Row],[End Date]]),
       "Invalid"
     )
   )
 )</f>
        <v>44562</v>
      </c>
    </row>
    <row r="28" spans="1:24" x14ac:dyDescent="0.3">
      <c r="A28">
        <v>1026</v>
      </c>
      <c r="B28" t="s">
        <v>56</v>
      </c>
      <c r="C28" t="s">
        <v>137</v>
      </c>
      <c r="D28" t="s">
        <v>324</v>
      </c>
      <c r="E28">
        <v>63</v>
      </c>
      <c r="F28" t="s">
        <v>306</v>
      </c>
      <c r="G28" t="s">
        <v>307</v>
      </c>
      <c r="H28" t="s">
        <v>83</v>
      </c>
      <c r="I28">
        <v>73000</v>
      </c>
      <c r="J28" t="s">
        <v>32</v>
      </c>
      <c r="K28" t="s">
        <v>24</v>
      </c>
      <c r="L28" t="s">
        <v>40</v>
      </c>
      <c r="M28" t="s">
        <v>25</v>
      </c>
      <c r="N28" s="1" t="s">
        <v>384</v>
      </c>
      <c r="O28" t="s">
        <v>466</v>
      </c>
      <c r="P28" t="s">
        <v>34</v>
      </c>
      <c r="Q28" t="s">
        <v>24</v>
      </c>
      <c r="R28">
        <v>3</v>
      </c>
      <c r="S28">
        <f>NETWORKDAYS(Table1[[#This Row],[Start Date]], IF(Table1[[#This Row],[End Date]]="Present", DATE(2025,4,27), Table1[[#This Row],[End Date]]))</f>
        <v>1216</v>
      </c>
      <c r="T28">
        <f>ROUND(Table1[[#This Row],[Net Workdays]]/365,1)</f>
        <v>3.3</v>
      </c>
      <c r="U28" t="str">
        <f>IF(Table1[[#This Row],[Net Workyears]]&gt;10, "Over 10 Years",
IF(Table1[[#This Row],[Net Workyears]]&gt;=6, "6 - 10 Years",
IF(Table1[[#This Row],[Net Workyears]]&gt;=2,"2 - 5 Years",
IF(Table1[[#This Row],[Net Workyears]]&lt;2," &lt; 2 Years", "Invalid"))))</f>
        <v>2 - 5 Years</v>
      </c>
      <c r="V28" s="14" t="str">
        <f>IF(Table1[[#This Row],[Age]]&gt;45, "Old - 45+ Years",
IF(Table1[[#This Row],[Age]]&gt;30, "Middle-Age - 31-45 Years",
IF(Table1[[#This Row],[Age]]&lt;=30, "Adolescent-Young - 30- Years", "Invalid")))</f>
        <v>Old - 45+ Years</v>
      </c>
      <c r="W28" s="14" t="str">
        <f>CONCATENATE(Table1[[#This Row],[First Name]], " ",Table1[[#This Row],[Last Name]])</f>
        <v>Jane Taylor</v>
      </c>
      <c r="X28" s="1">
        <f>IF(
   Table1[[#This Row],[End Date]]="Present",
   DATE(2025,4,27),
   IF(
     ISNUMBER(Table1[[#This Row],[End Date]]),
     Table1[[#This Row],[End Date]],
     IFERROR(
       DATEVALUE(Table1[[#This Row],[End Date]]),
       "Invalid"
     )
   )
 )</f>
        <v>42394</v>
      </c>
    </row>
    <row r="29" spans="1:24" x14ac:dyDescent="0.3">
      <c r="A29">
        <v>1078</v>
      </c>
      <c r="B29" t="s">
        <v>18</v>
      </c>
      <c r="C29" t="s">
        <v>122</v>
      </c>
      <c r="D29" t="s">
        <v>143</v>
      </c>
      <c r="E29">
        <v>41</v>
      </c>
      <c r="F29" t="s">
        <v>305</v>
      </c>
      <c r="G29" t="s">
        <v>308</v>
      </c>
      <c r="H29" t="s">
        <v>248</v>
      </c>
      <c r="I29">
        <v>146000</v>
      </c>
      <c r="J29" t="s">
        <v>23</v>
      </c>
      <c r="K29" t="s">
        <v>24</v>
      </c>
      <c r="L29" t="s">
        <v>40</v>
      </c>
      <c r="M29" t="s">
        <v>25</v>
      </c>
      <c r="N29" s="1" t="s">
        <v>385</v>
      </c>
      <c r="O29" t="s">
        <v>467</v>
      </c>
      <c r="P29" t="s">
        <v>79</v>
      </c>
      <c r="Q29" t="s">
        <v>24</v>
      </c>
      <c r="R29">
        <v>3</v>
      </c>
      <c r="S29">
        <f>NETWORKDAYS(Table1[[#This Row],[Start Date]], IF(Table1[[#This Row],[End Date]]="Present", DATE(2025,4,27), Table1[[#This Row],[End Date]]))</f>
        <v>1336</v>
      </c>
      <c r="T29">
        <f>ROUND(Table1[[#This Row],[Net Workdays]]/365,1)</f>
        <v>3.7</v>
      </c>
      <c r="U29" t="str">
        <f>IF(Table1[[#This Row],[Net Workyears]]&gt;10, "Over 10 Years",
IF(Table1[[#This Row],[Net Workyears]]&gt;=6, "6 - 10 Years",
IF(Table1[[#This Row],[Net Workyears]]&gt;=2,"2 - 5 Years",
IF(Table1[[#This Row],[Net Workyears]]&lt;2," &lt; 2 Years", "Invalid"))))</f>
        <v>2 - 5 Years</v>
      </c>
      <c r="V29" s="14" t="str">
        <f>IF(Table1[[#This Row],[Age]]&gt;45, "Old - 45+ Years",
IF(Table1[[#This Row],[Age]]&gt;30, "Middle-Age - 31-45 Years",
IF(Table1[[#This Row],[Age]]&lt;=30, "Adolescent-Young - 30- Years", "Invalid")))</f>
        <v>Middle-Age - 31-45 Years</v>
      </c>
      <c r="W29" s="14" t="str">
        <f>CONCATENATE(Table1[[#This Row],[First Name]], " ",Table1[[#This Row],[Last Name]])</f>
        <v>Pat Jones</v>
      </c>
      <c r="X29" s="1">
        <f>IF(
   Table1[[#This Row],[End Date]]="Present",
   DATE(2025,4,27),
   IF(
     ISNUMBER(Table1[[#This Row],[End Date]]),
     Table1[[#This Row],[End Date]],
     IFERROR(
       DATEVALUE(Table1[[#This Row],[End Date]]),
       "Invalid"
     )
   )
 )</f>
        <v>42786</v>
      </c>
    </row>
    <row r="30" spans="1:24" x14ac:dyDescent="0.3">
      <c r="A30">
        <v>1075</v>
      </c>
      <c r="B30" t="s">
        <v>137</v>
      </c>
      <c r="C30" t="s">
        <v>137</v>
      </c>
      <c r="D30" t="s">
        <v>325</v>
      </c>
      <c r="E30">
        <v>28</v>
      </c>
      <c r="F30" t="s">
        <v>306</v>
      </c>
      <c r="G30" t="s">
        <v>307</v>
      </c>
      <c r="H30" t="s">
        <v>58</v>
      </c>
      <c r="I30">
        <v>131000</v>
      </c>
      <c r="J30" t="s">
        <v>77</v>
      </c>
      <c r="K30" t="s">
        <v>24</v>
      </c>
      <c r="L30" t="s">
        <v>40</v>
      </c>
      <c r="M30" t="s">
        <v>71</v>
      </c>
      <c r="N30" s="1" t="s">
        <v>386</v>
      </c>
      <c r="O30" t="s">
        <v>65</v>
      </c>
      <c r="P30" t="s">
        <v>50</v>
      </c>
      <c r="Q30" t="s">
        <v>24</v>
      </c>
      <c r="R30">
        <v>1</v>
      </c>
      <c r="S30">
        <f>NETWORKDAYS(Table1[[#This Row],[Start Date]], IF(Table1[[#This Row],[End Date]]="Present", DATE(2025,4,27), Table1[[#This Row],[End Date]]))</f>
        <v>1758</v>
      </c>
      <c r="T30">
        <f>ROUND(Table1[[#This Row],[Net Workdays]]/365,1)</f>
        <v>4.8</v>
      </c>
      <c r="U30" t="str">
        <f>IF(Table1[[#This Row],[Net Workyears]]&gt;10, "Over 10 Years",
IF(Table1[[#This Row],[Net Workyears]]&gt;=6, "6 - 10 Years",
IF(Table1[[#This Row],[Net Workyears]]&gt;=2,"2 - 5 Years",
IF(Table1[[#This Row],[Net Workyears]]&lt;2," &lt; 2 Years", "Invalid"))))</f>
        <v>2 - 5 Years</v>
      </c>
      <c r="V30" s="14" t="str">
        <f>IF(Table1[[#This Row],[Age]]&gt;45, "Old - 45+ Years",
IF(Table1[[#This Row],[Age]]&gt;30, "Middle-Age - 31-45 Years",
IF(Table1[[#This Row],[Age]]&lt;=30, "Adolescent-Young - 30- Years", "Invalid")))</f>
        <v>Adolescent-Young - 30- Years</v>
      </c>
      <c r="W30" s="14" t="str">
        <f>CONCATENATE(Table1[[#This Row],[First Name]], " ",Table1[[#This Row],[Last Name]])</f>
        <v>Taylor Taylor</v>
      </c>
      <c r="X30" s="1">
        <f>IF(
   Table1[[#This Row],[End Date]]="Present",
   DATE(2025,4,27),
   IF(
     ISNUMBER(Table1[[#This Row],[End Date]]),
     Table1[[#This Row],[End Date]],
     IFERROR(
       DATEVALUE(Table1[[#This Row],[End Date]]),
       "Invalid"
     )
   )
 )</f>
        <v>45774</v>
      </c>
    </row>
    <row r="31" spans="1:24" x14ac:dyDescent="0.3">
      <c r="A31">
        <v>1063</v>
      </c>
      <c r="B31" t="s">
        <v>18</v>
      </c>
      <c r="C31" t="s">
        <v>36</v>
      </c>
      <c r="D31" t="s">
        <v>147</v>
      </c>
      <c r="E31">
        <v>31</v>
      </c>
      <c r="F31" t="s">
        <v>306</v>
      </c>
      <c r="G31" t="s">
        <v>307</v>
      </c>
      <c r="H31" t="s">
        <v>62</v>
      </c>
      <c r="I31">
        <v>121000</v>
      </c>
      <c r="J31" t="s">
        <v>23</v>
      </c>
      <c r="K31" t="s">
        <v>24</v>
      </c>
      <c r="L31" t="s">
        <v>40</v>
      </c>
      <c r="M31" t="s">
        <v>106</v>
      </c>
      <c r="N31" s="1" t="s">
        <v>387</v>
      </c>
      <c r="O31" t="s">
        <v>468</v>
      </c>
      <c r="P31" t="s">
        <v>34</v>
      </c>
      <c r="Q31" t="s">
        <v>24</v>
      </c>
      <c r="R31">
        <v>1</v>
      </c>
      <c r="S31">
        <f>NETWORKDAYS(Table1[[#This Row],[Start Date]], IF(Table1[[#This Row],[End Date]]="Present", DATE(2025,4,27), Table1[[#This Row],[End Date]]))</f>
        <v>573</v>
      </c>
      <c r="T31">
        <f>ROUND(Table1[[#This Row],[Net Workdays]]/365,1)</f>
        <v>1.6</v>
      </c>
      <c r="U31" t="str">
        <f>IF(Table1[[#This Row],[Net Workyears]]&gt;10, "Over 10 Years",
IF(Table1[[#This Row],[Net Workyears]]&gt;=6, "6 - 10 Years",
IF(Table1[[#This Row],[Net Workyears]]&gt;=2,"2 - 5 Years",
IF(Table1[[#This Row],[Net Workyears]]&lt;2," &lt; 2 Years", "Invalid"))))</f>
        <v xml:space="preserve"> &lt; 2 Years</v>
      </c>
      <c r="V31" s="14" t="str">
        <f>IF(Table1[[#This Row],[Age]]&gt;45, "Old - 45+ Years",
IF(Table1[[#This Row],[Age]]&gt;30, "Middle-Age - 31-45 Years",
IF(Table1[[#This Row],[Age]]&lt;=30, "Adolescent-Young - 30- Years", "Invalid")))</f>
        <v>Middle-Age - 31-45 Years</v>
      </c>
      <c r="W31" s="14" t="str">
        <f>CONCATENATE(Table1[[#This Row],[First Name]], " ",Table1[[#This Row],[Last Name]])</f>
        <v>Pat Williams</v>
      </c>
      <c r="X31" s="1">
        <f>IF(
   Table1[[#This Row],[End Date]]="Present",
   DATE(2025,4,27),
   IF(
     ISNUMBER(Table1[[#This Row],[End Date]]),
     Table1[[#This Row],[End Date]],
     IFERROR(
       DATEVALUE(Table1[[#This Row],[End Date]]),
       "Invalid"
     )
   )
 )</f>
        <v>43921</v>
      </c>
    </row>
    <row r="32" spans="1:24" x14ac:dyDescent="0.3">
      <c r="A32">
        <v>1066</v>
      </c>
      <c r="B32" t="s">
        <v>213</v>
      </c>
      <c r="C32" t="s">
        <v>191</v>
      </c>
      <c r="D32" t="s">
        <v>313</v>
      </c>
      <c r="E32">
        <v>55</v>
      </c>
      <c r="F32" t="s">
        <v>305</v>
      </c>
      <c r="G32" t="s">
        <v>310</v>
      </c>
      <c r="H32" t="s">
        <v>358</v>
      </c>
      <c r="I32">
        <v>111000</v>
      </c>
      <c r="J32" t="s">
        <v>32</v>
      </c>
      <c r="K32" t="s">
        <v>24</v>
      </c>
      <c r="L32" t="s">
        <v>40</v>
      </c>
      <c r="M32" t="s">
        <v>25</v>
      </c>
      <c r="N32" s="1" t="s">
        <v>388</v>
      </c>
      <c r="O32" t="s">
        <v>65</v>
      </c>
      <c r="P32" t="s">
        <v>66</v>
      </c>
      <c r="Q32" t="s">
        <v>40</v>
      </c>
      <c r="R32">
        <v>0</v>
      </c>
      <c r="S32">
        <f>NETWORKDAYS(Table1[[#This Row],[Start Date]], IF(Table1[[#This Row],[End Date]]="Present", DATE(2025,4,27), Table1[[#This Row],[End Date]]))</f>
        <v>5295</v>
      </c>
      <c r="T32">
        <f>ROUND(Table1[[#This Row],[Net Workdays]]/365,1)</f>
        <v>14.5</v>
      </c>
      <c r="U32" t="str">
        <f>IF(Table1[[#This Row],[Net Workyears]]&gt;10, "Over 10 Years",
IF(Table1[[#This Row],[Net Workyears]]&gt;=6, "6 - 10 Years",
IF(Table1[[#This Row],[Net Workyears]]&gt;=2,"2 - 5 Years",
IF(Table1[[#This Row],[Net Workyears]]&lt;2," &lt; 2 Years", "Invalid"))))</f>
        <v>Over 10 Years</v>
      </c>
      <c r="V32" s="14" t="str">
        <f>IF(Table1[[#This Row],[Age]]&gt;45, "Old - 45+ Years",
IF(Table1[[#This Row],[Age]]&gt;30, "Middle-Age - 31-45 Years",
IF(Table1[[#This Row],[Age]]&lt;=30, "Adolescent-Young - 30- Years", "Invalid")))</f>
        <v>Old - 45+ Years</v>
      </c>
      <c r="W32" s="14" t="str">
        <f>CONCATENATE(Table1[[#This Row],[First Name]], " ",Table1[[#This Row],[Last Name]])</f>
        <v>Jordan Wilson</v>
      </c>
      <c r="X32" s="1">
        <f>IF(
   Table1[[#This Row],[End Date]]="Present",
   DATE(2025,4,27),
   IF(
     ISNUMBER(Table1[[#This Row],[End Date]]),
     Table1[[#This Row],[End Date]],
     IFERROR(
       DATEVALUE(Table1[[#This Row],[End Date]]),
       "Invalid"
     )
   )
 )</f>
        <v>45774</v>
      </c>
    </row>
    <row r="33" spans="1:24" x14ac:dyDescent="0.3">
      <c r="A33">
        <v>1002</v>
      </c>
      <c r="B33" t="s">
        <v>102</v>
      </c>
      <c r="C33" t="s">
        <v>36</v>
      </c>
      <c r="D33" t="s">
        <v>326</v>
      </c>
      <c r="E33">
        <v>38</v>
      </c>
      <c r="F33" t="s">
        <v>305</v>
      </c>
      <c r="G33" t="s">
        <v>307</v>
      </c>
      <c r="H33" t="s">
        <v>358</v>
      </c>
      <c r="I33">
        <v>111000</v>
      </c>
      <c r="J33" t="s">
        <v>91</v>
      </c>
      <c r="K33" t="s">
        <v>24</v>
      </c>
      <c r="L33" t="s">
        <v>24</v>
      </c>
      <c r="M33" t="s">
        <v>25</v>
      </c>
      <c r="N33" s="1" t="s">
        <v>389</v>
      </c>
      <c r="O33" t="s">
        <v>456</v>
      </c>
      <c r="P33" t="s">
        <v>50</v>
      </c>
      <c r="Q33" t="s">
        <v>24</v>
      </c>
      <c r="R33">
        <v>2</v>
      </c>
      <c r="S33">
        <f>NETWORKDAYS(Table1[[#This Row],[Start Date]], IF(Table1[[#This Row],[End Date]]="Present", DATE(2025,4,27), Table1[[#This Row],[End Date]]))</f>
        <v>4007</v>
      </c>
      <c r="T33">
        <f>ROUND(Table1[[#This Row],[Net Workdays]]/365,1)</f>
        <v>11</v>
      </c>
      <c r="U33" t="str">
        <f>IF(Table1[[#This Row],[Net Workyears]]&gt;10, "Over 10 Years",
IF(Table1[[#This Row],[Net Workyears]]&gt;=6, "6 - 10 Years",
IF(Table1[[#This Row],[Net Workyears]]&gt;=2,"2 - 5 Years",
IF(Table1[[#This Row],[Net Workyears]]&lt;2," &lt; 2 Years", "Invalid"))))</f>
        <v>Over 10 Years</v>
      </c>
      <c r="V33" s="14" t="str">
        <f>IF(Table1[[#This Row],[Age]]&gt;45, "Old - 45+ Years",
IF(Table1[[#This Row],[Age]]&gt;30, "Middle-Age - 31-45 Years",
IF(Table1[[#This Row],[Age]]&lt;=30, "Adolescent-Young - 30- Years", "Invalid")))</f>
        <v>Middle-Age - 31-45 Years</v>
      </c>
      <c r="W33" s="14" t="str">
        <f>CONCATENATE(Table1[[#This Row],[First Name]], " ",Table1[[#This Row],[Last Name]])</f>
        <v>Casey Williams</v>
      </c>
      <c r="X33" s="1">
        <f>IF(
   Table1[[#This Row],[End Date]]="Present",
   DATE(2025,4,27),
   IF(
     ISNUMBER(Table1[[#This Row],[End Date]]),
     Table1[[#This Row],[End Date]],
     IFERROR(
       DATEVALUE(Table1[[#This Row],[End Date]]),
       "Invalid"
     )
   )
 )</f>
        <v>43856</v>
      </c>
    </row>
    <row r="34" spans="1:24" x14ac:dyDescent="0.3">
      <c r="A34">
        <v>1019</v>
      </c>
      <c r="B34" t="s">
        <v>56</v>
      </c>
      <c r="C34" t="s">
        <v>97</v>
      </c>
      <c r="D34" t="s">
        <v>153</v>
      </c>
      <c r="E34">
        <v>31</v>
      </c>
      <c r="F34" t="s">
        <v>306</v>
      </c>
      <c r="G34" t="s">
        <v>310</v>
      </c>
      <c r="H34" t="s">
        <v>58</v>
      </c>
      <c r="I34">
        <v>83000</v>
      </c>
      <c r="J34" t="s">
        <v>39</v>
      </c>
      <c r="K34" t="s">
        <v>24</v>
      </c>
      <c r="L34" t="s">
        <v>24</v>
      </c>
      <c r="M34" t="s">
        <v>25</v>
      </c>
      <c r="N34" s="1" t="s">
        <v>390</v>
      </c>
      <c r="O34" t="s">
        <v>469</v>
      </c>
      <c r="P34" t="s">
        <v>66</v>
      </c>
      <c r="Q34" t="s">
        <v>24</v>
      </c>
      <c r="R34">
        <v>4</v>
      </c>
      <c r="S34">
        <f>NETWORKDAYS(Table1[[#This Row],[Start Date]], IF(Table1[[#This Row],[End Date]]="Present", DATE(2025,4,27), Table1[[#This Row],[End Date]]))</f>
        <v>987</v>
      </c>
      <c r="T34">
        <f>ROUND(Table1[[#This Row],[Net Workdays]]/365,1)</f>
        <v>2.7</v>
      </c>
      <c r="U34" t="str">
        <f>IF(Table1[[#This Row],[Net Workyears]]&gt;10, "Over 10 Years",
IF(Table1[[#This Row],[Net Workyears]]&gt;=6, "6 - 10 Years",
IF(Table1[[#This Row],[Net Workyears]]&gt;=2,"2 - 5 Years",
IF(Table1[[#This Row],[Net Workyears]]&lt;2," &lt; 2 Years", "Invalid"))))</f>
        <v>2 - 5 Years</v>
      </c>
      <c r="V34" s="14" t="str">
        <f>IF(Table1[[#This Row],[Age]]&gt;45, "Old - 45+ Years",
IF(Table1[[#This Row],[Age]]&gt;30, "Middle-Age - 31-45 Years",
IF(Table1[[#This Row],[Age]]&lt;=30, "Adolescent-Young - 30- Years", "Invalid")))</f>
        <v>Middle-Age - 31-45 Years</v>
      </c>
      <c r="W34" s="14" t="str">
        <f>CONCATENATE(Table1[[#This Row],[First Name]], " ",Table1[[#This Row],[Last Name]])</f>
        <v>Jane Smith</v>
      </c>
      <c r="X34" s="1">
        <f>IF(
   Table1[[#This Row],[End Date]]="Present",
   DATE(2025,4,27),
   IF(
     ISNUMBER(Table1[[#This Row],[End Date]]),
     Table1[[#This Row],[End Date]],
     IFERROR(
       DATEVALUE(Table1[[#This Row],[End Date]]),
       "Invalid"
     )
   )
 )</f>
        <v>40486</v>
      </c>
    </row>
    <row r="35" spans="1:24" x14ac:dyDescent="0.3">
      <c r="A35">
        <v>1049</v>
      </c>
      <c r="B35" t="s">
        <v>156</v>
      </c>
      <c r="C35" t="s">
        <v>74</v>
      </c>
      <c r="D35" t="s">
        <v>327</v>
      </c>
      <c r="E35">
        <v>58</v>
      </c>
      <c r="F35" t="s">
        <v>306</v>
      </c>
      <c r="G35" t="s">
        <v>310</v>
      </c>
      <c r="H35" t="s">
        <v>38</v>
      </c>
      <c r="I35">
        <v>46000</v>
      </c>
      <c r="J35" t="s">
        <v>91</v>
      </c>
      <c r="K35" t="s">
        <v>40</v>
      </c>
      <c r="L35" t="s">
        <v>40</v>
      </c>
      <c r="M35" t="s">
        <v>71</v>
      </c>
      <c r="N35" s="1" t="s">
        <v>391</v>
      </c>
      <c r="O35" t="s">
        <v>470</v>
      </c>
      <c r="P35" t="s">
        <v>34</v>
      </c>
      <c r="Q35" t="s">
        <v>24</v>
      </c>
      <c r="R35">
        <v>2</v>
      </c>
      <c r="S35">
        <f>NETWORKDAYS(Table1[[#This Row],[Start Date]], IF(Table1[[#This Row],[End Date]]="Present", DATE(2025,4,27), Table1[[#This Row],[End Date]]))</f>
        <v>4556</v>
      </c>
      <c r="T35">
        <f>ROUND(Table1[[#This Row],[Net Workdays]]/365,1)</f>
        <v>12.5</v>
      </c>
      <c r="U35" t="str">
        <f>IF(Table1[[#This Row],[Net Workyears]]&gt;10, "Over 10 Years",
IF(Table1[[#This Row],[Net Workyears]]&gt;=6, "6 - 10 Years",
IF(Table1[[#This Row],[Net Workyears]]&gt;=2,"2 - 5 Years",
IF(Table1[[#This Row],[Net Workyears]]&lt;2," &lt; 2 Years", "Invalid"))))</f>
        <v>Over 10 Years</v>
      </c>
      <c r="V35" s="14" t="str">
        <f>IF(Table1[[#This Row],[Age]]&gt;45, "Old - 45+ Years",
IF(Table1[[#This Row],[Age]]&gt;30, "Middle-Age - 31-45 Years",
IF(Table1[[#This Row],[Age]]&lt;=30, "Adolescent-Young - 30- Years", "Invalid")))</f>
        <v>Old - 45+ Years</v>
      </c>
      <c r="W35" s="14" t="str">
        <f>CONCATENATE(Table1[[#This Row],[First Name]], " ",Table1[[#This Row],[Last Name]])</f>
        <v>Jamie Brown</v>
      </c>
      <c r="X35" s="1">
        <f>IF(
   Table1[[#This Row],[End Date]]="Present",
   DATE(2025,4,27),
   IF(
     ISNUMBER(Table1[[#This Row],[End Date]]),
     Table1[[#This Row],[End Date]],
     IFERROR(
       DATEVALUE(Table1[[#This Row],[End Date]]),
       "Invalid"
     )
   )
 )</f>
        <v>44928</v>
      </c>
    </row>
    <row r="36" spans="1:24" x14ac:dyDescent="0.3">
      <c r="A36">
        <v>1037</v>
      </c>
      <c r="B36" t="s">
        <v>51</v>
      </c>
      <c r="C36" t="s">
        <v>97</v>
      </c>
      <c r="D36" t="s">
        <v>161</v>
      </c>
      <c r="E36">
        <v>31</v>
      </c>
      <c r="F36" t="s">
        <v>306</v>
      </c>
      <c r="G36" t="s">
        <v>310</v>
      </c>
      <c r="H36" t="s">
        <v>62</v>
      </c>
      <c r="I36">
        <v>134000</v>
      </c>
      <c r="J36" t="s">
        <v>77</v>
      </c>
      <c r="K36" t="s">
        <v>24</v>
      </c>
      <c r="L36" t="s">
        <v>40</v>
      </c>
      <c r="M36" t="s">
        <v>71</v>
      </c>
      <c r="N36" s="1" t="s">
        <v>392</v>
      </c>
      <c r="O36" t="s">
        <v>471</v>
      </c>
      <c r="P36" t="s">
        <v>50</v>
      </c>
      <c r="Q36" t="s">
        <v>40</v>
      </c>
      <c r="R36">
        <v>0</v>
      </c>
      <c r="S36">
        <f>NETWORKDAYS(Table1[[#This Row],[Start Date]], IF(Table1[[#This Row],[End Date]]="Present", DATE(2025,4,27), Table1[[#This Row],[End Date]]))</f>
        <v>2830</v>
      </c>
      <c r="T36">
        <f>ROUND(Table1[[#This Row],[Net Workdays]]/365,1)</f>
        <v>7.8</v>
      </c>
      <c r="U36" t="str">
        <f>IF(Table1[[#This Row],[Net Workyears]]&gt;10, "Over 10 Years",
IF(Table1[[#This Row],[Net Workyears]]&gt;=6, "6 - 10 Years",
IF(Table1[[#This Row],[Net Workyears]]&gt;=2,"2 - 5 Years",
IF(Table1[[#This Row],[Net Workyears]]&lt;2," &lt; 2 Years", "Invalid"))))</f>
        <v>6 - 10 Years</v>
      </c>
      <c r="V36" s="14" t="str">
        <f>IF(Table1[[#This Row],[Age]]&gt;45, "Old - 45+ Years",
IF(Table1[[#This Row],[Age]]&gt;30, "Middle-Age - 31-45 Years",
IF(Table1[[#This Row],[Age]]&lt;=30, "Adolescent-Young - 30- Years", "Invalid")))</f>
        <v>Middle-Age - 31-45 Years</v>
      </c>
      <c r="W36" s="14" t="str">
        <f>CONCATENATE(Table1[[#This Row],[First Name]], " ",Table1[[#This Row],[Last Name]])</f>
        <v>John Smith</v>
      </c>
      <c r="X36" s="1">
        <f>IF(
   Table1[[#This Row],[End Date]]="Present",
   DATE(2025,4,27),
   IF(
     ISNUMBER(Table1[[#This Row],[End Date]]),
     Table1[[#This Row],[End Date]],
     IFERROR(
       DATEVALUE(Table1[[#This Row],[End Date]]),
       "Invalid"
     )
   )
 )</f>
        <v>43469</v>
      </c>
    </row>
    <row r="37" spans="1:24" x14ac:dyDescent="0.3">
      <c r="A37">
        <v>1079</v>
      </c>
      <c r="B37" t="s">
        <v>18</v>
      </c>
      <c r="C37" t="s">
        <v>137</v>
      </c>
      <c r="D37" t="s">
        <v>328</v>
      </c>
      <c r="E37">
        <v>58</v>
      </c>
      <c r="F37" t="s">
        <v>305</v>
      </c>
      <c r="G37" t="s">
        <v>309</v>
      </c>
      <c r="H37" t="s">
        <v>76</v>
      </c>
      <c r="I37">
        <v>46000</v>
      </c>
      <c r="J37" t="s">
        <v>32</v>
      </c>
      <c r="K37" t="s">
        <v>24</v>
      </c>
      <c r="L37" t="s">
        <v>24</v>
      </c>
      <c r="M37" t="s">
        <v>25</v>
      </c>
      <c r="N37" s="1" t="s">
        <v>393</v>
      </c>
      <c r="O37" t="s">
        <v>472</v>
      </c>
      <c r="P37" t="s">
        <v>26</v>
      </c>
      <c r="Q37" t="s">
        <v>40</v>
      </c>
      <c r="R37">
        <v>0</v>
      </c>
      <c r="S37">
        <f>NETWORKDAYS(Table1[[#This Row],[Start Date]], IF(Table1[[#This Row],[End Date]]="Present", DATE(2025,4,27), Table1[[#This Row],[End Date]]))</f>
        <v>683</v>
      </c>
      <c r="T37">
        <f>ROUND(Table1[[#This Row],[Net Workdays]]/365,1)</f>
        <v>1.9</v>
      </c>
      <c r="U37" t="str">
        <f>IF(Table1[[#This Row],[Net Workyears]]&gt;10, "Over 10 Years",
IF(Table1[[#This Row],[Net Workyears]]&gt;=6, "6 - 10 Years",
IF(Table1[[#This Row],[Net Workyears]]&gt;=2,"2 - 5 Years",
IF(Table1[[#This Row],[Net Workyears]]&lt;2," &lt; 2 Years", "Invalid"))))</f>
        <v xml:space="preserve"> &lt; 2 Years</v>
      </c>
      <c r="V37" s="14" t="str">
        <f>IF(Table1[[#This Row],[Age]]&gt;45, "Old - 45+ Years",
IF(Table1[[#This Row],[Age]]&gt;30, "Middle-Age - 31-45 Years",
IF(Table1[[#This Row],[Age]]&lt;=30, "Adolescent-Young - 30- Years", "Invalid")))</f>
        <v>Old - 45+ Years</v>
      </c>
      <c r="W37" s="14" t="str">
        <f>CONCATENATE(Table1[[#This Row],[First Name]], " ",Table1[[#This Row],[Last Name]])</f>
        <v>Pat Taylor</v>
      </c>
      <c r="X37" s="1">
        <f>IF(
   Table1[[#This Row],[End Date]]="Present",
   DATE(2025,4,27),
   IF(
     ISNUMBER(Table1[[#This Row],[End Date]]),
     Table1[[#This Row],[End Date]],
     IFERROR(
       DATEVALUE(Table1[[#This Row],[End Date]]),
       "Invalid"
     )
   )
 )</f>
        <v>44442</v>
      </c>
    </row>
    <row r="38" spans="1:24" x14ac:dyDescent="0.3">
      <c r="A38">
        <v>1007</v>
      </c>
      <c r="B38" t="s">
        <v>156</v>
      </c>
      <c r="C38" t="s">
        <v>120</v>
      </c>
      <c r="D38" t="s">
        <v>329</v>
      </c>
      <c r="E38">
        <v>46</v>
      </c>
      <c r="F38" t="s">
        <v>305</v>
      </c>
      <c r="G38" t="s">
        <v>308</v>
      </c>
      <c r="H38" t="s">
        <v>248</v>
      </c>
      <c r="I38">
        <v>94000</v>
      </c>
      <c r="J38" t="s">
        <v>39</v>
      </c>
      <c r="K38" t="s">
        <v>40</v>
      </c>
      <c r="L38" t="s">
        <v>24</v>
      </c>
      <c r="M38" t="s">
        <v>71</v>
      </c>
      <c r="N38" s="1" t="s">
        <v>394</v>
      </c>
      <c r="O38" t="s">
        <v>473</v>
      </c>
      <c r="P38" t="s">
        <v>50</v>
      </c>
      <c r="Q38" t="s">
        <v>40</v>
      </c>
      <c r="R38" t="s">
        <v>515</v>
      </c>
      <c r="S38">
        <f>NETWORKDAYS(Table1[[#This Row],[Start Date]], IF(Table1[[#This Row],[End Date]]="Present", DATE(2025,4,27), Table1[[#This Row],[End Date]]))</f>
        <v>162</v>
      </c>
      <c r="T38">
        <f>ROUND(Table1[[#This Row],[Net Workdays]]/365,1)</f>
        <v>0.4</v>
      </c>
      <c r="U38" t="str">
        <f>IF(Table1[[#This Row],[Net Workyears]]&gt;10, "Over 10 Years",
IF(Table1[[#This Row],[Net Workyears]]&gt;=6, "6 - 10 Years",
IF(Table1[[#This Row],[Net Workyears]]&gt;=2,"2 - 5 Years",
IF(Table1[[#This Row],[Net Workyears]]&lt;2," &lt; 2 Years", "Invalid"))))</f>
        <v xml:space="preserve"> &lt; 2 Years</v>
      </c>
      <c r="V38" s="14" t="str">
        <f>IF(Table1[[#This Row],[Age]]&gt;45, "Old - 45+ Years",
IF(Table1[[#This Row],[Age]]&gt;30, "Middle-Age - 31-45 Years",
IF(Table1[[#This Row],[Age]]&lt;=30, "Adolescent-Young - 30- Years", "Invalid")))</f>
        <v>Old - 45+ Years</v>
      </c>
      <c r="W38" s="14" t="str">
        <f>CONCATENATE(Table1[[#This Row],[First Name]], " ",Table1[[#This Row],[Last Name]])</f>
        <v>Jamie Miller</v>
      </c>
      <c r="X38" s="1">
        <f>IF(
   Table1[[#This Row],[End Date]]="Present",
   DATE(2025,4,27),
   IF(
     ISNUMBER(Table1[[#This Row],[End Date]]),
     Table1[[#This Row],[End Date]],
     IFERROR(
       DATEVALUE(Table1[[#This Row],[End Date]]),
       "Invalid"
     )
   )
 )</f>
        <v>39763</v>
      </c>
    </row>
    <row r="39" spans="1:24" x14ac:dyDescent="0.3">
      <c r="A39">
        <v>1059</v>
      </c>
      <c r="B39" t="s">
        <v>137</v>
      </c>
      <c r="C39" t="s">
        <v>68</v>
      </c>
      <c r="D39" t="s">
        <v>330</v>
      </c>
      <c r="E39">
        <v>22</v>
      </c>
      <c r="F39" t="s">
        <v>306</v>
      </c>
      <c r="G39" t="s">
        <v>309</v>
      </c>
      <c r="H39" t="s">
        <v>95</v>
      </c>
      <c r="I39">
        <v>79000</v>
      </c>
      <c r="J39" t="s">
        <v>77</v>
      </c>
      <c r="K39" t="s">
        <v>24</v>
      </c>
      <c r="L39" t="s">
        <v>24</v>
      </c>
      <c r="M39" t="s">
        <v>84</v>
      </c>
      <c r="N39" s="1" t="s">
        <v>395</v>
      </c>
      <c r="O39" t="s">
        <v>474</v>
      </c>
      <c r="P39" t="s">
        <v>66</v>
      </c>
      <c r="Q39" t="s">
        <v>40</v>
      </c>
      <c r="R39" t="s">
        <v>515</v>
      </c>
      <c r="S39">
        <f>NETWORKDAYS(Table1[[#This Row],[Start Date]], IF(Table1[[#This Row],[End Date]]="Present", DATE(2025,4,27), Table1[[#This Row],[End Date]]))</f>
        <v>1305</v>
      </c>
      <c r="T39">
        <f>ROUND(Table1[[#This Row],[Net Workdays]]/365,1)</f>
        <v>3.6</v>
      </c>
      <c r="U39" t="str">
        <f>IF(Table1[[#This Row],[Net Workyears]]&gt;10, "Over 10 Years",
IF(Table1[[#This Row],[Net Workyears]]&gt;=6, "6 - 10 Years",
IF(Table1[[#This Row],[Net Workyears]]&gt;=2,"2 - 5 Years",
IF(Table1[[#This Row],[Net Workyears]]&lt;2," &lt; 2 Years", "Invalid"))))</f>
        <v>2 - 5 Years</v>
      </c>
      <c r="V39" s="14" t="str">
        <f>IF(Table1[[#This Row],[Age]]&gt;45, "Old - 45+ Years",
IF(Table1[[#This Row],[Age]]&gt;30, "Middle-Age - 31-45 Years",
IF(Table1[[#This Row],[Age]]&lt;=30, "Adolescent-Young - 30- Years", "Invalid")))</f>
        <v>Adolescent-Young - 30- Years</v>
      </c>
      <c r="W39" s="14" t="str">
        <f>CONCATENATE(Table1[[#This Row],[First Name]], " ",Table1[[#This Row],[Last Name]])</f>
        <v>Taylor Davis</v>
      </c>
      <c r="X39" s="1">
        <f>IF(
   Table1[[#This Row],[End Date]]="Present",
   DATE(2025,4,27),
   IF(
     ISNUMBER(Table1[[#This Row],[End Date]]),
     Table1[[#This Row],[End Date]],
     IFERROR(
       DATEVALUE(Table1[[#This Row],[End Date]]),
       "Invalid"
     )
   )
 )</f>
        <v>44220</v>
      </c>
    </row>
    <row r="40" spans="1:24" x14ac:dyDescent="0.3">
      <c r="A40">
        <v>1011</v>
      </c>
      <c r="B40" t="s">
        <v>18</v>
      </c>
      <c r="C40" t="s">
        <v>97</v>
      </c>
      <c r="D40" t="s">
        <v>172</v>
      </c>
      <c r="E40">
        <v>64</v>
      </c>
      <c r="F40" t="s">
        <v>306</v>
      </c>
      <c r="G40" t="s">
        <v>308</v>
      </c>
      <c r="H40" t="s">
        <v>87</v>
      </c>
      <c r="I40">
        <v>57000</v>
      </c>
      <c r="J40" t="s">
        <v>91</v>
      </c>
      <c r="K40" t="s">
        <v>24</v>
      </c>
      <c r="L40" t="s">
        <v>40</v>
      </c>
      <c r="M40" t="s">
        <v>71</v>
      </c>
      <c r="N40" s="1" t="s">
        <v>396</v>
      </c>
      <c r="O40" t="s">
        <v>475</v>
      </c>
      <c r="P40" t="s">
        <v>66</v>
      </c>
      <c r="Q40" t="s">
        <v>40</v>
      </c>
      <c r="R40">
        <v>0</v>
      </c>
      <c r="S40">
        <f>NETWORKDAYS(Table1[[#This Row],[Start Date]], IF(Table1[[#This Row],[End Date]]="Present", DATE(2025,4,27), Table1[[#This Row],[End Date]]))</f>
        <v>1544</v>
      </c>
      <c r="T40">
        <f>ROUND(Table1[[#This Row],[Net Workdays]]/365,1)</f>
        <v>4.2</v>
      </c>
      <c r="U40" t="str">
        <f>IF(Table1[[#This Row],[Net Workyears]]&gt;10, "Over 10 Years",
IF(Table1[[#This Row],[Net Workyears]]&gt;=6, "6 - 10 Years",
IF(Table1[[#This Row],[Net Workyears]]&gt;=2,"2 - 5 Years",
IF(Table1[[#This Row],[Net Workyears]]&lt;2," &lt; 2 Years", "Invalid"))))</f>
        <v>2 - 5 Years</v>
      </c>
      <c r="V40" s="14" t="str">
        <f>IF(Table1[[#This Row],[Age]]&gt;45, "Old - 45+ Years",
IF(Table1[[#This Row],[Age]]&gt;30, "Middle-Age - 31-45 Years",
IF(Table1[[#This Row],[Age]]&lt;=30, "Adolescent-Young - 30- Years", "Invalid")))</f>
        <v>Old - 45+ Years</v>
      </c>
      <c r="W40" s="14" t="str">
        <f>CONCATENATE(Table1[[#This Row],[First Name]], " ",Table1[[#This Row],[Last Name]])</f>
        <v>Pat Smith</v>
      </c>
      <c r="X40" s="1">
        <f>IF(
   Table1[[#This Row],[End Date]]="Present",
   DATE(2025,4,27),
   IF(
     ISNUMBER(Table1[[#This Row],[End Date]]),
     Table1[[#This Row],[End Date]],
     IFERROR(
       DATEVALUE(Table1[[#This Row],[End Date]]),
       "Invalid"
     )
   )
 )</f>
        <v>45275</v>
      </c>
    </row>
    <row r="41" spans="1:24" x14ac:dyDescent="0.3">
      <c r="A41">
        <v>1013</v>
      </c>
      <c r="B41" t="s">
        <v>156</v>
      </c>
      <c r="C41" t="s">
        <v>74</v>
      </c>
      <c r="D41" t="s">
        <v>331</v>
      </c>
      <c r="E41">
        <v>35</v>
      </c>
      <c r="F41" t="s">
        <v>306</v>
      </c>
      <c r="G41" t="s">
        <v>310</v>
      </c>
      <c r="H41" t="s">
        <v>105</v>
      </c>
      <c r="I41">
        <v>80000</v>
      </c>
      <c r="J41" t="s">
        <v>32</v>
      </c>
      <c r="K41" t="s">
        <v>24</v>
      </c>
      <c r="L41" t="s">
        <v>40</v>
      </c>
      <c r="M41" t="s">
        <v>71</v>
      </c>
      <c r="N41" s="1" t="s">
        <v>397</v>
      </c>
      <c r="O41" t="s">
        <v>476</v>
      </c>
      <c r="P41" t="s">
        <v>66</v>
      </c>
      <c r="Q41" t="s">
        <v>24</v>
      </c>
      <c r="R41">
        <v>3</v>
      </c>
      <c r="S41">
        <f>NETWORKDAYS(Table1[[#This Row],[Start Date]], IF(Table1[[#This Row],[End Date]]="Present", DATE(2025,4,27), Table1[[#This Row],[End Date]]))</f>
        <v>4968</v>
      </c>
      <c r="T41">
        <f>ROUND(Table1[[#This Row],[Net Workdays]]/365,1)</f>
        <v>13.6</v>
      </c>
      <c r="U41" t="str">
        <f>IF(Table1[[#This Row],[Net Workyears]]&gt;10, "Over 10 Years",
IF(Table1[[#This Row],[Net Workyears]]&gt;=6, "6 - 10 Years",
IF(Table1[[#This Row],[Net Workyears]]&gt;=2,"2 - 5 Years",
IF(Table1[[#This Row],[Net Workyears]]&lt;2," &lt; 2 Years", "Invalid"))))</f>
        <v>Over 10 Years</v>
      </c>
      <c r="V41" s="14" t="str">
        <f>IF(Table1[[#This Row],[Age]]&gt;45, "Old - 45+ Years",
IF(Table1[[#This Row],[Age]]&gt;30, "Middle-Age - 31-45 Years",
IF(Table1[[#This Row],[Age]]&lt;=30, "Adolescent-Young - 30- Years", "Invalid")))</f>
        <v>Middle-Age - 31-45 Years</v>
      </c>
      <c r="W41" s="14" t="str">
        <f>CONCATENATE(Table1[[#This Row],[First Name]], " ",Table1[[#This Row],[Last Name]])</f>
        <v>Jamie Brown</v>
      </c>
      <c r="X41" s="1">
        <f>IF(
   Table1[[#This Row],[End Date]]="Present",
   DATE(2025,4,27),
   IF(
     ISNUMBER(Table1[[#This Row],[End Date]]),
     Table1[[#This Row],[End Date]],
     IFERROR(
       DATEVALUE(Table1[[#This Row],[End Date]]),
       "Invalid"
     )
   )
 )</f>
        <v>45175</v>
      </c>
    </row>
    <row r="42" spans="1:24" x14ac:dyDescent="0.3">
      <c r="A42">
        <v>1054</v>
      </c>
      <c r="B42" t="s">
        <v>51</v>
      </c>
      <c r="C42" t="s">
        <v>227</v>
      </c>
      <c r="D42" t="s">
        <v>178</v>
      </c>
      <c r="E42">
        <v>27</v>
      </c>
      <c r="F42" t="s">
        <v>306</v>
      </c>
      <c r="G42" t="s">
        <v>310</v>
      </c>
      <c r="H42" t="s">
        <v>248</v>
      </c>
      <c r="I42">
        <v>142000</v>
      </c>
      <c r="J42" t="s">
        <v>77</v>
      </c>
      <c r="K42" t="s">
        <v>24</v>
      </c>
      <c r="L42" t="s">
        <v>24</v>
      </c>
      <c r="M42" t="s">
        <v>71</v>
      </c>
      <c r="N42" s="1" t="s">
        <v>398</v>
      </c>
      <c r="O42" t="s">
        <v>477</v>
      </c>
      <c r="P42" t="s">
        <v>79</v>
      </c>
      <c r="Q42" t="s">
        <v>40</v>
      </c>
      <c r="R42" t="s">
        <v>515</v>
      </c>
      <c r="S42">
        <f>NETWORKDAYS(Table1[[#This Row],[Start Date]], IF(Table1[[#This Row],[End Date]]="Present", DATE(2025,4,27), Table1[[#This Row],[End Date]]))</f>
        <v>3447</v>
      </c>
      <c r="T42">
        <f>ROUND(Table1[[#This Row],[Net Workdays]]/365,1)</f>
        <v>9.4</v>
      </c>
      <c r="U42" t="str">
        <f>IF(Table1[[#This Row],[Net Workyears]]&gt;10, "Over 10 Years",
IF(Table1[[#This Row],[Net Workyears]]&gt;=6, "6 - 10 Years",
IF(Table1[[#This Row],[Net Workyears]]&gt;=2,"2 - 5 Years",
IF(Table1[[#This Row],[Net Workyears]]&lt;2," &lt; 2 Years", "Invalid"))))</f>
        <v>6 - 10 Years</v>
      </c>
      <c r="V42" s="14" t="str">
        <f>IF(Table1[[#This Row],[Age]]&gt;45, "Old - 45+ Years",
IF(Table1[[#This Row],[Age]]&gt;30, "Middle-Age - 31-45 Years",
IF(Table1[[#This Row],[Age]]&lt;=30, "Adolescent-Young - 30- Years", "Invalid")))</f>
        <v>Adolescent-Young - 30- Years</v>
      </c>
      <c r="W42" s="14" t="str">
        <f>CONCATENATE(Table1[[#This Row],[First Name]], " ",Table1[[#This Row],[Last Name]])</f>
        <v>John Johnson</v>
      </c>
      <c r="X42" s="1">
        <f>IF(
   Table1[[#This Row],[End Date]]="Present",
   DATE(2025,4,27),
   IF(
     ISNUMBER(Table1[[#This Row],[End Date]]),
     Table1[[#This Row],[End Date]],
     IFERROR(
       DATEVALUE(Table1[[#This Row],[End Date]]),
       "Invalid"
     )
   )
 )</f>
        <v>43480</v>
      </c>
    </row>
    <row r="43" spans="1:24" x14ac:dyDescent="0.3">
      <c r="A43">
        <v>1055</v>
      </c>
      <c r="B43" t="s">
        <v>93</v>
      </c>
      <c r="C43" t="s">
        <v>36</v>
      </c>
      <c r="D43" t="s">
        <v>181</v>
      </c>
      <c r="E43">
        <v>33</v>
      </c>
      <c r="F43" t="s">
        <v>306</v>
      </c>
      <c r="G43" t="s">
        <v>307</v>
      </c>
      <c r="H43" t="s">
        <v>112</v>
      </c>
      <c r="I43">
        <v>89000</v>
      </c>
      <c r="J43" t="s">
        <v>77</v>
      </c>
      <c r="K43" t="s">
        <v>24</v>
      </c>
      <c r="L43" t="s">
        <v>24</v>
      </c>
      <c r="M43" t="s">
        <v>311</v>
      </c>
      <c r="N43" s="1" t="s">
        <v>399</v>
      </c>
      <c r="O43" t="s">
        <v>478</v>
      </c>
      <c r="P43" t="s">
        <v>26</v>
      </c>
      <c r="Q43" t="s">
        <v>40</v>
      </c>
      <c r="R43">
        <v>0</v>
      </c>
      <c r="S43">
        <f>NETWORKDAYS(Table1[[#This Row],[Start Date]], IF(Table1[[#This Row],[End Date]]="Present", DATE(2025,4,27), Table1[[#This Row],[End Date]]))</f>
        <v>1175</v>
      </c>
      <c r="T43">
        <f>ROUND(Table1[[#This Row],[Net Workdays]]/365,1)</f>
        <v>3.2</v>
      </c>
      <c r="U43" t="str">
        <f>IF(Table1[[#This Row],[Net Workyears]]&gt;10, "Over 10 Years",
IF(Table1[[#This Row],[Net Workyears]]&gt;=6, "6 - 10 Years",
IF(Table1[[#This Row],[Net Workyears]]&gt;=2,"2 - 5 Years",
IF(Table1[[#This Row],[Net Workyears]]&lt;2," &lt; 2 Years", "Invalid"))))</f>
        <v>2 - 5 Years</v>
      </c>
      <c r="V43" s="14" t="str">
        <f>IF(Table1[[#This Row],[Age]]&gt;45, "Old - 45+ Years",
IF(Table1[[#This Row],[Age]]&gt;30, "Middle-Age - 31-45 Years",
IF(Table1[[#This Row],[Age]]&lt;=30, "Adolescent-Young - 30- Years", "Invalid")))</f>
        <v>Middle-Age - 31-45 Years</v>
      </c>
      <c r="W43" s="14" t="str">
        <f>CONCATENATE(Table1[[#This Row],[First Name]], " ",Table1[[#This Row],[Last Name]])</f>
        <v>Morgan Williams</v>
      </c>
      <c r="X43" s="1">
        <f>IF(
   Table1[[#This Row],[End Date]]="Present",
   DATE(2025,4,27),
   IF(
     ISNUMBER(Table1[[#This Row],[End Date]]),
     Table1[[#This Row],[End Date]],
     IFERROR(
       DATEVALUE(Table1[[#This Row],[End Date]]),
       "Invalid"
     )
   )
 )</f>
        <v>40883</v>
      </c>
    </row>
    <row r="44" spans="1:24" x14ac:dyDescent="0.3">
      <c r="A44">
        <v>1068</v>
      </c>
      <c r="B44" t="s">
        <v>182</v>
      </c>
      <c r="C44" t="s">
        <v>120</v>
      </c>
      <c r="D44" t="s">
        <v>332</v>
      </c>
      <c r="E44">
        <v>55</v>
      </c>
      <c r="F44" t="s">
        <v>305</v>
      </c>
      <c r="G44" t="s">
        <v>310</v>
      </c>
      <c r="H44" t="s">
        <v>76</v>
      </c>
      <c r="I44">
        <v>83000</v>
      </c>
      <c r="J44" t="s">
        <v>32</v>
      </c>
      <c r="K44" t="s">
        <v>40</v>
      </c>
      <c r="L44" t="s">
        <v>24</v>
      </c>
      <c r="M44" t="s">
        <v>106</v>
      </c>
      <c r="N44" s="1" t="s">
        <v>400</v>
      </c>
      <c r="O44" t="s">
        <v>65</v>
      </c>
      <c r="P44" t="s">
        <v>34</v>
      </c>
      <c r="Q44" t="s">
        <v>40</v>
      </c>
      <c r="R44" t="s">
        <v>515</v>
      </c>
      <c r="S44">
        <f>NETWORKDAYS(Table1[[#This Row],[Start Date]], IF(Table1[[#This Row],[End Date]]="Present", DATE(2025,4,27), Table1[[#This Row],[End Date]]))</f>
        <v>2851</v>
      </c>
      <c r="T44">
        <f>ROUND(Table1[[#This Row],[Net Workdays]]/365,1)</f>
        <v>7.8</v>
      </c>
      <c r="U44" t="str">
        <f>IF(Table1[[#This Row],[Net Workyears]]&gt;10, "Over 10 Years",
IF(Table1[[#This Row],[Net Workyears]]&gt;=6, "6 - 10 Years",
IF(Table1[[#This Row],[Net Workyears]]&gt;=2,"2 - 5 Years",
IF(Table1[[#This Row],[Net Workyears]]&lt;2," &lt; 2 Years", "Invalid"))))</f>
        <v>6 - 10 Years</v>
      </c>
      <c r="V44" s="14" t="str">
        <f>IF(Table1[[#This Row],[Age]]&gt;45, "Old - 45+ Years",
IF(Table1[[#This Row],[Age]]&gt;30, "Middle-Age - 31-45 Years",
IF(Table1[[#This Row],[Age]]&lt;=30, "Adolescent-Young - 30- Years", "Invalid")))</f>
        <v>Old - 45+ Years</v>
      </c>
      <c r="W44" s="14" t="str">
        <f>CONCATENATE(Table1[[#This Row],[First Name]], " ",Table1[[#This Row],[Last Name]])</f>
        <v>Chris Miller</v>
      </c>
      <c r="X44" s="1">
        <f>IF(
   Table1[[#This Row],[End Date]]="Present",
   DATE(2025,4,27),
   IF(
     ISNUMBER(Table1[[#This Row],[End Date]]),
     Table1[[#This Row],[End Date]],
     IFERROR(
       DATEVALUE(Table1[[#This Row],[End Date]]),
       "Invalid"
     )
   )
 )</f>
        <v>45774</v>
      </c>
    </row>
    <row r="45" spans="1:24" x14ac:dyDescent="0.3">
      <c r="A45">
        <v>1033</v>
      </c>
      <c r="B45" t="s">
        <v>182</v>
      </c>
      <c r="C45" t="s">
        <v>227</v>
      </c>
      <c r="D45" t="s">
        <v>333</v>
      </c>
      <c r="E45">
        <v>48</v>
      </c>
      <c r="F45" t="s">
        <v>306</v>
      </c>
      <c r="G45" t="s">
        <v>307</v>
      </c>
      <c r="H45" t="s">
        <v>87</v>
      </c>
      <c r="I45">
        <v>75000</v>
      </c>
      <c r="J45" t="s">
        <v>32</v>
      </c>
      <c r="K45" t="s">
        <v>24</v>
      </c>
      <c r="L45" t="s">
        <v>24</v>
      </c>
      <c r="M45" t="s">
        <v>25</v>
      </c>
      <c r="N45" s="1" t="s">
        <v>401</v>
      </c>
      <c r="O45" t="s">
        <v>479</v>
      </c>
      <c r="P45" t="s">
        <v>50</v>
      </c>
      <c r="Q45" t="s">
        <v>40</v>
      </c>
      <c r="R45" t="s">
        <v>515</v>
      </c>
      <c r="S45">
        <f>NETWORKDAYS(Table1[[#This Row],[Start Date]], IF(Table1[[#This Row],[End Date]]="Present", DATE(2025,4,27), Table1[[#This Row],[End Date]]))</f>
        <v>1064</v>
      </c>
      <c r="T45">
        <f>ROUND(Table1[[#This Row],[Net Workdays]]/365,1)</f>
        <v>2.9</v>
      </c>
      <c r="U45" t="str">
        <f>IF(Table1[[#This Row],[Net Workyears]]&gt;10, "Over 10 Years",
IF(Table1[[#This Row],[Net Workyears]]&gt;=6, "6 - 10 Years",
IF(Table1[[#This Row],[Net Workyears]]&gt;=2,"2 - 5 Years",
IF(Table1[[#This Row],[Net Workyears]]&lt;2," &lt; 2 Years", "Invalid"))))</f>
        <v>2 - 5 Years</v>
      </c>
      <c r="V45" s="14" t="str">
        <f>IF(Table1[[#This Row],[Age]]&gt;45, "Old - 45+ Years",
IF(Table1[[#This Row],[Age]]&gt;30, "Middle-Age - 31-45 Years",
IF(Table1[[#This Row],[Age]]&lt;=30, "Adolescent-Young - 30- Years", "Invalid")))</f>
        <v>Old - 45+ Years</v>
      </c>
      <c r="W45" s="14" t="str">
        <f>CONCATENATE(Table1[[#This Row],[First Name]], " ",Table1[[#This Row],[Last Name]])</f>
        <v>Chris Johnson</v>
      </c>
      <c r="X45" s="1">
        <f>IF(
   Table1[[#This Row],[End Date]]="Present",
   DATE(2025,4,27),
   IF(
     ISNUMBER(Table1[[#This Row],[End Date]]),
     Table1[[#This Row],[End Date]],
     IFERROR(
       DATEVALUE(Table1[[#This Row],[End Date]]),
       "Invalid"
     )
   )
 )</f>
        <v>44211</v>
      </c>
    </row>
    <row r="46" spans="1:24" x14ac:dyDescent="0.3">
      <c r="A46">
        <v>1020</v>
      </c>
      <c r="B46" t="s">
        <v>156</v>
      </c>
      <c r="C46" t="s">
        <v>191</v>
      </c>
      <c r="D46" t="s">
        <v>334</v>
      </c>
      <c r="E46">
        <v>53</v>
      </c>
      <c r="F46" t="s">
        <v>305</v>
      </c>
      <c r="G46" t="s">
        <v>307</v>
      </c>
      <c r="H46" t="s">
        <v>62</v>
      </c>
      <c r="I46">
        <v>34000</v>
      </c>
      <c r="J46" t="s">
        <v>23</v>
      </c>
      <c r="K46" t="s">
        <v>24</v>
      </c>
      <c r="L46" t="s">
        <v>24</v>
      </c>
      <c r="M46" t="s">
        <v>25</v>
      </c>
      <c r="N46" s="1" t="s">
        <v>402</v>
      </c>
      <c r="O46" t="s">
        <v>480</v>
      </c>
      <c r="P46" t="s">
        <v>50</v>
      </c>
      <c r="Q46" t="s">
        <v>24</v>
      </c>
      <c r="R46">
        <v>5</v>
      </c>
      <c r="S46">
        <f>NETWORKDAYS(Table1[[#This Row],[Start Date]], IF(Table1[[#This Row],[End Date]]="Present", DATE(2025,4,27), Table1[[#This Row],[End Date]]))</f>
        <v>3316</v>
      </c>
      <c r="T46">
        <f>ROUND(Table1[[#This Row],[Net Workdays]]/365,1)</f>
        <v>9.1</v>
      </c>
      <c r="U46" t="str">
        <f>IF(Table1[[#This Row],[Net Workyears]]&gt;10, "Over 10 Years",
IF(Table1[[#This Row],[Net Workyears]]&gt;=6, "6 - 10 Years",
IF(Table1[[#This Row],[Net Workyears]]&gt;=2,"2 - 5 Years",
IF(Table1[[#This Row],[Net Workyears]]&lt;2," &lt; 2 Years", "Invalid"))))</f>
        <v>6 - 10 Years</v>
      </c>
      <c r="V46" s="14" t="str">
        <f>IF(Table1[[#This Row],[Age]]&gt;45, "Old - 45+ Years",
IF(Table1[[#This Row],[Age]]&gt;30, "Middle-Age - 31-45 Years",
IF(Table1[[#This Row],[Age]]&lt;=30, "Adolescent-Young - 30- Years", "Invalid")))</f>
        <v>Old - 45+ Years</v>
      </c>
      <c r="W46" s="14" t="str">
        <f>CONCATENATE(Table1[[#This Row],[First Name]], " ",Table1[[#This Row],[Last Name]])</f>
        <v>Jamie Wilson</v>
      </c>
      <c r="X46" s="1">
        <f>IF(
   Table1[[#This Row],[End Date]]="Present",
   DATE(2025,4,27),
   IF(
     ISNUMBER(Table1[[#This Row],[End Date]]),
     Table1[[#This Row],[End Date]],
     IFERROR(
       DATEVALUE(Table1[[#This Row],[End Date]]),
       "Invalid"
     )
   )
 )</f>
        <v>44081</v>
      </c>
    </row>
    <row r="47" spans="1:24" x14ac:dyDescent="0.3">
      <c r="A47">
        <v>1027</v>
      </c>
      <c r="B47" t="s">
        <v>93</v>
      </c>
      <c r="C47" t="s">
        <v>74</v>
      </c>
      <c r="D47" t="s">
        <v>335</v>
      </c>
      <c r="E47">
        <v>57</v>
      </c>
      <c r="F47" t="s">
        <v>306</v>
      </c>
      <c r="G47" t="s">
        <v>308</v>
      </c>
      <c r="H47" t="s">
        <v>76</v>
      </c>
      <c r="I47">
        <v>115000</v>
      </c>
      <c r="J47" t="s">
        <v>91</v>
      </c>
      <c r="K47" t="s">
        <v>40</v>
      </c>
      <c r="L47" t="s">
        <v>24</v>
      </c>
      <c r="M47" t="s">
        <v>106</v>
      </c>
      <c r="N47" s="1" t="s">
        <v>403</v>
      </c>
      <c r="O47" t="s">
        <v>481</v>
      </c>
      <c r="P47" t="s">
        <v>66</v>
      </c>
      <c r="Q47" t="s">
        <v>40</v>
      </c>
      <c r="R47" t="s">
        <v>515</v>
      </c>
      <c r="S47">
        <f>NETWORKDAYS(Table1[[#This Row],[Start Date]], IF(Table1[[#This Row],[End Date]]="Present", DATE(2025,4,27), Table1[[#This Row],[End Date]]))</f>
        <v>4327</v>
      </c>
      <c r="T47">
        <f>ROUND(Table1[[#This Row],[Net Workdays]]/365,1)</f>
        <v>11.9</v>
      </c>
      <c r="U47" t="str">
        <f>IF(Table1[[#This Row],[Net Workyears]]&gt;10, "Over 10 Years",
IF(Table1[[#This Row],[Net Workyears]]&gt;=6, "6 - 10 Years",
IF(Table1[[#This Row],[Net Workyears]]&gt;=2,"2 - 5 Years",
IF(Table1[[#This Row],[Net Workyears]]&lt;2," &lt; 2 Years", "Invalid"))))</f>
        <v>Over 10 Years</v>
      </c>
      <c r="V47" s="14" t="str">
        <f>IF(Table1[[#This Row],[Age]]&gt;45, "Old - 45+ Years",
IF(Table1[[#This Row],[Age]]&gt;30, "Middle-Age - 31-45 Years",
IF(Table1[[#This Row],[Age]]&lt;=30, "Adolescent-Young - 30- Years", "Invalid")))</f>
        <v>Old - 45+ Years</v>
      </c>
      <c r="W47" s="14" t="str">
        <f>CONCATENATE(Table1[[#This Row],[First Name]], " ",Table1[[#This Row],[Last Name]])</f>
        <v>Morgan Brown</v>
      </c>
      <c r="X47" s="1">
        <f>IF(
   Table1[[#This Row],[End Date]]="Present",
   DATE(2025,4,27),
   IF(
     ISNUMBER(Table1[[#This Row],[End Date]]),
     Table1[[#This Row],[End Date]],
     IFERROR(
       DATEVALUE(Table1[[#This Row],[End Date]]),
       "Invalid"
     )
   )
 )</f>
        <v>42654</v>
      </c>
    </row>
    <row r="48" spans="1:24" x14ac:dyDescent="0.3">
      <c r="A48">
        <v>1061</v>
      </c>
      <c r="B48" t="s">
        <v>213</v>
      </c>
      <c r="C48" t="s">
        <v>191</v>
      </c>
      <c r="D48" t="s">
        <v>192</v>
      </c>
      <c r="E48">
        <v>45</v>
      </c>
      <c r="F48" t="s">
        <v>306</v>
      </c>
      <c r="G48" t="s">
        <v>310</v>
      </c>
      <c r="H48" t="s">
        <v>87</v>
      </c>
      <c r="I48">
        <v>117000</v>
      </c>
      <c r="J48" t="s">
        <v>91</v>
      </c>
      <c r="K48" t="s">
        <v>40</v>
      </c>
      <c r="L48" t="s">
        <v>40</v>
      </c>
      <c r="M48" t="s">
        <v>106</v>
      </c>
      <c r="N48" s="1" t="s">
        <v>404</v>
      </c>
      <c r="O48" t="s">
        <v>482</v>
      </c>
      <c r="P48" t="s">
        <v>79</v>
      </c>
      <c r="Q48" t="s">
        <v>40</v>
      </c>
      <c r="R48" t="s">
        <v>515</v>
      </c>
      <c r="S48">
        <f>NETWORKDAYS(Table1[[#This Row],[Start Date]], IF(Table1[[#This Row],[End Date]]="Present", DATE(2025,4,27), Table1[[#This Row],[End Date]]))</f>
        <v>81</v>
      </c>
      <c r="T48">
        <f>ROUND(Table1[[#This Row],[Net Workdays]]/365,1)</f>
        <v>0.2</v>
      </c>
      <c r="U48" t="str">
        <f>IF(Table1[[#This Row],[Net Workyears]]&gt;10, "Over 10 Years",
IF(Table1[[#This Row],[Net Workyears]]&gt;=6, "6 - 10 Years",
IF(Table1[[#This Row],[Net Workyears]]&gt;=2,"2 - 5 Years",
IF(Table1[[#This Row],[Net Workyears]]&lt;2," &lt; 2 Years", "Invalid"))))</f>
        <v xml:space="preserve"> &lt; 2 Years</v>
      </c>
      <c r="V48" s="14" t="str">
        <f>IF(Table1[[#This Row],[Age]]&gt;45, "Old - 45+ Years",
IF(Table1[[#This Row],[Age]]&gt;30, "Middle-Age - 31-45 Years",
IF(Table1[[#This Row],[Age]]&lt;=30, "Adolescent-Young - 30- Years", "Invalid")))</f>
        <v>Middle-Age - 31-45 Years</v>
      </c>
      <c r="W48" s="14" t="str">
        <f>CONCATENATE(Table1[[#This Row],[First Name]], " ",Table1[[#This Row],[Last Name]])</f>
        <v>Jordan Wilson</v>
      </c>
      <c r="X48" s="1">
        <f>IF(
   Table1[[#This Row],[End Date]]="Present",
   DATE(2025,4,27),
   IF(
     ISNUMBER(Table1[[#This Row],[End Date]]),
     Table1[[#This Row],[End Date]],
     IFERROR(
       DATEVALUE(Table1[[#This Row],[End Date]]),
       "Invalid"
     )
   )
 )</f>
        <v>42002</v>
      </c>
    </row>
    <row r="49" spans="1:24" x14ac:dyDescent="0.3">
      <c r="A49">
        <v>1056</v>
      </c>
      <c r="B49" t="s">
        <v>137</v>
      </c>
      <c r="C49" t="s">
        <v>191</v>
      </c>
      <c r="D49" t="s">
        <v>193</v>
      </c>
      <c r="E49">
        <v>55</v>
      </c>
      <c r="F49" t="s">
        <v>305</v>
      </c>
      <c r="G49" t="s">
        <v>310</v>
      </c>
      <c r="H49" t="s">
        <v>87</v>
      </c>
      <c r="I49">
        <v>117000</v>
      </c>
      <c r="J49" t="s">
        <v>39</v>
      </c>
      <c r="K49" t="s">
        <v>40</v>
      </c>
      <c r="L49" t="s">
        <v>40</v>
      </c>
      <c r="M49" t="s">
        <v>71</v>
      </c>
      <c r="N49" s="1" t="s">
        <v>405</v>
      </c>
      <c r="O49" t="s">
        <v>483</v>
      </c>
      <c r="P49" t="s">
        <v>66</v>
      </c>
      <c r="Q49" t="s">
        <v>24</v>
      </c>
      <c r="R49">
        <v>4</v>
      </c>
      <c r="S49">
        <f>NETWORKDAYS(Table1[[#This Row],[Start Date]], IF(Table1[[#This Row],[End Date]]="Present", DATE(2025,4,27), Table1[[#This Row],[End Date]]))</f>
        <v>4097</v>
      </c>
      <c r="T49">
        <f>ROUND(Table1[[#This Row],[Net Workdays]]/365,1)</f>
        <v>11.2</v>
      </c>
      <c r="U49" t="str">
        <f>IF(Table1[[#This Row],[Net Workyears]]&gt;10, "Over 10 Years",
IF(Table1[[#This Row],[Net Workyears]]&gt;=6, "6 - 10 Years",
IF(Table1[[#This Row],[Net Workyears]]&gt;=2,"2 - 5 Years",
IF(Table1[[#This Row],[Net Workyears]]&lt;2," &lt; 2 Years", "Invalid"))))</f>
        <v>Over 10 Years</v>
      </c>
      <c r="V49" s="14" t="str">
        <f>IF(Table1[[#This Row],[Age]]&gt;45, "Old - 45+ Years",
IF(Table1[[#This Row],[Age]]&gt;30, "Middle-Age - 31-45 Years",
IF(Table1[[#This Row],[Age]]&lt;=30, "Adolescent-Young - 30- Years", "Invalid")))</f>
        <v>Old - 45+ Years</v>
      </c>
      <c r="W49" s="14" t="str">
        <f>CONCATENATE(Table1[[#This Row],[First Name]], " ",Table1[[#This Row],[Last Name]])</f>
        <v>Taylor Wilson</v>
      </c>
      <c r="X49" s="1">
        <f>IF(
   Table1[[#This Row],[End Date]]="Present",
   DATE(2025,4,27),
   IF(
     ISNUMBER(Table1[[#This Row],[End Date]]),
     Table1[[#This Row],[End Date]],
     IFERROR(
       DATEVALUE(Table1[[#This Row],[End Date]]),
       "Invalid"
     )
   )
 )</f>
        <v>43113</v>
      </c>
    </row>
    <row r="50" spans="1:24" x14ac:dyDescent="0.3">
      <c r="A50">
        <v>1010</v>
      </c>
      <c r="B50" t="s">
        <v>18</v>
      </c>
      <c r="C50" t="s">
        <v>36</v>
      </c>
      <c r="D50" t="s">
        <v>336</v>
      </c>
      <c r="E50">
        <v>52</v>
      </c>
      <c r="F50" t="s">
        <v>306</v>
      </c>
      <c r="G50" t="s">
        <v>308</v>
      </c>
      <c r="H50" t="s">
        <v>87</v>
      </c>
      <c r="I50">
        <v>66000</v>
      </c>
      <c r="J50" t="s">
        <v>23</v>
      </c>
      <c r="K50" t="s">
        <v>40</v>
      </c>
      <c r="L50" t="s">
        <v>24</v>
      </c>
      <c r="M50" t="s">
        <v>84</v>
      </c>
      <c r="N50" s="1" t="s">
        <v>406</v>
      </c>
      <c r="O50" t="s">
        <v>484</v>
      </c>
      <c r="P50" t="s">
        <v>26</v>
      </c>
      <c r="Q50" t="s">
        <v>40</v>
      </c>
      <c r="R50" t="s">
        <v>515</v>
      </c>
      <c r="S50">
        <f>NETWORKDAYS(Table1[[#This Row],[Start Date]], IF(Table1[[#This Row],[End Date]]="Present", DATE(2025,4,27), Table1[[#This Row],[End Date]]))</f>
        <v>2441</v>
      </c>
      <c r="T50">
        <f>ROUND(Table1[[#This Row],[Net Workdays]]/365,1)</f>
        <v>6.7</v>
      </c>
      <c r="U50" t="str">
        <f>IF(Table1[[#This Row],[Net Workyears]]&gt;10, "Over 10 Years",
IF(Table1[[#This Row],[Net Workyears]]&gt;=6, "6 - 10 Years",
IF(Table1[[#This Row],[Net Workyears]]&gt;=2,"2 - 5 Years",
IF(Table1[[#This Row],[Net Workyears]]&lt;2," &lt; 2 Years", "Invalid"))))</f>
        <v>6 - 10 Years</v>
      </c>
      <c r="V50" s="14" t="str">
        <f>IF(Table1[[#This Row],[Age]]&gt;45, "Old - 45+ Years",
IF(Table1[[#This Row],[Age]]&gt;30, "Middle-Age - 31-45 Years",
IF(Table1[[#This Row],[Age]]&lt;=30, "Adolescent-Young - 30- Years", "Invalid")))</f>
        <v>Old - 45+ Years</v>
      </c>
      <c r="W50" s="14" t="str">
        <f>CONCATENATE(Table1[[#This Row],[First Name]], " ",Table1[[#This Row],[Last Name]])</f>
        <v>Pat Williams</v>
      </c>
      <c r="X50" s="1">
        <f>IF(
   Table1[[#This Row],[End Date]]="Present",
   DATE(2025,4,27),
   IF(
     ISNUMBER(Table1[[#This Row],[End Date]]),
     Table1[[#This Row],[End Date]],
     IFERROR(
       DATEVALUE(Table1[[#This Row],[End Date]]),
       "Invalid"
     )
   )
 )</f>
        <v>41446</v>
      </c>
    </row>
    <row r="51" spans="1:24" x14ac:dyDescent="0.3">
      <c r="A51">
        <v>1018</v>
      </c>
      <c r="B51" t="s">
        <v>156</v>
      </c>
      <c r="C51" t="s">
        <v>137</v>
      </c>
      <c r="D51" t="s">
        <v>337</v>
      </c>
      <c r="E51">
        <v>42</v>
      </c>
      <c r="F51" t="s">
        <v>305</v>
      </c>
      <c r="G51" t="s">
        <v>310</v>
      </c>
      <c r="H51" t="s">
        <v>58</v>
      </c>
      <c r="I51">
        <v>39000</v>
      </c>
      <c r="J51" t="s">
        <v>32</v>
      </c>
      <c r="K51" t="s">
        <v>40</v>
      </c>
      <c r="L51" t="s">
        <v>40</v>
      </c>
      <c r="M51" t="s">
        <v>25</v>
      </c>
      <c r="N51" s="1" t="s">
        <v>407</v>
      </c>
      <c r="O51" t="s">
        <v>485</v>
      </c>
      <c r="P51" t="s">
        <v>66</v>
      </c>
      <c r="Q51" t="s">
        <v>24</v>
      </c>
      <c r="R51">
        <v>4</v>
      </c>
      <c r="S51">
        <f>NETWORKDAYS(Table1[[#This Row],[Start Date]], IF(Table1[[#This Row],[End Date]]="Present", DATE(2025,4,27), Table1[[#This Row],[End Date]]))</f>
        <v>2894</v>
      </c>
      <c r="T51">
        <f>ROUND(Table1[[#This Row],[Net Workdays]]/365,1)</f>
        <v>7.9</v>
      </c>
      <c r="U51" t="str">
        <f>IF(Table1[[#This Row],[Net Workyears]]&gt;10, "Over 10 Years",
IF(Table1[[#This Row],[Net Workyears]]&gt;=6, "6 - 10 Years",
IF(Table1[[#This Row],[Net Workyears]]&gt;=2,"2 - 5 Years",
IF(Table1[[#This Row],[Net Workyears]]&lt;2," &lt; 2 Years", "Invalid"))))</f>
        <v>6 - 10 Years</v>
      </c>
      <c r="V51" s="14" t="str">
        <f>IF(Table1[[#This Row],[Age]]&gt;45, "Old - 45+ Years",
IF(Table1[[#This Row],[Age]]&gt;30, "Middle-Age - 31-45 Years",
IF(Table1[[#This Row],[Age]]&lt;=30, "Adolescent-Young - 30- Years", "Invalid")))</f>
        <v>Middle-Age - 31-45 Years</v>
      </c>
      <c r="W51" s="14" t="str">
        <f>CONCATENATE(Table1[[#This Row],[First Name]], " ",Table1[[#This Row],[Last Name]])</f>
        <v>Jamie Taylor</v>
      </c>
      <c r="X51" s="1">
        <f>IF(
   Table1[[#This Row],[End Date]]="Present",
   DATE(2025,4,27),
   IF(
     ISNUMBER(Table1[[#This Row],[End Date]]),
     Table1[[#This Row],[End Date]],
     IFERROR(
       DATEVALUE(Table1[[#This Row],[End Date]]),
       "Invalid"
     )
   )
 )</f>
        <v>44357</v>
      </c>
    </row>
    <row r="52" spans="1:24" x14ac:dyDescent="0.3">
      <c r="A52">
        <v>1060</v>
      </c>
      <c r="B52" t="s">
        <v>102</v>
      </c>
      <c r="C52" t="s">
        <v>137</v>
      </c>
      <c r="D52" t="s">
        <v>338</v>
      </c>
      <c r="E52">
        <v>45</v>
      </c>
      <c r="F52" t="s">
        <v>306</v>
      </c>
      <c r="G52" t="s">
        <v>308</v>
      </c>
      <c r="H52" t="s">
        <v>38</v>
      </c>
      <c r="I52">
        <v>142000</v>
      </c>
      <c r="J52" t="s">
        <v>32</v>
      </c>
      <c r="K52" t="s">
        <v>24</v>
      </c>
      <c r="L52" t="s">
        <v>24</v>
      </c>
      <c r="M52" t="s">
        <v>106</v>
      </c>
      <c r="N52" s="1" t="s">
        <v>408</v>
      </c>
      <c r="O52" t="s">
        <v>486</v>
      </c>
      <c r="P52" t="s">
        <v>66</v>
      </c>
      <c r="Q52" t="s">
        <v>40</v>
      </c>
      <c r="R52" t="s">
        <v>515</v>
      </c>
      <c r="S52">
        <f>NETWORKDAYS(Table1[[#This Row],[Start Date]], IF(Table1[[#This Row],[End Date]]="Present", DATE(2025,4,27), Table1[[#This Row],[End Date]]))</f>
        <v>3923</v>
      </c>
      <c r="T52">
        <f>ROUND(Table1[[#This Row],[Net Workdays]]/365,1)</f>
        <v>10.7</v>
      </c>
      <c r="U52" t="str">
        <f>IF(Table1[[#This Row],[Net Workyears]]&gt;10, "Over 10 Years",
IF(Table1[[#This Row],[Net Workyears]]&gt;=6, "6 - 10 Years",
IF(Table1[[#This Row],[Net Workyears]]&gt;=2,"2 - 5 Years",
IF(Table1[[#This Row],[Net Workyears]]&lt;2," &lt; 2 Years", "Invalid"))))</f>
        <v>Over 10 Years</v>
      </c>
      <c r="V52" s="14" t="str">
        <f>IF(Table1[[#This Row],[Age]]&gt;45, "Old - 45+ Years",
IF(Table1[[#This Row],[Age]]&gt;30, "Middle-Age - 31-45 Years",
IF(Table1[[#This Row],[Age]]&lt;=30, "Adolescent-Young - 30- Years", "Invalid")))</f>
        <v>Middle-Age - 31-45 Years</v>
      </c>
      <c r="W52" s="14" t="str">
        <f>CONCATENATE(Table1[[#This Row],[First Name]], " ",Table1[[#This Row],[Last Name]])</f>
        <v>Casey Taylor</v>
      </c>
      <c r="X52" s="1">
        <f>IF(
   Table1[[#This Row],[End Date]]="Present",
   DATE(2025,4,27),
   IF(
     ISNUMBER(Table1[[#This Row],[End Date]]),
     Table1[[#This Row],[End Date]],
     IFERROR(
       DATEVALUE(Table1[[#This Row],[End Date]]),
       "Invalid"
     )
   )
 )</f>
        <v>44356</v>
      </c>
    </row>
    <row r="53" spans="1:24" x14ac:dyDescent="0.3">
      <c r="A53">
        <v>1058</v>
      </c>
      <c r="B53" t="s">
        <v>102</v>
      </c>
      <c r="C53" t="s">
        <v>97</v>
      </c>
      <c r="D53" t="s">
        <v>339</v>
      </c>
      <c r="E53">
        <v>55</v>
      </c>
      <c r="F53" t="s">
        <v>305</v>
      </c>
      <c r="G53" t="s">
        <v>310</v>
      </c>
      <c r="H53" t="s">
        <v>58</v>
      </c>
      <c r="I53">
        <v>87000</v>
      </c>
      <c r="J53" t="s">
        <v>77</v>
      </c>
      <c r="K53" t="s">
        <v>24</v>
      </c>
      <c r="L53" t="s">
        <v>40</v>
      </c>
      <c r="M53" t="s">
        <v>106</v>
      </c>
      <c r="N53" s="1" t="s">
        <v>409</v>
      </c>
      <c r="O53" t="s">
        <v>487</v>
      </c>
      <c r="P53" t="s">
        <v>50</v>
      </c>
      <c r="Q53" t="s">
        <v>24</v>
      </c>
      <c r="R53">
        <v>3</v>
      </c>
      <c r="S53">
        <f>NETWORKDAYS(Table1[[#This Row],[Start Date]], IF(Table1[[#This Row],[End Date]]="Present", DATE(2025,4,27), Table1[[#This Row],[End Date]]))</f>
        <v>1231</v>
      </c>
      <c r="T53">
        <f>ROUND(Table1[[#This Row],[Net Workdays]]/365,1)</f>
        <v>3.4</v>
      </c>
      <c r="U53" t="str">
        <f>IF(Table1[[#This Row],[Net Workyears]]&gt;10, "Over 10 Years",
IF(Table1[[#This Row],[Net Workyears]]&gt;=6, "6 - 10 Years",
IF(Table1[[#This Row],[Net Workyears]]&gt;=2,"2 - 5 Years",
IF(Table1[[#This Row],[Net Workyears]]&lt;2," &lt; 2 Years", "Invalid"))))</f>
        <v>2 - 5 Years</v>
      </c>
      <c r="V53" s="14" t="str">
        <f>IF(Table1[[#This Row],[Age]]&gt;45, "Old - 45+ Years",
IF(Table1[[#This Row],[Age]]&gt;30, "Middle-Age - 31-45 Years",
IF(Table1[[#This Row],[Age]]&lt;=30, "Adolescent-Young - 30- Years", "Invalid")))</f>
        <v>Old - 45+ Years</v>
      </c>
      <c r="W53" s="14" t="str">
        <f>CONCATENATE(Table1[[#This Row],[First Name]], " ",Table1[[#This Row],[Last Name]])</f>
        <v>Casey Smith</v>
      </c>
      <c r="X53" s="1">
        <f>IF(
   Table1[[#This Row],[End Date]]="Present",
   DATE(2025,4,27),
   IF(
     ISNUMBER(Table1[[#This Row],[End Date]]),
     Table1[[#This Row],[End Date]],
     IFERROR(
       DATEVALUE(Table1[[#This Row],[End Date]]),
       "Invalid"
     )
   )
 )</f>
        <v>44653</v>
      </c>
    </row>
    <row r="54" spans="1:24" x14ac:dyDescent="0.3">
      <c r="A54">
        <v>1042</v>
      </c>
      <c r="B54" t="s">
        <v>80</v>
      </c>
      <c r="C54" t="s">
        <v>120</v>
      </c>
      <c r="D54" t="s">
        <v>340</v>
      </c>
      <c r="E54">
        <v>21</v>
      </c>
      <c r="F54" t="s">
        <v>305</v>
      </c>
      <c r="G54" t="s">
        <v>310</v>
      </c>
      <c r="H54" t="s">
        <v>62</v>
      </c>
      <c r="I54">
        <v>123000</v>
      </c>
      <c r="J54" t="s">
        <v>91</v>
      </c>
      <c r="K54" t="s">
        <v>24</v>
      </c>
      <c r="L54" t="s">
        <v>40</v>
      </c>
      <c r="M54" t="s">
        <v>106</v>
      </c>
      <c r="N54" s="1" t="s">
        <v>410</v>
      </c>
      <c r="O54" t="s">
        <v>488</v>
      </c>
      <c r="P54" t="s">
        <v>34</v>
      </c>
      <c r="Q54" t="s">
        <v>24</v>
      </c>
      <c r="R54">
        <v>5</v>
      </c>
      <c r="S54">
        <f>NETWORKDAYS(Table1[[#This Row],[Start Date]], IF(Table1[[#This Row],[End Date]]="Present", DATE(2025,4,27), Table1[[#This Row],[End Date]]))</f>
        <v>543</v>
      </c>
      <c r="T54">
        <f>ROUND(Table1[[#This Row],[Net Workdays]]/365,1)</f>
        <v>1.5</v>
      </c>
      <c r="U54" t="str">
        <f>IF(Table1[[#This Row],[Net Workyears]]&gt;10, "Over 10 Years",
IF(Table1[[#This Row],[Net Workyears]]&gt;=6, "6 - 10 Years",
IF(Table1[[#This Row],[Net Workyears]]&gt;=2,"2 - 5 Years",
IF(Table1[[#This Row],[Net Workyears]]&lt;2," &lt; 2 Years", "Invalid"))))</f>
        <v xml:space="preserve"> &lt; 2 Years</v>
      </c>
      <c r="V54" s="14" t="str">
        <f>IF(Table1[[#This Row],[Age]]&gt;45, "Old - 45+ Years",
IF(Table1[[#This Row],[Age]]&gt;30, "Middle-Age - 31-45 Years",
IF(Table1[[#This Row],[Age]]&lt;=30, "Adolescent-Young - 30- Years", "Invalid")))</f>
        <v>Adolescent-Young - 30- Years</v>
      </c>
      <c r="W54" s="14" t="str">
        <f>CONCATENATE(Table1[[#This Row],[First Name]], " ",Table1[[#This Row],[Last Name]])</f>
        <v>Alex Miller</v>
      </c>
      <c r="X54" s="1">
        <f>IF(
   Table1[[#This Row],[End Date]]="Present",
   DATE(2025,4,27),
   IF(
     ISNUMBER(Table1[[#This Row],[End Date]]),
     Table1[[#This Row],[End Date]],
     IFERROR(
       DATEVALUE(Table1[[#This Row],[End Date]]),
       "Invalid"
     )
   )
 )</f>
        <v>44594</v>
      </c>
    </row>
    <row r="55" spans="1:24" x14ac:dyDescent="0.3">
      <c r="A55">
        <v>1065</v>
      </c>
      <c r="B55" t="s">
        <v>182</v>
      </c>
      <c r="C55" t="s">
        <v>36</v>
      </c>
      <c r="D55" t="s">
        <v>341</v>
      </c>
      <c r="E55">
        <v>56</v>
      </c>
      <c r="F55" t="s">
        <v>306</v>
      </c>
      <c r="G55" t="s">
        <v>310</v>
      </c>
      <c r="H55" t="s">
        <v>112</v>
      </c>
      <c r="I55">
        <v>108000</v>
      </c>
      <c r="J55" t="s">
        <v>23</v>
      </c>
      <c r="K55" t="s">
        <v>24</v>
      </c>
      <c r="L55" t="s">
        <v>24</v>
      </c>
      <c r="M55" t="s">
        <v>25</v>
      </c>
      <c r="N55" s="1" t="s">
        <v>411</v>
      </c>
      <c r="O55" t="s">
        <v>489</v>
      </c>
      <c r="P55" t="s">
        <v>34</v>
      </c>
      <c r="Q55" t="s">
        <v>24</v>
      </c>
      <c r="R55">
        <v>3</v>
      </c>
      <c r="S55">
        <f>NETWORKDAYS(Table1[[#This Row],[Start Date]], IF(Table1[[#This Row],[End Date]]="Present", DATE(2025,4,27), Table1[[#This Row],[End Date]]))</f>
        <v>544</v>
      </c>
      <c r="T55">
        <f>ROUND(Table1[[#This Row],[Net Workdays]]/365,1)</f>
        <v>1.5</v>
      </c>
      <c r="U55" t="str">
        <f>IF(Table1[[#This Row],[Net Workyears]]&gt;10, "Over 10 Years",
IF(Table1[[#This Row],[Net Workyears]]&gt;=6, "6 - 10 Years",
IF(Table1[[#This Row],[Net Workyears]]&gt;=2,"2 - 5 Years",
IF(Table1[[#This Row],[Net Workyears]]&lt;2," &lt; 2 Years", "Invalid"))))</f>
        <v xml:space="preserve"> &lt; 2 Years</v>
      </c>
      <c r="V55" s="14" t="str">
        <f>IF(Table1[[#This Row],[Age]]&gt;45, "Old - 45+ Years",
IF(Table1[[#This Row],[Age]]&gt;30, "Middle-Age - 31-45 Years",
IF(Table1[[#This Row],[Age]]&lt;=30, "Adolescent-Young - 30- Years", "Invalid")))</f>
        <v>Old - 45+ Years</v>
      </c>
      <c r="W55" s="14" t="str">
        <f>CONCATENATE(Table1[[#This Row],[First Name]], " ",Table1[[#This Row],[Last Name]])</f>
        <v>Chris Williams</v>
      </c>
      <c r="X55" s="1">
        <f>IF(
   Table1[[#This Row],[End Date]]="Present",
   DATE(2025,4,27),
   IF(
     ISNUMBER(Table1[[#This Row],[End Date]]),
     Table1[[#This Row],[End Date]],
     IFERROR(
       DATEVALUE(Table1[[#This Row],[End Date]]),
       "Invalid"
     )
   )
 )</f>
        <v>38736</v>
      </c>
    </row>
    <row r="56" spans="1:24" x14ac:dyDescent="0.3">
      <c r="A56">
        <v>1046</v>
      </c>
      <c r="B56" t="s">
        <v>213</v>
      </c>
      <c r="C56" t="s">
        <v>137</v>
      </c>
      <c r="D56" t="s">
        <v>342</v>
      </c>
      <c r="E56">
        <v>58</v>
      </c>
      <c r="F56" t="s">
        <v>306</v>
      </c>
      <c r="G56" t="s">
        <v>308</v>
      </c>
      <c r="H56" t="s">
        <v>358</v>
      </c>
      <c r="I56">
        <v>70000</v>
      </c>
      <c r="J56" t="s">
        <v>77</v>
      </c>
      <c r="K56" t="s">
        <v>40</v>
      </c>
      <c r="L56" t="s">
        <v>40</v>
      </c>
      <c r="M56" t="s">
        <v>311</v>
      </c>
      <c r="N56" s="1" t="s">
        <v>412</v>
      </c>
      <c r="O56" t="s">
        <v>490</v>
      </c>
      <c r="P56" t="s">
        <v>50</v>
      </c>
      <c r="Q56" t="s">
        <v>40</v>
      </c>
      <c r="R56" t="s">
        <v>515</v>
      </c>
      <c r="S56">
        <f>NETWORKDAYS(Table1[[#This Row],[Start Date]], IF(Table1[[#This Row],[End Date]]="Present", DATE(2025,4,27), Table1[[#This Row],[End Date]]))</f>
        <v>1125</v>
      </c>
      <c r="T56">
        <f>ROUND(Table1[[#This Row],[Net Workdays]]/365,1)</f>
        <v>3.1</v>
      </c>
      <c r="U56" t="str">
        <f>IF(Table1[[#This Row],[Net Workyears]]&gt;10, "Over 10 Years",
IF(Table1[[#This Row],[Net Workyears]]&gt;=6, "6 - 10 Years",
IF(Table1[[#This Row],[Net Workyears]]&gt;=2,"2 - 5 Years",
IF(Table1[[#This Row],[Net Workyears]]&lt;2," &lt; 2 Years", "Invalid"))))</f>
        <v>2 - 5 Years</v>
      </c>
      <c r="V56" s="14" t="str">
        <f>IF(Table1[[#This Row],[Age]]&gt;45, "Old - 45+ Years",
IF(Table1[[#This Row],[Age]]&gt;30, "Middle-Age - 31-45 Years",
IF(Table1[[#This Row],[Age]]&lt;=30, "Adolescent-Young - 30- Years", "Invalid")))</f>
        <v>Old - 45+ Years</v>
      </c>
      <c r="W56" s="14" t="str">
        <f>CONCATENATE(Table1[[#This Row],[First Name]], " ",Table1[[#This Row],[Last Name]])</f>
        <v>Jordan Taylor</v>
      </c>
      <c r="X56" s="1">
        <f>IF(
   Table1[[#This Row],[End Date]]="Present",
   DATE(2025,4,27),
   IF(
     ISNUMBER(Table1[[#This Row],[End Date]]),
     Table1[[#This Row],[End Date]],
     IFERROR(
       DATEVALUE(Table1[[#This Row],[End Date]]),
       "Invalid"
     )
   )
 )</f>
        <v>44219</v>
      </c>
    </row>
    <row r="57" spans="1:24" x14ac:dyDescent="0.3">
      <c r="A57">
        <v>1009</v>
      </c>
      <c r="B57" t="s">
        <v>213</v>
      </c>
      <c r="C57" t="s">
        <v>36</v>
      </c>
      <c r="D57" t="s">
        <v>343</v>
      </c>
      <c r="E57">
        <v>29</v>
      </c>
      <c r="F57" t="s">
        <v>305</v>
      </c>
      <c r="G57" t="s">
        <v>308</v>
      </c>
      <c r="H57" t="s">
        <v>95</v>
      </c>
      <c r="I57">
        <v>81000</v>
      </c>
      <c r="J57" t="s">
        <v>91</v>
      </c>
      <c r="K57" t="s">
        <v>24</v>
      </c>
      <c r="L57" t="s">
        <v>24</v>
      </c>
      <c r="M57" t="s">
        <v>84</v>
      </c>
      <c r="N57" s="1" t="s">
        <v>413</v>
      </c>
      <c r="O57" t="s">
        <v>491</v>
      </c>
      <c r="P57" t="s">
        <v>34</v>
      </c>
      <c r="Q57" t="s">
        <v>24</v>
      </c>
      <c r="R57">
        <v>3</v>
      </c>
      <c r="S57">
        <f>NETWORKDAYS(Table1[[#This Row],[Start Date]], IF(Table1[[#This Row],[End Date]]="Present", DATE(2025,4,27), Table1[[#This Row],[End Date]]))</f>
        <v>1552</v>
      </c>
      <c r="T57">
        <f>ROUND(Table1[[#This Row],[Net Workdays]]/365,1)</f>
        <v>4.3</v>
      </c>
      <c r="U57" t="str">
        <f>IF(Table1[[#This Row],[Net Workyears]]&gt;10, "Over 10 Years",
IF(Table1[[#This Row],[Net Workyears]]&gt;=6, "6 - 10 Years",
IF(Table1[[#This Row],[Net Workyears]]&gt;=2,"2 - 5 Years",
IF(Table1[[#This Row],[Net Workyears]]&lt;2," &lt; 2 Years", "Invalid"))))</f>
        <v>2 - 5 Years</v>
      </c>
      <c r="V57" s="14" t="str">
        <f>IF(Table1[[#This Row],[Age]]&gt;45, "Old - 45+ Years",
IF(Table1[[#This Row],[Age]]&gt;30, "Middle-Age - 31-45 Years",
IF(Table1[[#This Row],[Age]]&lt;=30, "Adolescent-Young - 30- Years", "Invalid")))</f>
        <v>Adolescent-Young - 30- Years</v>
      </c>
      <c r="W57" s="14" t="str">
        <f>CONCATENATE(Table1[[#This Row],[First Name]], " ",Table1[[#This Row],[Last Name]])</f>
        <v>Jordan Williams</v>
      </c>
      <c r="X57" s="1">
        <f>IF(
   Table1[[#This Row],[End Date]]="Present",
   DATE(2025,4,27),
   IF(
     ISNUMBER(Table1[[#This Row],[End Date]]),
     Table1[[#This Row],[End Date]],
     IFERROR(
       DATEVALUE(Table1[[#This Row],[End Date]]),
       "Invalid"
     )
   )
 )</f>
        <v>44934</v>
      </c>
    </row>
    <row r="58" spans="1:24" x14ac:dyDescent="0.3">
      <c r="A58">
        <v>1072</v>
      </c>
      <c r="B58" t="s">
        <v>213</v>
      </c>
      <c r="C58" t="s">
        <v>36</v>
      </c>
      <c r="D58" t="s">
        <v>343</v>
      </c>
      <c r="E58">
        <v>27</v>
      </c>
      <c r="F58" t="s">
        <v>306</v>
      </c>
      <c r="G58" t="s">
        <v>310</v>
      </c>
      <c r="H58" t="s">
        <v>76</v>
      </c>
      <c r="I58">
        <v>80000</v>
      </c>
      <c r="J58" t="s">
        <v>39</v>
      </c>
      <c r="K58" t="s">
        <v>40</v>
      </c>
      <c r="L58" t="s">
        <v>24</v>
      </c>
      <c r="M58" t="s">
        <v>25</v>
      </c>
      <c r="N58" s="1" t="s">
        <v>414</v>
      </c>
      <c r="O58" t="s">
        <v>492</v>
      </c>
      <c r="P58" t="s">
        <v>50</v>
      </c>
      <c r="Q58" t="s">
        <v>40</v>
      </c>
      <c r="R58">
        <v>0</v>
      </c>
      <c r="S58">
        <f>NETWORKDAYS(Table1[[#This Row],[Start Date]], IF(Table1[[#This Row],[End Date]]="Present", DATE(2025,4,27), Table1[[#This Row],[End Date]]))</f>
        <v>744</v>
      </c>
      <c r="T58">
        <f>ROUND(Table1[[#This Row],[Net Workdays]]/365,1)</f>
        <v>2</v>
      </c>
      <c r="U58" t="str">
        <f>IF(Table1[[#This Row],[Net Workyears]]&gt;10, "Over 10 Years",
IF(Table1[[#This Row],[Net Workyears]]&gt;=6, "6 - 10 Years",
IF(Table1[[#This Row],[Net Workyears]]&gt;=2,"2 - 5 Years",
IF(Table1[[#This Row],[Net Workyears]]&lt;2," &lt; 2 Years", "Invalid"))))</f>
        <v>2 - 5 Years</v>
      </c>
      <c r="V58" s="14" t="str">
        <f>IF(Table1[[#This Row],[Age]]&gt;45, "Old - 45+ Years",
IF(Table1[[#This Row],[Age]]&gt;30, "Middle-Age - 31-45 Years",
IF(Table1[[#This Row],[Age]]&lt;=30, "Adolescent-Young - 30- Years", "Invalid")))</f>
        <v>Adolescent-Young - 30- Years</v>
      </c>
      <c r="W58" s="14" t="str">
        <f>CONCATENATE(Table1[[#This Row],[First Name]], " ",Table1[[#This Row],[Last Name]])</f>
        <v>Jordan Williams</v>
      </c>
      <c r="X58" s="1">
        <f>IF(
   Table1[[#This Row],[End Date]]="Present",
   DATE(2025,4,27),
   IF(
     ISNUMBER(Table1[[#This Row],[End Date]]),
     Table1[[#This Row],[End Date]],
     IFERROR(
       DATEVALUE(Table1[[#This Row],[End Date]]),
       "Invalid"
     )
   )
 )</f>
        <v>42995</v>
      </c>
    </row>
    <row r="59" spans="1:24" x14ac:dyDescent="0.3">
      <c r="A59">
        <v>1081</v>
      </c>
      <c r="B59" t="s">
        <v>51</v>
      </c>
      <c r="C59" t="s">
        <v>122</v>
      </c>
      <c r="D59" t="s">
        <v>344</v>
      </c>
      <c r="E59">
        <v>27</v>
      </c>
      <c r="F59" t="s">
        <v>306</v>
      </c>
      <c r="G59" t="s">
        <v>308</v>
      </c>
      <c r="H59" t="s">
        <v>248</v>
      </c>
      <c r="I59">
        <v>120000</v>
      </c>
      <c r="J59" t="s">
        <v>39</v>
      </c>
      <c r="K59" t="s">
        <v>24</v>
      </c>
      <c r="L59" t="s">
        <v>40</v>
      </c>
      <c r="M59" t="s">
        <v>106</v>
      </c>
      <c r="N59" s="1" t="s">
        <v>415</v>
      </c>
      <c r="O59" t="s">
        <v>493</v>
      </c>
      <c r="P59" t="s">
        <v>79</v>
      </c>
      <c r="Q59" t="s">
        <v>40</v>
      </c>
      <c r="R59">
        <v>0</v>
      </c>
      <c r="S59">
        <f>NETWORKDAYS(Table1[[#This Row],[Start Date]], IF(Table1[[#This Row],[End Date]]="Present", DATE(2025,4,27), Table1[[#This Row],[End Date]]))</f>
        <v>1387</v>
      </c>
      <c r="T59">
        <f>ROUND(Table1[[#This Row],[Net Workdays]]/365,1)</f>
        <v>3.8</v>
      </c>
      <c r="U59" t="str">
        <f>IF(Table1[[#This Row],[Net Workyears]]&gt;10, "Over 10 Years",
IF(Table1[[#This Row],[Net Workyears]]&gt;=6, "6 - 10 Years",
IF(Table1[[#This Row],[Net Workyears]]&gt;=2,"2 - 5 Years",
IF(Table1[[#This Row],[Net Workyears]]&lt;2," &lt; 2 Years", "Invalid"))))</f>
        <v>2 - 5 Years</v>
      </c>
      <c r="V59" s="14" t="str">
        <f>IF(Table1[[#This Row],[Age]]&gt;45, "Old - 45+ Years",
IF(Table1[[#This Row],[Age]]&gt;30, "Middle-Age - 31-45 Years",
IF(Table1[[#This Row],[Age]]&lt;=30, "Adolescent-Young - 30- Years", "Invalid")))</f>
        <v>Adolescent-Young - 30- Years</v>
      </c>
      <c r="W59" s="14" t="str">
        <f>CONCATENATE(Table1[[#This Row],[First Name]], " ",Table1[[#This Row],[Last Name]])</f>
        <v>John Jones</v>
      </c>
      <c r="X59" s="1">
        <f>IF(
   Table1[[#This Row],[End Date]]="Present",
   DATE(2025,4,27),
   IF(
     ISNUMBER(Table1[[#This Row],[End Date]]),
     Table1[[#This Row],[End Date]],
     IFERROR(
       DATEVALUE(Table1[[#This Row],[End Date]]),
       "Invalid"
     )
   )
 )</f>
        <v>44931</v>
      </c>
    </row>
    <row r="60" spans="1:24" x14ac:dyDescent="0.3">
      <c r="A60">
        <v>1067</v>
      </c>
      <c r="B60" t="s">
        <v>137</v>
      </c>
      <c r="C60" t="s">
        <v>97</v>
      </c>
      <c r="D60" t="s">
        <v>98</v>
      </c>
      <c r="E60">
        <v>60</v>
      </c>
      <c r="F60" t="s">
        <v>306</v>
      </c>
      <c r="G60" t="s">
        <v>307</v>
      </c>
      <c r="H60" t="s">
        <v>62</v>
      </c>
      <c r="I60">
        <v>130000</v>
      </c>
      <c r="J60" t="s">
        <v>23</v>
      </c>
      <c r="K60" t="s">
        <v>40</v>
      </c>
      <c r="L60" t="s">
        <v>24</v>
      </c>
      <c r="M60" t="s">
        <v>71</v>
      </c>
      <c r="N60" s="1" t="s">
        <v>416</v>
      </c>
      <c r="O60" t="s">
        <v>494</v>
      </c>
      <c r="P60" t="s">
        <v>34</v>
      </c>
      <c r="Q60" t="s">
        <v>40</v>
      </c>
      <c r="R60" t="s">
        <v>515</v>
      </c>
      <c r="S60">
        <f>NETWORKDAYS(Table1[[#This Row],[Start Date]], IF(Table1[[#This Row],[End Date]]="Present", DATE(2025,4,27), Table1[[#This Row],[End Date]]))</f>
        <v>265</v>
      </c>
      <c r="T60">
        <f>ROUND(Table1[[#This Row],[Net Workdays]]/365,1)</f>
        <v>0.7</v>
      </c>
      <c r="U60" t="str">
        <f>IF(Table1[[#This Row],[Net Workyears]]&gt;10, "Over 10 Years",
IF(Table1[[#This Row],[Net Workyears]]&gt;=6, "6 - 10 Years",
IF(Table1[[#This Row],[Net Workyears]]&gt;=2,"2 - 5 Years",
IF(Table1[[#This Row],[Net Workyears]]&lt;2," &lt; 2 Years", "Invalid"))))</f>
        <v xml:space="preserve"> &lt; 2 Years</v>
      </c>
      <c r="V60" s="14" t="str">
        <f>IF(Table1[[#This Row],[Age]]&gt;45, "Old - 45+ Years",
IF(Table1[[#This Row],[Age]]&gt;30, "Middle-Age - 31-45 Years",
IF(Table1[[#This Row],[Age]]&lt;=30, "Adolescent-Young - 30- Years", "Invalid")))</f>
        <v>Old - 45+ Years</v>
      </c>
      <c r="W60" s="14" t="str">
        <f>CONCATENATE(Table1[[#This Row],[First Name]], " ",Table1[[#This Row],[Last Name]])</f>
        <v>Taylor Smith</v>
      </c>
      <c r="X60" s="1">
        <f>IF(
   Table1[[#This Row],[End Date]]="Present",
   DATE(2025,4,27),
   IF(
     ISNUMBER(Table1[[#This Row],[End Date]]),
     Table1[[#This Row],[End Date]],
     IFERROR(
       DATEVALUE(Table1[[#This Row],[End Date]]),
       "Invalid"
     )
   )
 )</f>
        <v>43855</v>
      </c>
    </row>
    <row r="61" spans="1:24" x14ac:dyDescent="0.3">
      <c r="A61">
        <v>1051</v>
      </c>
      <c r="B61" t="s">
        <v>156</v>
      </c>
      <c r="C61" t="s">
        <v>36</v>
      </c>
      <c r="D61" t="s">
        <v>345</v>
      </c>
      <c r="E61">
        <v>23</v>
      </c>
      <c r="F61" t="s">
        <v>305</v>
      </c>
      <c r="G61" t="s">
        <v>308</v>
      </c>
      <c r="H61" t="s">
        <v>358</v>
      </c>
      <c r="I61">
        <v>73000</v>
      </c>
      <c r="J61" t="s">
        <v>77</v>
      </c>
      <c r="K61" t="s">
        <v>24</v>
      </c>
      <c r="L61" t="s">
        <v>40</v>
      </c>
      <c r="M61" t="s">
        <v>25</v>
      </c>
      <c r="N61" s="1" t="s">
        <v>417</v>
      </c>
      <c r="O61" t="s">
        <v>495</v>
      </c>
      <c r="P61" t="s">
        <v>26</v>
      </c>
      <c r="Q61" t="s">
        <v>24</v>
      </c>
      <c r="R61">
        <v>3</v>
      </c>
      <c r="S61">
        <f>NETWORKDAYS(Table1[[#This Row],[Start Date]], IF(Table1[[#This Row],[End Date]]="Present", DATE(2025,4,27), Table1[[#This Row],[End Date]]))</f>
        <v>3907</v>
      </c>
      <c r="T61">
        <f>ROUND(Table1[[#This Row],[Net Workdays]]/365,1)</f>
        <v>10.7</v>
      </c>
      <c r="U61" t="str">
        <f>IF(Table1[[#This Row],[Net Workyears]]&gt;10, "Over 10 Years",
IF(Table1[[#This Row],[Net Workyears]]&gt;=6, "6 - 10 Years",
IF(Table1[[#This Row],[Net Workyears]]&gt;=2,"2 - 5 Years",
IF(Table1[[#This Row],[Net Workyears]]&lt;2," &lt; 2 Years", "Invalid"))))</f>
        <v>Over 10 Years</v>
      </c>
      <c r="V61" s="14" t="str">
        <f>IF(Table1[[#This Row],[Age]]&gt;45, "Old - 45+ Years",
IF(Table1[[#This Row],[Age]]&gt;30, "Middle-Age - 31-45 Years",
IF(Table1[[#This Row],[Age]]&lt;=30, "Adolescent-Young - 30- Years", "Invalid")))</f>
        <v>Adolescent-Young - 30- Years</v>
      </c>
      <c r="W61" s="14" t="str">
        <f>CONCATENATE(Table1[[#This Row],[First Name]], " ",Table1[[#This Row],[Last Name]])</f>
        <v>Jamie Williams</v>
      </c>
      <c r="X61" s="1">
        <f>IF(
   Table1[[#This Row],[End Date]]="Present",
   DATE(2025,4,27),
   IF(
     ISNUMBER(Table1[[#This Row],[End Date]]),
     Table1[[#This Row],[End Date]],
     IFERROR(
       DATEVALUE(Table1[[#This Row],[End Date]]),
       "Invalid"
     )
   )
 )</f>
        <v>42013</v>
      </c>
    </row>
    <row r="62" spans="1:24" x14ac:dyDescent="0.3">
      <c r="A62">
        <v>1053</v>
      </c>
      <c r="B62" t="s">
        <v>56</v>
      </c>
      <c r="C62" t="s">
        <v>103</v>
      </c>
      <c r="D62" t="s">
        <v>221</v>
      </c>
      <c r="E62">
        <v>27</v>
      </c>
      <c r="F62" t="s">
        <v>305</v>
      </c>
      <c r="G62" t="s">
        <v>310</v>
      </c>
      <c r="H62" t="s">
        <v>58</v>
      </c>
      <c r="I62">
        <v>146000</v>
      </c>
      <c r="J62" t="s">
        <v>23</v>
      </c>
      <c r="K62" t="s">
        <v>40</v>
      </c>
      <c r="L62" t="s">
        <v>40</v>
      </c>
      <c r="M62" t="s">
        <v>71</v>
      </c>
      <c r="N62" s="1" t="s">
        <v>418</v>
      </c>
      <c r="O62" t="s">
        <v>496</v>
      </c>
      <c r="P62" t="s">
        <v>26</v>
      </c>
      <c r="Q62" t="s">
        <v>40</v>
      </c>
      <c r="R62" t="s">
        <v>515</v>
      </c>
      <c r="S62">
        <f>NETWORKDAYS(Table1[[#This Row],[Start Date]], IF(Table1[[#This Row],[End Date]]="Present", DATE(2025,4,27), Table1[[#This Row],[End Date]]))</f>
        <v>1654</v>
      </c>
      <c r="T62">
        <f>ROUND(Table1[[#This Row],[Net Workdays]]/365,1)</f>
        <v>4.5</v>
      </c>
      <c r="U62" t="str">
        <f>IF(Table1[[#This Row],[Net Workyears]]&gt;10, "Over 10 Years",
IF(Table1[[#This Row],[Net Workyears]]&gt;=6, "6 - 10 Years",
IF(Table1[[#This Row],[Net Workyears]]&gt;=2,"2 - 5 Years",
IF(Table1[[#This Row],[Net Workyears]]&lt;2," &lt; 2 Years", "Invalid"))))</f>
        <v>2 - 5 Years</v>
      </c>
      <c r="V62" s="14" t="str">
        <f>IF(Table1[[#This Row],[Age]]&gt;45, "Old - 45+ Years",
IF(Table1[[#This Row],[Age]]&gt;30, "Middle-Age - 31-45 Years",
IF(Table1[[#This Row],[Age]]&lt;=30, "Adolescent-Young - 30- Years", "Invalid")))</f>
        <v>Adolescent-Young - 30- Years</v>
      </c>
      <c r="W62" s="14" t="str">
        <f>CONCATENATE(Table1[[#This Row],[First Name]], " ",Table1[[#This Row],[Last Name]])</f>
        <v>Jane Anderson</v>
      </c>
      <c r="X62" s="1">
        <f>IF(
   Table1[[#This Row],[End Date]]="Present",
   DATE(2025,4,27),
   IF(
     ISNUMBER(Table1[[#This Row],[End Date]]),
     Table1[[#This Row],[End Date]],
     IFERROR(
       DATEVALUE(Table1[[#This Row],[End Date]]),
       "Invalid"
     )
   )
 )</f>
        <v>44162</v>
      </c>
    </row>
    <row r="63" spans="1:24" x14ac:dyDescent="0.3">
      <c r="A63">
        <v>1041</v>
      </c>
      <c r="B63" t="s">
        <v>80</v>
      </c>
      <c r="C63" t="s">
        <v>120</v>
      </c>
      <c r="D63" t="s">
        <v>346</v>
      </c>
      <c r="E63">
        <v>37</v>
      </c>
      <c r="F63" t="s">
        <v>306</v>
      </c>
      <c r="G63" t="s">
        <v>308</v>
      </c>
      <c r="H63" t="s">
        <v>83</v>
      </c>
      <c r="I63">
        <v>51000</v>
      </c>
      <c r="J63" t="s">
        <v>39</v>
      </c>
      <c r="K63" t="s">
        <v>24</v>
      </c>
      <c r="L63" t="s">
        <v>24</v>
      </c>
      <c r="M63" t="s">
        <v>25</v>
      </c>
      <c r="N63" s="1" t="s">
        <v>419</v>
      </c>
      <c r="O63" t="s">
        <v>410</v>
      </c>
      <c r="P63" t="s">
        <v>50</v>
      </c>
      <c r="Q63" t="s">
        <v>40</v>
      </c>
      <c r="R63" t="s">
        <v>515</v>
      </c>
      <c r="S63">
        <f>NETWORKDAYS(Table1[[#This Row],[Start Date]], IF(Table1[[#This Row],[End Date]]="Present", DATE(2025,4,27), Table1[[#This Row],[End Date]]))</f>
        <v>151</v>
      </c>
      <c r="T63">
        <f>ROUND(Table1[[#This Row],[Net Workdays]]/365,1)</f>
        <v>0.4</v>
      </c>
      <c r="U63" t="str">
        <f>IF(Table1[[#This Row],[Net Workyears]]&gt;10, "Over 10 Years",
IF(Table1[[#This Row],[Net Workyears]]&gt;=6, "6 - 10 Years",
IF(Table1[[#This Row],[Net Workyears]]&gt;=2,"2 - 5 Years",
IF(Table1[[#This Row],[Net Workyears]]&lt;2," &lt; 2 Years", "Invalid"))))</f>
        <v xml:space="preserve"> &lt; 2 Years</v>
      </c>
      <c r="V63" s="14" t="str">
        <f>IF(Table1[[#This Row],[Age]]&gt;45, "Old - 45+ Years",
IF(Table1[[#This Row],[Age]]&gt;30, "Middle-Age - 31-45 Years",
IF(Table1[[#This Row],[Age]]&lt;=30, "Adolescent-Young - 30- Years", "Invalid")))</f>
        <v>Middle-Age - 31-45 Years</v>
      </c>
      <c r="W63" s="14" t="str">
        <f>CONCATENATE(Table1[[#This Row],[First Name]], " ",Table1[[#This Row],[Last Name]])</f>
        <v>Alex Miller</v>
      </c>
      <c r="X63" s="1">
        <f>IF(
   Table1[[#This Row],[End Date]]="Present",
   DATE(2025,4,27),
   IF(
     ISNUMBER(Table1[[#This Row],[End Date]]),
     Table1[[#This Row],[End Date]],
     IFERROR(
       DATEVALUE(Table1[[#This Row],[End Date]]),
       "Invalid"
     )
   )
 )</f>
        <v>43834</v>
      </c>
    </row>
    <row r="64" spans="1:24" x14ac:dyDescent="0.3">
      <c r="A64">
        <v>1071</v>
      </c>
      <c r="B64" t="s">
        <v>213</v>
      </c>
      <c r="C64" t="s">
        <v>103</v>
      </c>
      <c r="D64" t="s">
        <v>347</v>
      </c>
      <c r="E64">
        <v>65</v>
      </c>
      <c r="F64" t="s">
        <v>305</v>
      </c>
      <c r="G64" t="s">
        <v>308</v>
      </c>
      <c r="H64" t="s">
        <v>62</v>
      </c>
      <c r="I64">
        <v>56000</v>
      </c>
      <c r="J64" t="s">
        <v>23</v>
      </c>
      <c r="K64" t="s">
        <v>40</v>
      </c>
      <c r="L64" t="s">
        <v>40</v>
      </c>
      <c r="M64" t="s">
        <v>311</v>
      </c>
      <c r="N64" s="1" t="s">
        <v>420</v>
      </c>
      <c r="O64" t="s">
        <v>497</v>
      </c>
      <c r="P64" t="s">
        <v>34</v>
      </c>
      <c r="Q64" t="s">
        <v>40</v>
      </c>
      <c r="R64" t="s">
        <v>515</v>
      </c>
      <c r="S64">
        <f>NETWORKDAYS(Table1[[#This Row],[Start Date]], IF(Table1[[#This Row],[End Date]]="Present", DATE(2025,4,27), Table1[[#This Row],[End Date]]))</f>
        <v>77</v>
      </c>
      <c r="T64">
        <f>ROUND(Table1[[#This Row],[Net Workdays]]/365,1)</f>
        <v>0.2</v>
      </c>
      <c r="U64" t="str">
        <f>IF(Table1[[#This Row],[Net Workyears]]&gt;10, "Over 10 Years",
IF(Table1[[#This Row],[Net Workyears]]&gt;=6, "6 - 10 Years",
IF(Table1[[#This Row],[Net Workyears]]&gt;=2,"2 - 5 Years",
IF(Table1[[#This Row],[Net Workyears]]&lt;2," &lt; 2 Years", "Invalid"))))</f>
        <v xml:space="preserve"> &lt; 2 Years</v>
      </c>
      <c r="V64" s="14" t="str">
        <f>IF(Table1[[#This Row],[Age]]&gt;45, "Old - 45+ Years",
IF(Table1[[#This Row],[Age]]&gt;30, "Middle-Age - 31-45 Years",
IF(Table1[[#This Row],[Age]]&lt;=30, "Adolescent-Young - 30- Years", "Invalid")))</f>
        <v>Old - 45+ Years</v>
      </c>
      <c r="W64" s="14" t="str">
        <f>CONCATENATE(Table1[[#This Row],[First Name]], " ",Table1[[#This Row],[Last Name]])</f>
        <v>Jordan Anderson</v>
      </c>
      <c r="X64" s="1">
        <f>IF(
   Table1[[#This Row],[End Date]]="Present",
   DATE(2025,4,27),
   IF(
     ISNUMBER(Table1[[#This Row],[End Date]]),
     Table1[[#This Row],[End Date]],
     IFERROR(
       DATEVALUE(Table1[[#This Row],[End Date]]),
       "Invalid"
     )
   )
 )</f>
        <v>38339</v>
      </c>
    </row>
    <row r="65" spans="1:24" x14ac:dyDescent="0.3">
      <c r="A65">
        <v>1047</v>
      </c>
      <c r="B65" t="s">
        <v>156</v>
      </c>
      <c r="C65" t="s">
        <v>227</v>
      </c>
      <c r="D65" t="s">
        <v>348</v>
      </c>
      <c r="E65">
        <v>49</v>
      </c>
      <c r="F65" t="s">
        <v>306</v>
      </c>
      <c r="G65" t="s">
        <v>309</v>
      </c>
      <c r="H65" t="s">
        <v>112</v>
      </c>
      <c r="I65">
        <v>68000</v>
      </c>
      <c r="J65" t="s">
        <v>39</v>
      </c>
      <c r="K65" t="s">
        <v>24</v>
      </c>
      <c r="L65" t="s">
        <v>40</v>
      </c>
      <c r="M65" t="s">
        <v>311</v>
      </c>
      <c r="N65" s="1" t="s">
        <v>421</v>
      </c>
      <c r="O65" t="s">
        <v>498</v>
      </c>
      <c r="P65" t="s">
        <v>79</v>
      </c>
      <c r="Q65" t="s">
        <v>40</v>
      </c>
      <c r="R65" t="s">
        <v>515</v>
      </c>
      <c r="S65">
        <f>NETWORKDAYS(Table1[[#This Row],[Start Date]], IF(Table1[[#This Row],[End Date]]="Present", DATE(2025,4,27), Table1[[#This Row],[End Date]]))</f>
        <v>2046</v>
      </c>
      <c r="T65">
        <f>ROUND(Table1[[#This Row],[Net Workdays]]/365,1)</f>
        <v>5.6</v>
      </c>
      <c r="U65" t="str">
        <f>IF(Table1[[#This Row],[Net Workyears]]&gt;10, "Over 10 Years",
IF(Table1[[#This Row],[Net Workyears]]&gt;=6, "6 - 10 Years",
IF(Table1[[#This Row],[Net Workyears]]&gt;=2,"2 - 5 Years",
IF(Table1[[#This Row],[Net Workyears]]&lt;2," &lt; 2 Years", "Invalid"))))</f>
        <v>2 - 5 Years</v>
      </c>
      <c r="V65" s="14" t="str">
        <f>IF(Table1[[#This Row],[Age]]&gt;45, "Old - 45+ Years",
IF(Table1[[#This Row],[Age]]&gt;30, "Middle-Age - 31-45 Years",
IF(Table1[[#This Row],[Age]]&lt;=30, "Adolescent-Young - 30- Years", "Invalid")))</f>
        <v>Old - 45+ Years</v>
      </c>
      <c r="W65" s="14" t="str">
        <f>CONCATENATE(Table1[[#This Row],[First Name]], " ",Table1[[#This Row],[Last Name]])</f>
        <v>Jamie Johnson</v>
      </c>
      <c r="X65" s="1">
        <f>IF(
   Table1[[#This Row],[End Date]]="Present",
   DATE(2025,4,27),
   IF(
     ISNUMBER(Table1[[#This Row],[End Date]]),
     Table1[[#This Row],[End Date]],
     IFERROR(
       DATEVALUE(Table1[[#This Row],[End Date]]),
       "Invalid"
     )
   )
 )</f>
        <v>40350</v>
      </c>
    </row>
    <row r="66" spans="1:24" x14ac:dyDescent="0.3">
      <c r="A66">
        <v>1069</v>
      </c>
      <c r="B66" t="s">
        <v>93</v>
      </c>
      <c r="C66" t="s">
        <v>227</v>
      </c>
      <c r="D66" t="s">
        <v>229</v>
      </c>
      <c r="E66">
        <v>24</v>
      </c>
      <c r="F66" t="s">
        <v>305</v>
      </c>
      <c r="G66" t="s">
        <v>310</v>
      </c>
      <c r="H66" t="s">
        <v>248</v>
      </c>
      <c r="I66">
        <v>126000</v>
      </c>
      <c r="J66" t="s">
        <v>39</v>
      </c>
      <c r="K66" t="s">
        <v>40</v>
      </c>
      <c r="L66" t="s">
        <v>40</v>
      </c>
      <c r="M66" t="s">
        <v>71</v>
      </c>
      <c r="N66" s="1" t="s">
        <v>422</v>
      </c>
      <c r="O66" t="s">
        <v>466</v>
      </c>
      <c r="P66" t="s">
        <v>26</v>
      </c>
      <c r="Q66" t="s">
        <v>40</v>
      </c>
      <c r="R66" t="s">
        <v>515</v>
      </c>
      <c r="S66">
        <f>NETWORKDAYS(Table1[[#This Row],[Start Date]], IF(Table1[[#This Row],[End Date]]="Present", DATE(2025,4,27), Table1[[#This Row],[End Date]]))</f>
        <v>2817</v>
      </c>
      <c r="T66">
        <f>ROUND(Table1[[#This Row],[Net Workdays]]/365,1)</f>
        <v>7.7</v>
      </c>
      <c r="U66" t="str">
        <f>IF(Table1[[#This Row],[Net Workyears]]&gt;10, "Over 10 Years",
IF(Table1[[#This Row],[Net Workyears]]&gt;=6, "6 - 10 Years",
IF(Table1[[#This Row],[Net Workyears]]&gt;=2,"2 - 5 Years",
IF(Table1[[#This Row],[Net Workyears]]&lt;2," &lt; 2 Years", "Invalid"))))</f>
        <v>6 - 10 Years</v>
      </c>
      <c r="V66" s="14" t="str">
        <f>IF(Table1[[#This Row],[Age]]&gt;45, "Old - 45+ Years",
IF(Table1[[#This Row],[Age]]&gt;30, "Middle-Age - 31-45 Years",
IF(Table1[[#This Row],[Age]]&lt;=30, "Adolescent-Young - 30- Years", "Invalid")))</f>
        <v>Adolescent-Young - 30- Years</v>
      </c>
      <c r="W66" s="14" t="str">
        <f>CONCATENATE(Table1[[#This Row],[First Name]], " ",Table1[[#This Row],[Last Name]])</f>
        <v>Morgan Johnson</v>
      </c>
      <c r="X66" s="1">
        <f>IF(
   Table1[[#This Row],[End Date]]="Present",
   DATE(2025,4,27),
   IF(
     ISNUMBER(Table1[[#This Row],[End Date]]),
     Table1[[#This Row],[End Date]],
     IFERROR(
       DATEVALUE(Table1[[#This Row],[End Date]]),
       "Invalid"
     )
   )
 )</f>
        <v>42394</v>
      </c>
    </row>
    <row r="67" spans="1:24" x14ac:dyDescent="0.3">
      <c r="A67">
        <v>1082</v>
      </c>
      <c r="B67" t="s">
        <v>80</v>
      </c>
      <c r="C67" t="s">
        <v>68</v>
      </c>
      <c r="D67" t="s">
        <v>230</v>
      </c>
      <c r="E67">
        <v>64</v>
      </c>
      <c r="F67" t="s">
        <v>306</v>
      </c>
      <c r="G67" t="s">
        <v>307</v>
      </c>
      <c r="H67" t="s">
        <v>76</v>
      </c>
      <c r="I67">
        <v>116000</v>
      </c>
      <c r="J67" t="s">
        <v>39</v>
      </c>
      <c r="K67" t="s">
        <v>40</v>
      </c>
      <c r="L67" t="s">
        <v>40</v>
      </c>
      <c r="M67" t="s">
        <v>106</v>
      </c>
      <c r="N67" s="1" t="s">
        <v>423</v>
      </c>
      <c r="O67" t="s">
        <v>499</v>
      </c>
      <c r="P67" t="s">
        <v>50</v>
      </c>
      <c r="Q67" t="s">
        <v>24</v>
      </c>
      <c r="R67">
        <v>2</v>
      </c>
      <c r="S67">
        <f>NETWORKDAYS(Table1[[#This Row],[Start Date]], IF(Table1[[#This Row],[End Date]]="Present", DATE(2025,4,27), Table1[[#This Row],[End Date]]))</f>
        <v>4191</v>
      </c>
      <c r="T67">
        <f>ROUND(Table1[[#This Row],[Net Workdays]]/365,1)</f>
        <v>11.5</v>
      </c>
      <c r="U67" t="str">
        <f>IF(Table1[[#This Row],[Net Workyears]]&gt;10, "Over 10 Years",
IF(Table1[[#This Row],[Net Workyears]]&gt;=6, "6 - 10 Years",
IF(Table1[[#This Row],[Net Workyears]]&gt;=2,"2 - 5 Years",
IF(Table1[[#This Row],[Net Workyears]]&lt;2," &lt; 2 Years", "Invalid"))))</f>
        <v>Over 10 Years</v>
      </c>
      <c r="V67" s="14" t="str">
        <f>IF(Table1[[#This Row],[Age]]&gt;45, "Old - 45+ Years",
IF(Table1[[#This Row],[Age]]&gt;30, "Middle-Age - 31-45 Years",
IF(Table1[[#This Row],[Age]]&lt;=30, "Adolescent-Young - 30- Years", "Invalid")))</f>
        <v>Old - 45+ Years</v>
      </c>
      <c r="W67" s="14" t="str">
        <f>CONCATENATE(Table1[[#This Row],[First Name]], " ",Table1[[#This Row],[Last Name]])</f>
        <v>Alex Davis</v>
      </c>
      <c r="X67" s="1">
        <f>IF(
   Table1[[#This Row],[End Date]]="Present",
   DATE(2025,4,27),
   IF(
     ISNUMBER(Table1[[#This Row],[End Date]]),
     Table1[[#This Row],[End Date]],
     IFERROR(
       DATEVALUE(Table1[[#This Row],[End Date]]),
       "Invalid"
     )
   )
 )</f>
        <v>43196</v>
      </c>
    </row>
    <row r="68" spans="1:24" x14ac:dyDescent="0.3">
      <c r="A68">
        <v>1034</v>
      </c>
      <c r="B68" t="s">
        <v>51</v>
      </c>
      <c r="C68" t="s">
        <v>227</v>
      </c>
      <c r="D68" t="s">
        <v>349</v>
      </c>
      <c r="E68">
        <v>60</v>
      </c>
      <c r="F68" t="s">
        <v>305</v>
      </c>
      <c r="G68" t="s">
        <v>310</v>
      </c>
      <c r="H68" t="s">
        <v>62</v>
      </c>
      <c r="I68">
        <v>135000</v>
      </c>
      <c r="J68" t="s">
        <v>32</v>
      </c>
      <c r="K68" t="s">
        <v>40</v>
      </c>
      <c r="L68" t="s">
        <v>40</v>
      </c>
      <c r="M68" t="s">
        <v>71</v>
      </c>
      <c r="N68" s="1" t="s">
        <v>424</v>
      </c>
      <c r="O68" t="s">
        <v>500</v>
      </c>
      <c r="P68" t="s">
        <v>66</v>
      </c>
      <c r="Q68" t="s">
        <v>40</v>
      </c>
      <c r="R68" t="s">
        <v>515</v>
      </c>
      <c r="S68">
        <f>NETWORKDAYS(Table1[[#This Row],[Start Date]], IF(Table1[[#This Row],[End Date]]="Present", DATE(2025,4,27), Table1[[#This Row],[End Date]]))</f>
        <v>1408</v>
      </c>
      <c r="T68">
        <f>ROUND(Table1[[#This Row],[Net Workdays]]/365,1)</f>
        <v>3.9</v>
      </c>
      <c r="U68" t="str">
        <f>IF(Table1[[#This Row],[Net Workyears]]&gt;10, "Over 10 Years",
IF(Table1[[#This Row],[Net Workyears]]&gt;=6, "6 - 10 Years",
IF(Table1[[#This Row],[Net Workyears]]&gt;=2,"2 - 5 Years",
IF(Table1[[#This Row],[Net Workyears]]&lt;2," &lt; 2 Years", "Invalid"))))</f>
        <v>2 - 5 Years</v>
      </c>
      <c r="V68" s="14" t="str">
        <f>IF(Table1[[#This Row],[Age]]&gt;45, "Old - 45+ Years",
IF(Table1[[#This Row],[Age]]&gt;30, "Middle-Age - 31-45 Years",
IF(Table1[[#This Row],[Age]]&lt;=30, "Adolescent-Young - 30- Years", "Invalid")))</f>
        <v>Old - 45+ Years</v>
      </c>
      <c r="W68" s="14" t="str">
        <f>CONCATENATE(Table1[[#This Row],[First Name]], " ",Table1[[#This Row],[Last Name]])</f>
        <v>John Johnson</v>
      </c>
      <c r="X68" s="1">
        <f>IF(
   Table1[[#This Row],[End Date]]="Present",
   DATE(2025,4,27),
   IF(
     ISNUMBER(Table1[[#This Row],[End Date]]),
     Table1[[#This Row],[End Date]],
     IFERROR(
       DATEVALUE(Table1[[#This Row],[End Date]]),
       "Invalid"
     )
   )
 )</f>
        <v>40688</v>
      </c>
    </row>
    <row r="69" spans="1:24" x14ac:dyDescent="0.3">
      <c r="A69">
        <v>1039</v>
      </c>
      <c r="B69" t="s">
        <v>18</v>
      </c>
      <c r="C69" t="s">
        <v>36</v>
      </c>
      <c r="D69" t="s">
        <v>235</v>
      </c>
      <c r="E69">
        <v>24</v>
      </c>
      <c r="F69" t="s">
        <v>306</v>
      </c>
      <c r="G69" t="s">
        <v>310</v>
      </c>
      <c r="H69" t="s">
        <v>112</v>
      </c>
      <c r="I69">
        <v>144000</v>
      </c>
      <c r="J69" t="s">
        <v>23</v>
      </c>
      <c r="K69" t="s">
        <v>40</v>
      </c>
      <c r="L69" t="s">
        <v>40</v>
      </c>
      <c r="M69" t="s">
        <v>311</v>
      </c>
      <c r="N69" s="1" t="s">
        <v>425</v>
      </c>
      <c r="O69" t="s">
        <v>501</v>
      </c>
      <c r="P69" t="s">
        <v>50</v>
      </c>
      <c r="Q69" t="s">
        <v>40</v>
      </c>
      <c r="R69" t="s">
        <v>515</v>
      </c>
      <c r="S69">
        <f>NETWORKDAYS(Table1[[#This Row],[Start Date]], IF(Table1[[#This Row],[End Date]]="Present", DATE(2025,4,27), Table1[[#This Row],[End Date]]))</f>
        <v>472</v>
      </c>
      <c r="T69">
        <f>ROUND(Table1[[#This Row],[Net Workdays]]/365,1)</f>
        <v>1.3</v>
      </c>
      <c r="U69" t="str">
        <f>IF(Table1[[#This Row],[Net Workyears]]&gt;10, "Over 10 Years",
IF(Table1[[#This Row],[Net Workyears]]&gt;=6, "6 - 10 Years",
IF(Table1[[#This Row],[Net Workyears]]&gt;=2,"2 - 5 Years",
IF(Table1[[#This Row],[Net Workyears]]&lt;2," &lt; 2 Years", "Invalid"))))</f>
        <v xml:space="preserve"> &lt; 2 Years</v>
      </c>
      <c r="V69" s="14" t="str">
        <f>IF(Table1[[#This Row],[Age]]&gt;45, "Old - 45+ Years",
IF(Table1[[#This Row],[Age]]&gt;30, "Middle-Age - 31-45 Years",
IF(Table1[[#This Row],[Age]]&lt;=30, "Adolescent-Young - 30- Years", "Invalid")))</f>
        <v>Adolescent-Young - 30- Years</v>
      </c>
      <c r="W69" s="14" t="str">
        <f>CONCATENATE(Table1[[#This Row],[First Name]], " ",Table1[[#This Row],[Last Name]])</f>
        <v>Pat Williams</v>
      </c>
      <c r="X69" s="1">
        <f>IF(
   Table1[[#This Row],[End Date]]="Present",
   DATE(2025,4,27),
   IF(
     ISNUMBER(Table1[[#This Row],[End Date]]),
     Table1[[#This Row],[End Date]],
     IFERROR(
       DATEVALUE(Table1[[#This Row],[End Date]]),
       "Invalid"
     )
   )
 )</f>
        <v>43412</v>
      </c>
    </row>
    <row r="70" spans="1:24" x14ac:dyDescent="0.3">
      <c r="A70">
        <v>1052</v>
      </c>
      <c r="B70" t="s">
        <v>80</v>
      </c>
      <c r="C70" t="s">
        <v>137</v>
      </c>
      <c r="D70" t="s">
        <v>350</v>
      </c>
      <c r="E70">
        <v>65</v>
      </c>
      <c r="F70" t="s">
        <v>306</v>
      </c>
      <c r="G70" t="s">
        <v>308</v>
      </c>
      <c r="H70" t="s">
        <v>62</v>
      </c>
      <c r="I70">
        <v>65000</v>
      </c>
      <c r="J70" t="s">
        <v>23</v>
      </c>
      <c r="K70" t="s">
        <v>40</v>
      </c>
      <c r="L70" t="s">
        <v>40</v>
      </c>
      <c r="M70" t="s">
        <v>84</v>
      </c>
      <c r="N70" s="1" t="s">
        <v>426</v>
      </c>
      <c r="O70" t="s">
        <v>65</v>
      </c>
      <c r="P70" t="s">
        <v>26</v>
      </c>
      <c r="Q70" t="s">
        <v>24</v>
      </c>
      <c r="R70">
        <v>2</v>
      </c>
      <c r="S70">
        <f>NETWORKDAYS(Table1[[#This Row],[Start Date]], IF(Table1[[#This Row],[End Date]]="Present", DATE(2025,4,27), Table1[[#This Row],[End Date]]))</f>
        <v>2150</v>
      </c>
      <c r="T70">
        <f>ROUND(Table1[[#This Row],[Net Workdays]]/365,1)</f>
        <v>5.9</v>
      </c>
      <c r="U70" t="str">
        <f>IF(Table1[[#This Row],[Net Workyears]]&gt;10, "Over 10 Years",
IF(Table1[[#This Row],[Net Workyears]]&gt;=6, "6 - 10 Years",
IF(Table1[[#This Row],[Net Workyears]]&gt;=2,"2 - 5 Years",
IF(Table1[[#This Row],[Net Workyears]]&lt;2," &lt; 2 Years", "Invalid"))))</f>
        <v>2 - 5 Years</v>
      </c>
      <c r="V70" s="14" t="str">
        <f>IF(Table1[[#This Row],[Age]]&gt;45, "Old - 45+ Years",
IF(Table1[[#This Row],[Age]]&gt;30, "Middle-Age - 31-45 Years",
IF(Table1[[#This Row],[Age]]&lt;=30, "Adolescent-Young - 30- Years", "Invalid")))</f>
        <v>Old - 45+ Years</v>
      </c>
      <c r="W70" s="14" t="str">
        <f>CONCATENATE(Table1[[#This Row],[First Name]], " ",Table1[[#This Row],[Last Name]])</f>
        <v>Alex Taylor</v>
      </c>
      <c r="X70" s="1">
        <f>IF(
   Table1[[#This Row],[End Date]]="Present",
   DATE(2025,4,27),
   IF(
     ISNUMBER(Table1[[#This Row],[End Date]]),
     Table1[[#This Row],[End Date]],
     IFERROR(
       DATEVALUE(Table1[[#This Row],[End Date]]),
       "Invalid"
     )
   )
 )</f>
        <v>45774</v>
      </c>
    </row>
    <row r="71" spans="1:24" x14ac:dyDescent="0.3">
      <c r="A71">
        <v>1043</v>
      </c>
      <c r="B71" t="s">
        <v>80</v>
      </c>
      <c r="C71" t="s">
        <v>191</v>
      </c>
      <c r="D71" t="s">
        <v>239</v>
      </c>
      <c r="E71">
        <v>63</v>
      </c>
      <c r="F71" t="s">
        <v>306</v>
      </c>
      <c r="G71" t="s">
        <v>307</v>
      </c>
      <c r="H71" t="s">
        <v>76</v>
      </c>
      <c r="I71">
        <v>106000</v>
      </c>
      <c r="J71" t="s">
        <v>77</v>
      </c>
      <c r="K71" t="s">
        <v>24</v>
      </c>
      <c r="L71" t="s">
        <v>40</v>
      </c>
      <c r="M71" t="s">
        <v>106</v>
      </c>
      <c r="N71" s="1" t="s">
        <v>427</v>
      </c>
      <c r="O71" t="s">
        <v>65</v>
      </c>
      <c r="P71" t="s">
        <v>66</v>
      </c>
      <c r="Q71" t="s">
        <v>40</v>
      </c>
      <c r="R71">
        <v>0</v>
      </c>
      <c r="S71">
        <f>NETWORKDAYS(Table1[[#This Row],[Start Date]], IF(Table1[[#This Row],[End Date]]="Present", DATE(2025,4,27), Table1[[#This Row],[End Date]]))</f>
        <v>6308</v>
      </c>
      <c r="T71">
        <f>ROUND(Table1[[#This Row],[Net Workdays]]/365,1)</f>
        <v>17.3</v>
      </c>
      <c r="U71" t="str">
        <f>IF(Table1[[#This Row],[Net Workyears]]&gt;10, "Over 10 Years",
IF(Table1[[#This Row],[Net Workyears]]&gt;=6, "6 - 10 Years",
IF(Table1[[#This Row],[Net Workyears]]&gt;=2,"2 - 5 Years",
IF(Table1[[#This Row],[Net Workyears]]&lt;2," &lt; 2 Years", "Invalid"))))</f>
        <v>Over 10 Years</v>
      </c>
      <c r="V71" s="14" t="str">
        <f>IF(Table1[[#This Row],[Age]]&gt;45, "Old - 45+ Years",
IF(Table1[[#This Row],[Age]]&gt;30, "Middle-Age - 31-45 Years",
IF(Table1[[#This Row],[Age]]&lt;=30, "Adolescent-Young - 30- Years", "Invalid")))</f>
        <v>Old - 45+ Years</v>
      </c>
      <c r="W71" s="14" t="str">
        <f>CONCATENATE(Table1[[#This Row],[First Name]], " ",Table1[[#This Row],[Last Name]])</f>
        <v>Alex Wilson</v>
      </c>
      <c r="X71" s="1">
        <f>IF(
   Table1[[#This Row],[End Date]]="Present",
   DATE(2025,4,27),
   IF(
     ISNUMBER(Table1[[#This Row],[End Date]]),
     Table1[[#This Row],[End Date]],
     IFERROR(
       DATEVALUE(Table1[[#This Row],[End Date]]),
       "Invalid"
     )
   )
 )</f>
        <v>45774</v>
      </c>
    </row>
    <row r="72" spans="1:24" x14ac:dyDescent="0.3">
      <c r="A72">
        <v>1005</v>
      </c>
      <c r="B72" t="s">
        <v>137</v>
      </c>
      <c r="C72" t="s">
        <v>120</v>
      </c>
      <c r="D72" t="s">
        <v>351</v>
      </c>
      <c r="E72">
        <v>25</v>
      </c>
      <c r="F72" t="s">
        <v>305</v>
      </c>
      <c r="G72" t="s">
        <v>310</v>
      </c>
      <c r="H72" t="s">
        <v>62</v>
      </c>
      <c r="I72">
        <v>89000</v>
      </c>
      <c r="J72" t="s">
        <v>32</v>
      </c>
      <c r="K72" t="s">
        <v>40</v>
      </c>
      <c r="L72" t="s">
        <v>24</v>
      </c>
      <c r="M72" t="s">
        <v>106</v>
      </c>
      <c r="N72" s="1" t="s">
        <v>428</v>
      </c>
      <c r="O72" t="s">
        <v>502</v>
      </c>
      <c r="P72" t="s">
        <v>66</v>
      </c>
      <c r="Q72" t="s">
        <v>40</v>
      </c>
      <c r="R72" t="s">
        <v>515</v>
      </c>
      <c r="S72">
        <f>NETWORKDAYS(Table1[[#This Row],[Start Date]], IF(Table1[[#This Row],[End Date]]="Present", DATE(2025,4,27), Table1[[#This Row],[End Date]]))</f>
        <v>1771</v>
      </c>
      <c r="T72">
        <f>ROUND(Table1[[#This Row],[Net Workdays]]/365,1)</f>
        <v>4.9000000000000004</v>
      </c>
      <c r="U72" t="str">
        <f>IF(Table1[[#This Row],[Net Workyears]]&gt;10, "Over 10 Years",
IF(Table1[[#This Row],[Net Workyears]]&gt;=6, "6 - 10 Years",
IF(Table1[[#This Row],[Net Workyears]]&gt;=2,"2 - 5 Years",
IF(Table1[[#This Row],[Net Workyears]]&lt;2," &lt; 2 Years", "Invalid"))))</f>
        <v>2 - 5 Years</v>
      </c>
      <c r="V72" s="14" t="str">
        <f>IF(Table1[[#This Row],[Age]]&gt;45, "Old - 45+ Years",
IF(Table1[[#This Row],[Age]]&gt;30, "Middle-Age - 31-45 Years",
IF(Table1[[#This Row],[Age]]&lt;=30, "Adolescent-Young - 30- Years", "Invalid")))</f>
        <v>Adolescent-Young - 30- Years</v>
      </c>
      <c r="W72" s="14" t="str">
        <f>CONCATENATE(Table1[[#This Row],[First Name]], " ",Table1[[#This Row],[Last Name]])</f>
        <v>Taylor Miller</v>
      </c>
      <c r="X72" s="1">
        <f>IF(
   Table1[[#This Row],[End Date]]="Present",
   DATE(2025,4,27),
   IF(
     ISNUMBER(Table1[[#This Row],[End Date]]),
     Table1[[#This Row],[End Date]],
     IFERROR(
       DATEVALUE(Table1[[#This Row],[End Date]]),
       "Invalid"
     )
   )
 )</f>
        <v>40397</v>
      </c>
    </row>
    <row r="73" spans="1:24" x14ac:dyDescent="0.3">
      <c r="A73">
        <v>1040</v>
      </c>
      <c r="B73" t="s">
        <v>18</v>
      </c>
      <c r="C73" t="s">
        <v>137</v>
      </c>
      <c r="D73" t="s">
        <v>352</v>
      </c>
      <c r="E73">
        <v>61</v>
      </c>
      <c r="F73" t="s">
        <v>305</v>
      </c>
      <c r="G73" t="s">
        <v>310</v>
      </c>
      <c r="H73" t="s">
        <v>83</v>
      </c>
      <c r="I73">
        <v>91000</v>
      </c>
      <c r="J73" t="s">
        <v>23</v>
      </c>
      <c r="K73" t="s">
        <v>24</v>
      </c>
      <c r="L73" t="s">
        <v>40</v>
      </c>
      <c r="M73" t="s">
        <v>25</v>
      </c>
      <c r="N73" s="1" t="s">
        <v>429</v>
      </c>
      <c r="O73" t="s">
        <v>503</v>
      </c>
      <c r="P73" t="s">
        <v>26</v>
      </c>
      <c r="Q73" t="s">
        <v>24</v>
      </c>
      <c r="R73">
        <v>2</v>
      </c>
      <c r="S73">
        <f>NETWORKDAYS(Table1[[#This Row],[Start Date]], IF(Table1[[#This Row],[End Date]]="Present", DATE(2025,4,27), Table1[[#This Row],[End Date]]))</f>
        <v>3341</v>
      </c>
      <c r="T73">
        <f>ROUND(Table1[[#This Row],[Net Workdays]]/365,1)</f>
        <v>9.1999999999999993</v>
      </c>
      <c r="U73" t="str">
        <f>IF(Table1[[#This Row],[Net Workyears]]&gt;10, "Over 10 Years",
IF(Table1[[#This Row],[Net Workyears]]&gt;=6, "6 - 10 Years",
IF(Table1[[#This Row],[Net Workyears]]&gt;=2,"2 - 5 Years",
IF(Table1[[#This Row],[Net Workyears]]&lt;2," &lt; 2 Years", "Invalid"))))</f>
        <v>6 - 10 Years</v>
      </c>
      <c r="V73" s="14" t="str">
        <f>IF(Table1[[#This Row],[Age]]&gt;45, "Old - 45+ Years",
IF(Table1[[#This Row],[Age]]&gt;30, "Middle-Age - 31-45 Years",
IF(Table1[[#This Row],[Age]]&lt;=30, "Adolescent-Young - 30- Years", "Invalid")))</f>
        <v>Old - 45+ Years</v>
      </c>
      <c r="W73" s="14" t="str">
        <f>CONCATENATE(Table1[[#This Row],[First Name]], " ",Table1[[#This Row],[Last Name]])</f>
        <v>Pat Taylor</v>
      </c>
      <c r="X73" s="1">
        <f>IF(
   Table1[[#This Row],[End Date]]="Present",
   DATE(2025,4,27),
   IF(
     ISNUMBER(Table1[[#This Row],[End Date]]),
     Table1[[#This Row],[End Date]],
     IFERROR(
       DATEVALUE(Table1[[#This Row],[End Date]]),
       "Invalid"
     )
   )
 )</f>
        <v>43496</v>
      </c>
    </row>
    <row r="74" spans="1:24" x14ac:dyDescent="0.3">
      <c r="A74">
        <v>1038</v>
      </c>
      <c r="B74" t="s">
        <v>182</v>
      </c>
      <c r="C74" t="s">
        <v>137</v>
      </c>
      <c r="D74" t="s">
        <v>245</v>
      </c>
      <c r="E74">
        <v>52</v>
      </c>
      <c r="F74" t="s">
        <v>306</v>
      </c>
      <c r="G74" t="s">
        <v>309</v>
      </c>
      <c r="H74" t="s">
        <v>76</v>
      </c>
      <c r="I74">
        <v>118000</v>
      </c>
      <c r="J74" t="s">
        <v>77</v>
      </c>
      <c r="K74" t="s">
        <v>24</v>
      </c>
      <c r="L74" t="s">
        <v>40</v>
      </c>
      <c r="M74" t="s">
        <v>71</v>
      </c>
      <c r="N74" s="1" t="s">
        <v>430</v>
      </c>
      <c r="O74" t="s">
        <v>504</v>
      </c>
      <c r="P74" t="s">
        <v>50</v>
      </c>
      <c r="Q74" t="s">
        <v>24</v>
      </c>
      <c r="R74">
        <v>3</v>
      </c>
      <c r="S74">
        <f>NETWORKDAYS(Table1[[#This Row],[Start Date]], IF(Table1[[#This Row],[End Date]]="Present", DATE(2025,4,27), Table1[[#This Row],[End Date]]))</f>
        <v>951</v>
      </c>
      <c r="T74">
        <f>ROUND(Table1[[#This Row],[Net Workdays]]/365,1)</f>
        <v>2.6</v>
      </c>
      <c r="U74" t="str">
        <f>IF(Table1[[#This Row],[Net Workyears]]&gt;10, "Over 10 Years",
IF(Table1[[#This Row],[Net Workyears]]&gt;=6, "6 - 10 Years",
IF(Table1[[#This Row],[Net Workyears]]&gt;=2,"2 - 5 Years",
IF(Table1[[#This Row],[Net Workyears]]&lt;2," &lt; 2 Years", "Invalid"))))</f>
        <v>2 - 5 Years</v>
      </c>
      <c r="V74" s="14" t="str">
        <f>IF(Table1[[#This Row],[Age]]&gt;45, "Old - 45+ Years",
IF(Table1[[#This Row],[Age]]&gt;30, "Middle-Age - 31-45 Years",
IF(Table1[[#This Row],[Age]]&lt;=30, "Adolescent-Young - 30- Years", "Invalid")))</f>
        <v>Old - 45+ Years</v>
      </c>
      <c r="W74" s="14" t="str">
        <f>CONCATENATE(Table1[[#This Row],[First Name]], " ",Table1[[#This Row],[Last Name]])</f>
        <v>Chris Taylor</v>
      </c>
      <c r="X74" s="1">
        <f>IF(
   Table1[[#This Row],[End Date]]="Present",
   DATE(2025,4,27),
   IF(
     ISNUMBER(Table1[[#This Row],[End Date]]),
     Table1[[#This Row],[End Date]],
     IFERROR(
       DATEVALUE(Table1[[#This Row],[End Date]]),
       "Invalid"
     )
   )
 )</f>
        <v>44221</v>
      </c>
    </row>
    <row r="75" spans="1:24" x14ac:dyDescent="0.3">
      <c r="A75">
        <v>1021</v>
      </c>
      <c r="B75" t="s">
        <v>80</v>
      </c>
      <c r="C75" t="s">
        <v>74</v>
      </c>
      <c r="D75" t="s">
        <v>247</v>
      </c>
      <c r="E75">
        <v>34</v>
      </c>
      <c r="F75" t="s">
        <v>306</v>
      </c>
      <c r="G75" t="s">
        <v>307</v>
      </c>
      <c r="H75" t="s">
        <v>248</v>
      </c>
      <c r="I75">
        <v>148000</v>
      </c>
      <c r="J75" t="s">
        <v>39</v>
      </c>
      <c r="K75" t="s">
        <v>40</v>
      </c>
      <c r="L75" t="s">
        <v>24</v>
      </c>
      <c r="M75" t="s">
        <v>25</v>
      </c>
      <c r="N75" s="1" t="s">
        <v>431</v>
      </c>
      <c r="O75" t="s">
        <v>505</v>
      </c>
      <c r="P75" t="s">
        <v>66</v>
      </c>
      <c r="Q75" t="s">
        <v>40</v>
      </c>
      <c r="R75" t="s">
        <v>515</v>
      </c>
      <c r="S75">
        <f>NETWORKDAYS(Table1[[#This Row],[Start Date]], IF(Table1[[#This Row],[End Date]]="Present", DATE(2025,4,27), Table1[[#This Row],[End Date]]))</f>
        <v>2601</v>
      </c>
      <c r="T75">
        <f>ROUND(Table1[[#This Row],[Net Workdays]]/365,1)</f>
        <v>7.1</v>
      </c>
      <c r="U75" t="str">
        <f>IF(Table1[[#This Row],[Net Workyears]]&gt;10, "Over 10 Years",
IF(Table1[[#This Row],[Net Workyears]]&gt;=6, "6 - 10 Years",
IF(Table1[[#This Row],[Net Workyears]]&gt;=2,"2 - 5 Years",
IF(Table1[[#This Row],[Net Workyears]]&lt;2," &lt; 2 Years", "Invalid"))))</f>
        <v>6 - 10 Years</v>
      </c>
      <c r="V75" s="14" t="str">
        <f>IF(Table1[[#This Row],[Age]]&gt;45, "Old - 45+ Years",
IF(Table1[[#This Row],[Age]]&gt;30, "Middle-Age - 31-45 Years",
IF(Table1[[#This Row],[Age]]&lt;=30, "Adolescent-Young - 30- Years", "Invalid")))</f>
        <v>Middle-Age - 31-45 Years</v>
      </c>
      <c r="W75" s="14" t="str">
        <f>CONCATENATE(Table1[[#This Row],[First Name]], " ",Table1[[#This Row],[Last Name]])</f>
        <v>Alex Brown</v>
      </c>
      <c r="X75" s="1">
        <f>IF(
   Table1[[#This Row],[End Date]]="Present",
   DATE(2025,4,27),
   IF(
     ISNUMBER(Table1[[#This Row],[End Date]]),
     Table1[[#This Row],[End Date]],
     IFERROR(
       DATEVALUE(Table1[[#This Row],[End Date]]),
       "Invalid"
     )
   )
 )</f>
        <v>44638</v>
      </c>
    </row>
    <row r="76" spans="1:24" x14ac:dyDescent="0.3">
      <c r="A76">
        <v>1032</v>
      </c>
      <c r="B76" t="s">
        <v>102</v>
      </c>
      <c r="C76" t="s">
        <v>74</v>
      </c>
      <c r="D76" t="s">
        <v>353</v>
      </c>
      <c r="E76">
        <v>25</v>
      </c>
      <c r="F76" t="s">
        <v>306</v>
      </c>
      <c r="G76" t="s">
        <v>307</v>
      </c>
      <c r="H76" t="s">
        <v>38</v>
      </c>
      <c r="I76">
        <v>148000</v>
      </c>
      <c r="J76" t="s">
        <v>91</v>
      </c>
      <c r="K76" t="s">
        <v>24</v>
      </c>
      <c r="L76" t="s">
        <v>24</v>
      </c>
      <c r="M76" t="s">
        <v>71</v>
      </c>
      <c r="N76" s="1" t="s">
        <v>432</v>
      </c>
      <c r="O76" t="s">
        <v>506</v>
      </c>
      <c r="P76" t="s">
        <v>50</v>
      </c>
      <c r="Q76" t="s">
        <v>24</v>
      </c>
      <c r="R76">
        <v>4</v>
      </c>
      <c r="S76">
        <f>NETWORKDAYS(Table1[[#This Row],[Start Date]], IF(Table1[[#This Row],[End Date]]="Present", DATE(2025,4,27), Table1[[#This Row],[End Date]]))</f>
        <v>255</v>
      </c>
      <c r="T76">
        <f>ROUND(Table1[[#This Row],[Net Workdays]]/365,1)</f>
        <v>0.7</v>
      </c>
      <c r="U76" t="str">
        <f>IF(Table1[[#This Row],[Net Workyears]]&gt;10, "Over 10 Years",
IF(Table1[[#This Row],[Net Workyears]]&gt;=6, "6 - 10 Years",
IF(Table1[[#This Row],[Net Workyears]]&gt;=2,"2 - 5 Years",
IF(Table1[[#This Row],[Net Workyears]]&lt;2," &lt; 2 Years", "Invalid"))))</f>
        <v xml:space="preserve"> &lt; 2 Years</v>
      </c>
      <c r="V76" s="14" t="str">
        <f>IF(Table1[[#This Row],[Age]]&gt;45, "Old - 45+ Years",
IF(Table1[[#This Row],[Age]]&gt;30, "Middle-Age - 31-45 Years",
IF(Table1[[#This Row],[Age]]&lt;=30, "Adolescent-Young - 30- Years", "Invalid")))</f>
        <v>Adolescent-Young - 30- Years</v>
      </c>
      <c r="W76" s="14" t="str">
        <f>CONCATENATE(Table1[[#This Row],[First Name]], " ",Table1[[#This Row],[Last Name]])</f>
        <v>Casey Brown</v>
      </c>
      <c r="X76" s="1">
        <f>IF(
   Table1[[#This Row],[End Date]]="Present",
   DATE(2025,4,27),
   IF(
     ISNUMBER(Table1[[#This Row],[End Date]]),
     Table1[[#This Row],[End Date]],
     IFERROR(
       DATEVALUE(Table1[[#This Row],[End Date]]),
       "Invalid"
     )
   )
 )</f>
        <v>42092</v>
      </c>
    </row>
    <row r="77" spans="1:24" x14ac:dyDescent="0.3">
      <c r="A77">
        <v>1048</v>
      </c>
      <c r="B77" t="s">
        <v>80</v>
      </c>
      <c r="C77" t="s">
        <v>191</v>
      </c>
      <c r="D77" t="s">
        <v>239</v>
      </c>
      <c r="E77">
        <v>64</v>
      </c>
      <c r="F77" t="s">
        <v>306</v>
      </c>
      <c r="G77" t="s">
        <v>310</v>
      </c>
      <c r="H77" t="s">
        <v>62</v>
      </c>
      <c r="I77">
        <v>109000</v>
      </c>
      <c r="J77" t="s">
        <v>39</v>
      </c>
      <c r="K77" t="s">
        <v>24</v>
      </c>
      <c r="L77" t="s">
        <v>24</v>
      </c>
      <c r="M77" t="s">
        <v>25</v>
      </c>
      <c r="N77" s="1" t="s">
        <v>433</v>
      </c>
      <c r="O77" t="s">
        <v>507</v>
      </c>
      <c r="P77" t="s">
        <v>66</v>
      </c>
      <c r="Q77" t="s">
        <v>24</v>
      </c>
      <c r="R77">
        <v>3</v>
      </c>
      <c r="S77">
        <f>NETWORKDAYS(Table1[[#This Row],[Start Date]], IF(Table1[[#This Row],[End Date]]="Present", DATE(2025,4,27), Table1[[#This Row],[End Date]]))</f>
        <v>2495</v>
      </c>
      <c r="T77">
        <f>ROUND(Table1[[#This Row],[Net Workdays]]/365,1)</f>
        <v>6.8</v>
      </c>
      <c r="U77" t="str">
        <f>IF(Table1[[#This Row],[Net Workyears]]&gt;10, "Over 10 Years",
IF(Table1[[#This Row],[Net Workyears]]&gt;=6, "6 - 10 Years",
IF(Table1[[#This Row],[Net Workyears]]&gt;=2,"2 - 5 Years",
IF(Table1[[#This Row],[Net Workyears]]&lt;2," &lt; 2 Years", "Invalid"))))</f>
        <v>6 - 10 Years</v>
      </c>
      <c r="V77" s="14" t="str">
        <f>IF(Table1[[#This Row],[Age]]&gt;45, "Old - 45+ Years",
IF(Table1[[#This Row],[Age]]&gt;30, "Middle-Age - 31-45 Years",
IF(Table1[[#This Row],[Age]]&lt;=30, "Adolescent-Young - 30- Years", "Invalid")))</f>
        <v>Old - 45+ Years</v>
      </c>
      <c r="W77" s="14" t="str">
        <f>CONCATENATE(Table1[[#This Row],[First Name]], " ",Table1[[#This Row],[Last Name]])</f>
        <v>Alex Wilson</v>
      </c>
      <c r="X77" s="1">
        <f>IF(
   Table1[[#This Row],[End Date]]="Present",
   DATE(2025,4,27),
   IF(
     ISNUMBER(Table1[[#This Row],[End Date]]),
     Table1[[#This Row],[End Date]],
     IFERROR(
       DATEVALUE(Table1[[#This Row],[End Date]]),
       "Invalid"
     )
   )
 )</f>
        <v>43120</v>
      </c>
    </row>
    <row r="78" spans="1:24" x14ac:dyDescent="0.3">
      <c r="A78">
        <v>1050</v>
      </c>
      <c r="B78" t="s">
        <v>51</v>
      </c>
      <c r="C78" t="s">
        <v>120</v>
      </c>
      <c r="D78" t="s">
        <v>255</v>
      </c>
      <c r="E78">
        <v>48</v>
      </c>
      <c r="F78" t="s">
        <v>305</v>
      </c>
      <c r="G78" t="s">
        <v>310</v>
      </c>
      <c r="H78" t="s">
        <v>62</v>
      </c>
      <c r="I78">
        <v>52000</v>
      </c>
      <c r="J78" t="s">
        <v>39</v>
      </c>
      <c r="K78" t="s">
        <v>24</v>
      </c>
      <c r="L78" t="s">
        <v>24</v>
      </c>
      <c r="M78" t="s">
        <v>71</v>
      </c>
      <c r="N78" s="1" t="s">
        <v>434</v>
      </c>
      <c r="O78" t="s">
        <v>508</v>
      </c>
      <c r="P78" t="s">
        <v>34</v>
      </c>
      <c r="Q78" t="s">
        <v>40</v>
      </c>
      <c r="R78" t="s">
        <v>515</v>
      </c>
      <c r="S78">
        <f>NETWORKDAYS(Table1[[#This Row],[Start Date]], IF(Table1[[#This Row],[End Date]]="Present", DATE(2025,4,27), Table1[[#This Row],[End Date]]))</f>
        <v>1031</v>
      </c>
      <c r="T78">
        <f>ROUND(Table1[[#This Row],[Net Workdays]]/365,1)</f>
        <v>2.8</v>
      </c>
      <c r="U78" t="str">
        <f>IF(Table1[[#This Row],[Net Workyears]]&gt;10, "Over 10 Years",
IF(Table1[[#This Row],[Net Workyears]]&gt;=6, "6 - 10 Years",
IF(Table1[[#This Row],[Net Workyears]]&gt;=2,"2 - 5 Years",
IF(Table1[[#This Row],[Net Workyears]]&lt;2," &lt; 2 Years", "Invalid"))))</f>
        <v>2 - 5 Years</v>
      </c>
      <c r="V78" s="14" t="str">
        <f>IF(Table1[[#This Row],[Age]]&gt;45, "Old - 45+ Years",
IF(Table1[[#This Row],[Age]]&gt;30, "Middle-Age - 31-45 Years",
IF(Table1[[#This Row],[Age]]&lt;=30, "Adolescent-Young - 30- Years", "Invalid")))</f>
        <v>Old - 45+ Years</v>
      </c>
      <c r="W78" s="14" t="str">
        <f>CONCATENATE(Table1[[#This Row],[First Name]], " ",Table1[[#This Row],[Last Name]])</f>
        <v>John Miller</v>
      </c>
      <c r="X78" s="1">
        <f>IF(
   Table1[[#This Row],[End Date]]="Present",
   DATE(2025,4,27),
   IF(
     ISNUMBER(Table1[[#This Row],[End Date]]),
     Table1[[#This Row],[End Date]],
     IFERROR(
       DATEVALUE(Table1[[#This Row],[End Date]]),
       "Invalid"
     )
   )
 )</f>
        <v>44584</v>
      </c>
    </row>
    <row r="79" spans="1:24" x14ac:dyDescent="0.3">
      <c r="A79">
        <v>1035</v>
      </c>
      <c r="B79" t="s">
        <v>80</v>
      </c>
      <c r="C79" t="s">
        <v>68</v>
      </c>
      <c r="D79" t="s">
        <v>230</v>
      </c>
      <c r="E79">
        <v>61</v>
      </c>
      <c r="F79" t="s">
        <v>306</v>
      </c>
      <c r="G79" t="s">
        <v>309</v>
      </c>
      <c r="H79" t="s">
        <v>112</v>
      </c>
      <c r="I79">
        <v>139000</v>
      </c>
      <c r="J79" t="s">
        <v>91</v>
      </c>
      <c r="K79" t="s">
        <v>24</v>
      </c>
      <c r="L79" t="s">
        <v>24</v>
      </c>
      <c r="M79" t="s">
        <v>25</v>
      </c>
      <c r="N79" s="1" t="s">
        <v>435</v>
      </c>
      <c r="O79" t="s">
        <v>509</v>
      </c>
      <c r="P79" t="s">
        <v>26</v>
      </c>
      <c r="Q79" t="s">
        <v>40</v>
      </c>
      <c r="R79" t="s">
        <v>515</v>
      </c>
      <c r="S79">
        <f>NETWORKDAYS(Table1[[#This Row],[Start Date]], IF(Table1[[#This Row],[End Date]]="Present", DATE(2025,4,27), Table1[[#This Row],[End Date]]))</f>
        <v>749</v>
      </c>
      <c r="T79">
        <f>ROUND(Table1[[#This Row],[Net Workdays]]/365,1)</f>
        <v>2.1</v>
      </c>
      <c r="U79" t="str">
        <f>IF(Table1[[#This Row],[Net Workyears]]&gt;10, "Over 10 Years",
IF(Table1[[#This Row],[Net Workyears]]&gt;=6, "6 - 10 Years",
IF(Table1[[#This Row],[Net Workyears]]&gt;=2,"2 - 5 Years",
IF(Table1[[#This Row],[Net Workyears]]&lt;2," &lt; 2 Years", "Invalid"))))</f>
        <v>2 - 5 Years</v>
      </c>
      <c r="V79" s="14" t="str">
        <f>IF(Table1[[#This Row],[Age]]&gt;45, "Old - 45+ Years",
IF(Table1[[#This Row],[Age]]&gt;30, "Middle-Age - 31-45 Years",
IF(Table1[[#This Row],[Age]]&lt;=30, "Adolescent-Young - 30- Years", "Invalid")))</f>
        <v>Old - 45+ Years</v>
      </c>
      <c r="W79" s="14" t="str">
        <f>CONCATENATE(Table1[[#This Row],[First Name]], " ",Table1[[#This Row],[Last Name]])</f>
        <v>Alex Davis</v>
      </c>
      <c r="X79" s="1">
        <f>IF(
   Table1[[#This Row],[End Date]]="Present",
   DATE(2025,4,27),
   IF(
     ISNUMBER(Table1[[#This Row],[End Date]]),
     Table1[[#This Row],[End Date]],
     IFERROR(
       DATEVALUE(Table1[[#This Row],[End Date]]),
       "Invalid"
     )
   )
 )</f>
        <v>38503</v>
      </c>
    </row>
    <row r="80" spans="1:24" x14ac:dyDescent="0.3">
      <c r="A80">
        <v>1008</v>
      </c>
      <c r="B80" t="s">
        <v>213</v>
      </c>
      <c r="C80" t="s">
        <v>68</v>
      </c>
      <c r="D80" t="s">
        <v>354</v>
      </c>
      <c r="E80">
        <v>27</v>
      </c>
      <c r="F80" t="s">
        <v>305</v>
      </c>
      <c r="G80" t="s">
        <v>308</v>
      </c>
      <c r="H80" t="s">
        <v>112</v>
      </c>
      <c r="I80">
        <v>106000</v>
      </c>
      <c r="J80" t="s">
        <v>91</v>
      </c>
      <c r="K80" t="s">
        <v>24</v>
      </c>
      <c r="L80" t="s">
        <v>40</v>
      </c>
      <c r="M80" t="s">
        <v>25</v>
      </c>
      <c r="N80" s="1" t="s">
        <v>436</v>
      </c>
      <c r="O80" t="s">
        <v>510</v>
      </c>
      <c r="P80" t="s">
        <v>50</v>
      </c>
      <c r="Q80" t="s">
        <v>40</v>
      </c>
      <c r="R80" t="s">
        <v>515</v>
      </c>
      <c r="S80">
        <f>NETWORKDAYS(Table1[[#This Row],[Start Date]], IF(Table1[[#This Row],[End Date]]="Present", DATE(2025,4,27), Table1[[#This Row],[End Date]]))</f>
        <v>882</v>
      </c>
      <c r="T80">
        <f>ROUND(Table1[[#This Row],[Net Workdays]]/365,1)</f>
        <v>2.4</v>
      </c>
      <c r="U80" t="str">
        <f>IF(Table1[[#This Row],[Net Workyears]]&gt;10, "Over 10 Years",
IF(Table1[[#This Row],[Net Workyears]]&gt;=6, "6 - 10 Years",
IF(Table1[[#This Row],[Net Workyears]]&gt;=2,"2 - 5 Years",
IF(Table1[[#This Row],[Net Workyears]]&lt;2," &lt; 2 Years", "Invalid"))))</f>
        <v>2 - 5 Years</v>
      </c>
      <c r="V80" s="14" t="str">
        <f>IF(Table1[[#This Row],[Age]]&gt;45, "Old - 45+ Years",
IF(Table1[[#This Row],[Age]]&gt;30, "Middle-Age - 31-45 Years",
IF(Table1[[#This Row],[Age]]&lt;=30, "Adolescent-Young - 30- Years", "Invalid")))</f>
        <v>Adolescent-Young - 30- Years</v>
      </c>
      <c r="W80" s="14" t="str">
        <f>CONCATENATE(Table1[[#This Row],[First Name]], " ",Table1[[#This Row],[Last Name]])</f>
        <v>Jordan Davis</v>
      </c>
      <c r="X80" s="1">
        <f>IF(
   Table1[[#This Row],[End Date]]="Present",
   DATE(2025,4,27),
   IF(
     ISNUMBER(Table1[[#This Row],[End Date]]),
     Table1[[#This Row],[End Date]],
     IFERROR(
       DATEVALUE(Table1[[#This Row],[End Date]]),
       "Invalid"
     )
   )
 )</f>
        <v>45179</v>
      </c>
    </row>
    <row r="81" spans="1:24" x14ac:dyDescent="0.3">
      <c r="A81">
        <v>1076</v>
      </c>
      <c r="B81" t="s">
        <v>182</v>
      </c>
      <c r="C81" t="s">
        <v>122</v>
      </c>
      <c r="D81" t="s">
        <v>260</v>
      </c>
      <c r="E81">
        <v>57</v>
      </c>
      <c r="F81" t="s">
        <v>305</v>
      </c>
      <c r="G81" t="s">
        <v>309</v>
      </c>
      <c r="H81" t="s">
        <v>58</v>
      </c>
      <c r="I81">
        <v>128000</v>
      </c>
      <c r="J81" t="s">
        <v>32</v>
      </c>
      <c r="K81" t="s">
        <v>24</v>
      </c>
      <c r="L81" t="s">
        <v>40</v>
      </c>
      <c r="M81" t="s">
        <v>25</v>
      </c>
      <c r="N81" s="1" t="s">
        <v>437</v>
      </c>
      <c r="O81" t="s">
        <v>511</v>
      </c>
      <c r="P81" t="s">
        <v>79</v>
      </c>
      <c r="Q81" t="s">
        <v>40</v>
      </c>
      <c r="R81" t="s">
        <v>515</v>
      </c>
      <c r="S81">
        <f>NETWORKDAYS(Table1[[#This Row],[Start Date]], IF(Table1[[#This Row],[End Date]]="Present", DATE(2025,4,27), Table1[[#This Row],[End Date]]))</f>
        <v>405</v>
      </c>
      <c r="T81">
        <f>ROUND(Table1[[#This Row],[Net Workdays]]/365,1)</f>
        <v>1.1000000000000001</v>
      </c>
      <c r="U81" t="str">
        <f>IF(Table1[[#This Row],[Net Workyears]]&gt;10, "Over 10 Years",
IF(Table1[[#This Row],[Net Workyears]]&gt;=6, "6 - 10 Years",
IF(Table1[[#This Row],[Net Workyears]]&gt;=2,"2 - 5 Years",
IF(Table1[[#This Row],[Net Workyears]]&lt;2," &lt; 2 Years", "Invalid"))))</f>
        <v xml:space="preserve"> &lt; 2 Years</v>
      </c>
      <c r="V81" s="14" t="str">
        <f>IF(Table1[[#This Row],[Age]]&gt;45, "Old - 45+ Years",
IF(Table1[[#This Row],[Age]]&gt;30, "Middle-Age - 31-45 Years",
IF(Table1[[#This Row],[Age]]&lt;=30, "Adolescent-Young - 30- Years", "Invalid")))</f>
        <v>Old - 45+ Years</v>
      </c>
      <c r="W81" s="14" t="str">
        <f>CONCATENATE(Table1[[#This Row],[First Name]], " ",Table1[[#This Row],[Last Name]])</f>
        <v>Chris Jones</v>
      </c>
      <c r="X81" s="1">
        <f>IF(
   Table1[[#This Row],[End Date]]="Present",
   DATE(2025,4,27),
   IF(
     ISNUMBER(Table1[[#This Row],[End Date]]),
     Table1[[#This Row],[End Date]],
     IFERROR(
       DATEVALUE(Table1[[#This Row],[End Date]]),
       "Invalid"
     )
   )
 )</f>
        <v>41655</v>
      </c>
    </row>
    <row r="82" spans="1:24" x14ac:dyDescent="0.3">
      <c r="A82">
        <v>1083</v>
      </c>
      <c r="B82" t="s">
        <v>137</v>
      </c>
      <c r="C82" t="s">
        <v>122</v>
      </c>
      <c r="D82" t="s">
        <v>355</v>
      </c>
      <c r="E82">
        <v>42</v>
      </c>
      <c r="F82" t="s">
        <v>306</v>
      </c>
      <c r="G82" t="s">
        <v>308</v>
      </c>
      <c r="H82" t="s">
        <v>76</v>
      </c>
      <c r="I82">
        <v>30000</v>
      </c>
      <c r="J82" t="s">
        <v>23</v>
      </c>
      <c r="K82" t="s">
        <v>40</v>
      </c>
      <c r="L82" t="s">
        <v>24</v>
      </c>
      <c r="M82" t="s">
        <v>106</v>
      </c>
      <c r="N82" s="1" t="s">
        <v>438</v>
      </c>
      <c r="O82" t="s">
        <v>65</v>
      </c>
      <c r="P82" t="s">
        <v>66</v>
      </c>
      <c r="Q82" t="s">
        <v>40</v>
      </c>
      <c r="R82" t="s">
        <v>515</v>
      </c>
      <c r="S82">
        <f>NETWORKDAYS(Table1[[#This Row],[Start Date]], IF(Table1[[#This Row],[End Date]]="Present", DATE(2025,4,27), Table1[[#This Row],[End Date]]))</f>
        <v>5070</v>
      </c>
      <c r="T82">
        <f>ROUND(Table1[[#This Row],[Net Workdays]]/365,1)</f>
        <v>13.9</v>
      </c>
      <c r="U82" t="str">
        <f>IF(Table1[[#This Row],[Net Workyears]]&gt;10, "Over 10 Years",
IF(Table1[[#This Row],[Net Workyears]]&gt;=6, "6 - 10 Years",
IF(Table1[[#This Row],[Net Workyears]]&gt;=2,"2 - 5 Years",
IF(Table1[[#This Row],[Net Workyears]]&lt;2," &lt; 2 Years", "Invalid"))))</f>
        <v>Over 10 Years</v>
      </c>
      <c r="V82" s="14" t="str">
        <f>IF(Table1[[#This Row],[Age]]&gt;45, "Old - 45+ Years",
IF(Table1[[#This Row],[Age]]&gt;30, "Middle-Age - 31-45 Years",
IF(Table1[[#This Row],[Age]]&lt;=30, "Adolescent-Young - 30- Years", "Invalid")))</f>
        <v>Middle-Age - 31-45 Years</v>
      </c>
      <c r="W82" s="14" t="str">
        <f>CONCATENATE(Table1[[#This Row],[First Name]], " ",Table1[[#This Row],[Last Name]])</f>
        <v>Taylor Jones</v>
      </c>
      <c r="X82" s="1">
        <f>IF(
   Table1[[#This Row],[End Date]]="Present",
   DATE(2025,4,27),
   IF(
     ISNUMBER(Table1[[#This Row],[End Date]]),
     Table1[[#This Row],[End Date]],
     IFERROR(
       DATEVALUE(Table1[[#This Row],[End Date]]),
       "Invalid"
     )
   )
 )</f>
        <v>45774</v>
      </c>
    </row>
    <row r="83" spans="1:24" x14ac:dyDescent="0.3">
      <c r="A83">
        <v>1044</v>
      </c>
      <c r="B83" t="s">
        <v>18</v>
      </c>
      <c r="C83" t="s">
        <v>120</v>
      </c>
      <c r="D83" t="s">
        <v>356</v>
      </c>
      <c r="E83">
        <v>35</v>
      </c>
      <c r="F83" t="s">
        <v>305</v>
      </c>
      <c r="G83" t="s">
        <v>309</v>
      </c>
      <c r="H83" t="s">
        <v>62</v>
      </c>
      <c r="I83">
        <v>65000</v>
      </c>
      <c r="J83" t="s">
        <v>77</v>
      </c>
      <c r="K83" t="s">
        <v>40</v>
      </c>
      <c r="L83" t="s">
        <v>24</v>
      </c>
      <c r="M83" t="s">
        <v>106</v>
      </c>
      <c r="N83" s="1" t="s">
        <v>439</v>
      </c>
      <c r="O83" t="s">
        <v>65</v>
      </c>
      <c r="P83" t="s">
        <v>34</v>
      </c>
      <c r="Q83" t="s">
        <v>40</v>
      </c>
      <c r="R83" t="s">
        <v>515</v>
      </c>
      <c r="S83">
        <f>NETWORKDAYS(Table1[[#This Row],[Start Date]], IF(Table1[[#This Row],[End Date]]="Present", DATE(2025,4,27), Table1[[#This Row],[End Date]]))</f>
        <v>2439</v>
      </c>
      <c r="T83">
        <f>ROUND(Table1[[#This Row],[Net Workdays]]/365,1)</f>
        <v>6.7</v>
      </c>
      <c r="U83" t="str">
        <f>IF(Table1[[#This Row],[Net Workyears]]&gt;10, "Over 10 Years",
IF(Table1[[#This Row],[Net Workyears]]&gt;=6, "6 - 10 Years",
IF(Table1[[#This Row],[Net Workyears]]&gt;=2,"2 - 5 Years",
IF(Table1[[#This Row],[Net Workyears]]&lt;2," &lt; 2 Years", "Invalid"))))</f>
        <v>6 - 10 Years</v>
      </c>
      <c r="V83" s="14" t="str">
        <f>IF(Table1[[#This Row],[Age]]&gt;45, "Old - 45+ Years",
IF(Table1[[#This Row],[Age]]&gt;30, "Middle-Age - 31-45 Years",
IF(Table1[[#This Row],[Age]]&lt;=30, "Adolescent-Young - 30- Years", "Invalid")))</f>
        <v>Middle-Age - 31-45 Years</v>
      </c>
      <c r="W83" s="14" t="str">
        <f>CONCATENATE(Table1[[#This Row],[First Name]], " ",Table1[[#This Row],[Last Name]])</f>
        <v>Pat Miller</v>
      </c>
      <c r="X83" s="1">
        <f>IF(
   Table1[[#This Row],[End Date]]="Present",
   DATE(2025,4,27),
   IF(
     ISNUMBER(Table1[[#This Row],[End Date]]),
     Table1[[#This Row],[End Date]],
     IFERROR(
       DATEVALUE(Table1[[#This Row],[End Date]]),
       "Invalid"
     )
   )
 )</f>
        <v>45774</v>
      </c>
    </row>
    <row r="84" spans="1:24" x14ac:dyDescent="0.3">
      <c r="A84">
        <v>1023</v>
      </c>
      <c r="B84" t="s">
        <v>156</v>
      </c>
      <c r="C84" t="s">
        <v>191</v>
      </c>
      <c r="D84" t="s">
        <v>357</v>
      </c>
      <c r="E84">
        <v>36</v>
      </c>
      <c r="F84" t="s">
        <v>305</v>
      </c>
      <c r="G84" t="s">
        <v>309</v>
      </c>
      <c r="H84" t="s">
        <v>62</v>
      </c>
      <c r="I84">
        <v>95000</v>
      </c>
      <c r="J84" t="s">
        <v>23</v>
      </c>
      <c r="K84" t="s">
        <v>24</v>
      </c>
      <c r="L84" t="s">
        <v>40</v>
      </c>
      <c r="M84" t="s">
        <v>25</v>
      </c>
      <c r="N84" s="1" t="s">
        <v>440</v>
      </c>
      <c r="O84" t="s">
        <v>512</v>
      </c>
      <c r="P84" t="s">
        <v>50</v>
      </c>
      <c r="Q84" t="s">
        <v>24</v>
      </c>
      <c r="R84">
        <v>3</v>
      </c>
      <c r="S84">
        <f>NETWORKDAYS(Table1[[#This Row],[Start Date]], IF(Table1[[#This Row],[End Date]]="Present", DATE(2025,4,27), Table1[[#This Row],[End Date]]))</f>
        <v>102</v>
      </c>
      <c r="T84">
        <f>ROUND(Table1[[#This Row],[Net Workdays]]/365,1)</f>
        <v>0.3</v>
      </c>
      <c r="U84" t="str">
        <f>IF(Table1[[#This Row],[Net Workyears]]&gt;10, "Over 10 Years",
IF(Table1[[#This Row],[Net Workyears]]&gt;=6, "6 - 10 Years",
IF(Table1[[#This Row],[Net Workyears]]&gt;=2,"2 - 5 Years",
IF(Table1[[#This Row],[Net Workyears]]&lt;2," &lt; 2 Years", "Invalid"))))</f>
        <v xml:space="preserve"> &lt; 2 Years</v>
      </c>
      <c r="V84" s="14" t="str">
        <f>IF(Table1[[#This Row],[Age]]&gt;45, "Old - 45+ Years",
IF(Table1[[#This Row],[Age]]&gt;30, "Middle-Age - 31-45 Years",
IF(Table1[[#This Row],[Age]]&lt;=30, "Adolescent-Young - 30- Years", "Invalid")))</f>
        <v>Middle-Age - 31-45 Years</v>
      </c>
      <c r="W84" s="14" t="str">
        <f>CONCATENATE(Table1[[#This Row],[First Name]], " ",Table1[[#This Row],[Last Name]])</f>
        <v>Jamie Wilson</v>
      </c>
      <c r="X84" s="1">
        <f>IF(
   Table1[[#This Row],[End Date]]="Present",
   DATE(2025,4,27),
   IF(
     ISNUMBER(Table1[[#This Row],[End Date]]),
     Table1[[#This Row],[End Date]],
     IFERROR(
       DATEVALUE(Table1[[#This Row],[End Date]]),
       "Invalid"
     )
   )
 )</f>
        <v>42619</v>
      </c>
    </row>
    <row r="85" spans="1:24" x14ac:dyDescent="0.3">
      <c r="A85">
        <v>1073</v>
      </c>
      <c r="B85" t="s">
        <v>18</v>
      </c>
      <c r="C85" t="s">
        <v>36</v>
      </c>
      <c r="D85" t="s">
        <v>235</v>
      </c>
      <c r="E85">
        <v>27</v>
      </c>
      <c r="F85" t="s">
        <v>306</v>
      </c>
      <c r="G85" t="s">
        <v>310</v>
      </c>
      <c r="H85" t="s">
        <v>62</v>
      </c>
      <c r="I85">
        <v>42000</v>
      </c>
      <c r="J85" t="s">
        <v>23</v>
      </c>
      <c r="K85" t="s">
        <v>24</v>
      </c>
      <c r="L85" t="s">
        <v>24</v>
      </c>
      <c r="M85" t="s">
        <v>106</v>
      </c>
      <c r="N85" s="1" t="s">
        <v>441</v>
      </c>
      <c r="O85" t="s">
        <v>513</v>
      </c>
      <c r="P85" t="s">
        <v>66</v>
      </c>
      <c r="Q85" t="s">
        <v>40</v>
      </c>
      <c r="R85">
        <v>0</v>
      </c>
      <c r="S85">
        <f>NETWORKDAYS(Table1[[#This Row],[Start Date]], IF(Table1[[#This Row],[End Date]]="Present", DATE(2025,4,27), Table1[[#This Row],[End Date]]))</f>
        <v>1439</v>
      </c>
      <c r="T85">
        <f>ROUND(Table1[[#This Row],[Net Workdays]]/365,1)</f>
        <v>3.9</v>
      </c>
      <c r="U85" t="str">
        <f>IF(Table1[[#This Row],[Net Workyears]]&gt;10, "Over 10 Years",
IF(Table1[[#This Row],[Net Workyears]]&gt;=6, "6 - 10 Years",
IF(Table1[[#This Row],[Net Workyears]]&gt;=2,"2 - 5 Years",
IF(Table1[[#This Row],[Net Workyears]]&lt;2," &lt; 2 Years", "Invalid"))))</f>
        <v>2 - 5 Years</v>
      </c>
      <c r="V85" s="14" t="str">
        <f>IF(Table1[[#This Row],[Age]]&gt;45, "Old - 45+ Years",
IF(Table1[[#This Row],[Age]]&gt;30, "Middle-Age - 31-45 Years",
IF(Table1[[#This Row],[Age]]&lt;=30, "Adolescent-Young - 30- Years", "Invalid")))</f>
        <v>Adolescent-Young - 30- Years</v>
      </c>
      <c r="W85" s="14" t="str">
        <f>CONCATENATE(Table1[[#This Row],[First Name]], " ",Table1[[#This Row],[Last Name]])</f>
        <v>Pat Williams</v>
      </c>
      <c r="X85" s="1">
        <f>IF(
   Table1[[#This Row],[End Date]]="Present",
   DATE(2025,4,27),
   IF(
     ISNUMBER(Table1[[#This Row],[End Date]]),
     Table1[[#This Row],[End Date]],
     IFERROR(
       DATEVALUE(Table1[[#This Row],[End Date]]),
       "Invalid"
     )
   )
 )</f>
        <v>43317</v>
      </c>
    </row>
    <row r="86" spans="1:24" x14ac:dyDescent="0.3">
      <c r="A86">
        <v>1016</v>
      </c>
      <c r="B86" t="s">
        <v>18</v>
      </c>
      <c r="C86" t="s">
        <v>227</v>
      </c>
      <c r="D86" t="s">
        <v>268</v>
      </c>
      <c r="E86">
        <v>22</v>
      </c>
      <c r="F86" t="s">
        <v>305</v>
      </c>
      <c r="G86" t="s">
        <v>309</v>
      </c>
      <c r="H86" t="s">
        <v>83</v>
      </c>
      <c r="I86">
        <v>68000</v>
      </c>
      <c r="J86" t="s">
        <v>77</v>
      </c>
      <c r="K86" t="s">
        <v>40</v>
      </c>
      <c r="L86" t="s">
        <v>24</v>
      </c>
      <c r="M86" t="s">
        <v>25</v>
      </c>
      <c r="N86" s="1" t="s">
        <v>442</v>
      </c>
      <c r="O86" t="s">
        <v>514</v>
      </c>
      <c r="P86" t="s">
        <v>34</v>
      </c>
      <c r="Q86" t="s">
        <v>40</v>
      </c>
      <c r="R86">
        <v>0</v>
      </c>
      <c r="S86">
        <f>NETWORKDAYS(Table1[[#This Row],[Start Date]], IF(Table1[[#This Row],[End Date]]="Present", DATE(2025,4,27), Table1[[#This Row],[End Date]]))</f>
        <v>728</v>
      </c>
      <c r="T86">
        <f>ROUND(Table1[[#This Row],[Net Workdays]]/365,1)</f>
        <v>2</v>
      </c>
      <c r="U86" t="str">
        <f>IF(Table1[[#This Row],[Net Workyears]]&gt;10, "Over 10 Years",
IF(Table1[[#This Row],[Net Workyears]]&gt;=6, "6 - 10 Years",
IF(Table1[[#This Row],[Net Workyears]]&gt;=2,"2 - 5 Years",
IF(Table1[[#This Row],[Net Workyears]]&lt;2," &lt; 2 Years", "Invalid"))))</f>
        <v>2 - 5 Years</v>
      </c>
      <c r="V86" s="14" t="str">
        <f>IF(Table1[[#This Row],[Age]]&gt;45, "Old - 45+ Years",
IF(Table1[[#This Row],[Age]]&gt;30, "Middle-Age - 31-45 Years",
IF(Table1[[#This Row],[Age]]&lt;=30, "Adolescent-Young - 30- Years", "Invalid")))</f>
        <v>Adolescent-Young - 30- Years</v>
      </c>
      <c r="W86" s="14" t="str">
        <f>CONCATENATE(Table1[[#This Row],[First Name]], " ",Table1[[#This Row],[Last Name]])</f>
        <v>Pat Johnson</v>
      </c>
      <c r="X86" s="1">
        <f>IF(
   Table1[[#This Row],[End Date]]="Present",
   DATE(2025,4,27),
   IF(
     ISNUMBER(Table1[[#This Row],[End Date]]),
     Table1[[#This Row],[End Date]],
     IFERROR(
       DATEVALUE(Table1[[#This Row],[End Date]]),
       "Invalid"
     )
   )
 )</f>
        <v>44650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 T a g s \ T a b l e s \ & a m p ; l t ; T a b l e s \ A d d _ F i e l d s & a m p ; g t ; & l t ; / K e y & g t ; & l t ; / D i a g r a m O b j e c t K e y & g t ; & l t ; D i a g r a m O b j e c t K e y & g t ; & l t ; K e y & g t ; D y n a m i c   T a g s \ T a b l e s \ & a m p ; l t ; T a b l e s \ T a b l e 1 & a m p ; g t ; & l t ; / K e y & g t ; & l t ; / D i a g r a m O b j e c t K e y & g t ; & l t ; D i a g r a m O b j e c t K e y & g t ; & l t ; K e y & g t ; T a b l e s \ A d d _ F i e l d s & l t ; / K e y & g t ; & l t ; / D i a g r a m O b j e c t K e y & g t ; & l t ; D i a g r a m O b j e c t K e y & g t ; & l t ; K e y & g t ; T a b l e s \ A d d _ F i e l d s \ C o l u m n s \ E m p l o y e e   I D & l t ; / K e y & g t ; & l t ; / D i a g r a m O b j e c t K e y & g t ; & l t ; D i a g r a m O b j e c t K e y & g t ; & l t ; K e y & g t ; T a b l e s \ A d d _ F i e l d s \ C o l u m n s \ C o m p a n y   L e v e l & l t ; / K e y & g t ; & l t ; / D i a g r a m O b j e c t K e y & g t ; & l t ; D i a g r a m O b j e c t K e y & g t ; & l t ; K e y & g t ; T a b l e s \ A d d _ F i e l d s \ C o l u m n s \ S i c k   D a y s & l t ; / K e y & g t ; & l t ; / D i a g r a m O b j e c t K e y & g t ; & l t ; D i a g r a m O b j e c t K e y & g t ; & l t ; K e y & g t ; T a b l e s \ T a b l e 1 & l t ; / K e y & g t ; & l t ; / D i a g r a m O b j e c t K e y & g t ; & l t ; D i a g r a m O b j e c t K e y & g t ; & l t ; K e y & g t ; T a b l e s \ T a b l e 1 \ C o l u m n s \ E m p l o y e e   I D & l t ; / K e y & g t ; & l t ; / D i a g r a m O b j e c t K e y & g t ; & l t ; D i a g r a m O b j e c t K e y & g t ; & l t ; K e y & g t ; T a b l e s \ T a b l e 1 \ C o l u m n s \ F i r s t   N a m e & l t ; / K e y & g t ; & l t ; / D i a g r a m O b j e c t K e y & g t ; & l t ; D i a g r a m O b j e c t K e y & g t ; & l t ; K e y & g t ; T a b l e s \ T a b l e 1 \ C o l u m n s \ L a s t   N a m e & l t ; / K e y & g t ; & l t ; / D i a g r a m O b j e c t K e y & g t ; & l t ; D i a g r a m O b j e c t K e y & g t ; & l t ; K e y & g t ; T a b l e s \ T a b l e 1 \ C o l u m n s \ P e r s o n a l   E m a i l & l t ; / K e y & g t ; & l t ; / D i a g r a m O b j e c t K e y & g t ; & l t ; D i a g r a m O b j e c t K e y & g t ; & l t ; K e y & g t ; T a b l e s \ T a b l e 1 \ C o l u m n s \ A g e & l t ; / K e y & g t ; & l t ; / D i a g r a m O b j e c t K e y & g t ; & l t ; D i a g r a m O b j e c t K e y & g t ; & l t ; K e y & g t ; T a b l e s \ T a b l e 1 \ C o l u m n s \ G e n d e r & l t ; / K e y & g t ; & l t ; / D i a g r a m O b j e c t K e y & g t ; & l t ; D i a g r a m O b j e c t K e y & g t ; & l t ; K e y & g t ; T a b l e s \ T a b l e 1 \ C o l u m n s \ M a r i t a l   S t a t u s & l t ; / K e y & g t ; & l t ; / D i a g r a m O b j e c t K e y & g t ; & l t ; D i a g r a m O b j e c t K e y & g t ; & l t ; K e y & g t ; T a b l e s \ T a b l e 1 \ C o l u m n s \ J o b   T i t l e & l t ; / K e y & g t ; & l t ; / D i a g r a m O b j e c t K e y & g t ; & l t ; D i a g r a m O b j e c t K e y & g t ; & l t ; K e y & g t ; T a b l e s \ T a b l e 1 \ C o l u m n s \ S a l a r y & l t ; / K e y & g t ; & l t ; / D i a g r a m O b j e c t K e y & g t ; & l t ; D i a g r a m O b j e c t K e y & g t ; & l t ; K e y & g t ; T a b l e s \ T a b l e 1 \ C o l u m n s \ E d u c a t i o n   L e v e l & l t ; / K e y & g t ; & l t ; / D i a g r a m O b j e c t K e y & g t ; & l t ; D i a g r a m O b j e c t K e y & g t ; & l t ; K e y & g t ; T a b l e s \ T a b l e 1 \ C o l u m n s \ H o m e   O w n e r & l t ; / K e y & g t ; & l t ; / D i a g r a m O b j e c t K e y & g t ; & l t ; D i a g r a m O b j e c t K e y & g t ; & l t ; K e y & g t ; T a b l e s \ T a b l e 1 \ C o l u m n s \ C a r   O w n e r & l t ; / K e y & g t ; & l t ; / D i a g r a m O b j e c t K e y & g t ; & l t ; D i a g r a m O b j e c t K e y & g t ; & l t ; K e y & g t ; T a b l e s \ T a b l e 1 \ C o l u m n s \ C o m m u t e   D i s t a n c e & l t ; / K e y & g t ; & l t ; / D i a g r a m O b j e c t K e y & g t ; & l t ; D i a g r a m O b j e c t K e y & g t ; & l t ; K e y & g t ; T a b l e s \ T a b l e 1 \ C o l u m n s \ S t a r t   D a t e & l t ; / K e y & g t ; & l t ; / D i a g r a m O b j e c t K e y & g t ; & l t ; D i a g r a m O b j e c t K e y & g t ; & l t ; K e y & g t ; T a b l e s \ T a b l e 1 \ C o l u m n s \ E n d   D a t e & l t ; / K e y & g t ; & l t ; / D i a g r a m O b j e c t K e y & g t ; & l t ; D i a g r a m O b j e c t K e y & g t ; & l t ; K e y & g t ; T a b l e s \ T a b l e 1 \ C o l u m n s \ R e g i o n & l t ; / K e y & g t ; & l t ; / D i a g r a m O b j e c t K e y & g t ; & l t ; D i a g r a m O b j e c t K e y & g t ; & l t ; K e y & g t ; T a b l e s \ T a b l e 1 \ C o l u m n s \ B i k e   P u r c h a s e & l t ; / K e y & g t ; & l t ; / D i a g r a m O b j e c t K e y & g t ; & l t ; D i a g r a m O b j e c t K e y & g t ; & l t ; K e y & g t ; T a b l e s \ T a b l e 1 \ C o l u m n s \ B i k e   S a t i s f a c t i o n & l t ; / K e y & g t ; & l t ; / D i a g r a m O b j e c t K e y & g t ; & l t ; D i a g r a m O b j e c t K e y & g t ; & l t ; K e y & g t ; T a b l e s \ T a b l e 1 \ C o l u m n s \ N e t   W o r k d a y s & l t ; / K e y & g t ; & l t ; / D i a g r a m O b j e c t K e y & g t ; & l t ; D i a g r a m O b j e c t K e y & g t ; & l t ; K e y & g t ; T a b l e s \ T a b l e 1 \ C o l u m n s \ N e t   W o r k y e a r s & l t ; / K e y & g t ; & l t ; / D i a g r a m O b j e c t K e y & g t ; & l t ; D i a g r a m O b j e c t K e y & g t ; & l t ; K e y & g t ; T a b l e s \ T a b l e 1 \ C o l u m n s \ T e n u r e   B r a c k e t & l t ; / K e y & g t ; & l t ; / D i a g r a m O b j e c t K e y & g t ; & l t ; D i a g r a m O b j e c t K e y & g t ; & l t ; K e y & g t ; T a b l e s \ T a b l e 1 \ C o l u m n s \ A g e   B r a c k e t & l t ; / K e y & g t ; & l t ; / D i a g r a m O b j e c t K e y & g t ; & l t ; D i a g r a m O b j e c t K e y & g t ; & l t ; K e y & g t ; T a b l e s \ T a b l e 1 \ C o l u m n s \ F u l l   N a m e & l t ; / K e y & g t ; & l t ; / D i a g r a m O b j e c t K e y & g t ; & l t ; D i a g r a m O b j e c t K e y & g t ; & l t ; K e y & g t ; T a b l e s \ T a b l e 1 \ C o l u m n s \ E n d   D a t e - f i x e d & 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 T a g s \ T a b l e s \ & a m p ; l t ; T a b l e s \ A d d _ F i e l d s & a m p ; g t ; & l t ; / K e y & g t ; & l t ; / a : K e y & g t ; & l t ; a : V a l u e 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A d d _ F i e l d 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A d d _ F i e l d s \ C o l u m n s \ E m p l o y e e   I D & l t ; / K e y & g t ; & l t ; / a : K e y & g t ; & l t ; a : V a l u e   i : t y p e = " D i a g r a m D i s p l a y N o d e V i e w S t a t e " & g t ; & l t ; H e i g h t & g t ; 1 5 0 & l t ; / H e i g h t & g t ; & l t ; I s E x p a n d e d & g t ; t r u e & l t ; / I s E x p a n d e d & g t ; & l t ; W i d t h & g t ; 2 0 0 & l t ; / W i d t h & g t ; & l t ; / a : V a l u e & g t ; & l t ; / a : K e y V a l u e O f D i a g r a m O b j e c t K e y a n y T y p e z b w N T n L X & g t ; & l t ; a : K e y V a l u e O f D i a g r a m O b j e c t K e y a n y T y p e z b w N T n L X & g t ; & l t ; a : K e y & g t ; & l t ; K e y & g t ; T a b l e s \ A d d _ F i e l d s \ C o l u m n s \ C o m p a n y   L e v e l & l t ; / K e y & g t ; & l t ; / a : K e y & g t ; & l t ; a : V a l u e   i : t y p e = " D i a g r a m D i s p l a y N o d e V i e w S t a t e " & g t ; & l t ; H e i g h t & g t ; 1 5 0 & l t ; / H e i g h t & g t ; & l t ; I s E x p a n d e d & g t ; t r u e & l t ; / I s E x p a n d e d & g t ; & l t ; W i d t h & g t ; 2 0 0 & l t ; / W i d t h & g t ; & l t ; / a : V a l u e & g t ; & l t ; / a : K e y V a l u e O f D i a g r a m O b j e c t K e y a n y T y p e z b w N T n L X & g t ; & l t ; a : K e y V a l u e O f D i a g r a m O b j e c t K e y a n y T y p e z b w N T n L X & g t ; & l t ; a : K e y & g t ; & l t ; K e y & g t ; T a b l e s \ A d d _ F i e l d s \ C o l u m n s \ S i c k   D a y s & l t ; / K e y & g t ; & l t ; / a : K e y & g t ; & l t ; a : V a l u e   i : t y p e = " D i a g r a m D i s p l a y N o d e V i e w S t a t e " & g t ; & l t ; H e i g h t & g t ; 1 5 0 & l t ; / H e i g h t & g t ; & l t ; I s E x p a n d e d & g t ; t r u e & l t ; / I s E x p a n d e d & g t ; & l t ; W i d t h & g t ; 2 0 0 & l t ; / W i d t h & g t ; & l t ; / a : V a l u e & g t ; & l t ; / a : K e y V a l u e O f D i a g r a m O b j e c t K e y a n y T y p e z b w N T n L X & g t ; & l t ; a : K e y V a l u e O f D i a g r a m O b j e c t K e y a n y T y p e z b w N T n L X & g t ; & l t ; a : K e y & g t ; & l t ; K e y & g t ; T a b l e s \ T a b l e 1 & l t ; / K e y & g t ; & l t ; / a : K e y & g t ; & l t ; a : V a l u e   i : t y p e = " D i a g r a m D i s p l a y N o d e V i e w S t a t e " & g t ; & l t ; H e i g h t & g t ; 1 5 0 & l t ; / H e i g h t & g t ; & l t ; I s E x p a n d e d & g t ; t r u e & l t ; / I s E x p a n d e d & g t ; & l t ; L a y e d O u t & g t ; t r u e & l t ; / L a y e d O u t & g t ; & l t ; L e f t & g t ; 2 4 0 & l t ; / L e f t & g t ; & l t ; T a b I n d e x & g t ; 1 & l t ; / T a b I n d e x & g t ; & l t ; W i d t h & g t ; 2 0 0 & l t ; / W i d t h & g t ; & l t ; / a : V a l u e & g t ; & l t ; / a : K e y V a l u e O f D i a g r a m O b j e c t K e y a n y T y p e z b w N T n L X & g t ; & l t ; a : K e y V a l u e O f D i a g r a m O b j e c t K e y a n y T y p e z b w N T n L X & g t ; & l t ; a : K e y & g t ; & l t ; K e y & g t ; T a b l e s \ T a b l e 1 \ C o l u m n s \ E m p l o y e e   I D & l t ; / K e y & g t ; & l t ; / a : K e y & g t ; & l t ; a : V a l u e   i : t y p e = " D i a g r a m D i s p l a y N o d e V i e w S t a t e " & g t ; & l t ; H e i g h t & g t ; 1 5 0 & l t ; / H e i g h t & g t ; & l t ; I s E x p a n d e d & g t ; t r u e & l t ; / I s E x p a n d e d & g t ; & l t ; W i d t h & g t ; 2 0 0 & l t ; / W i d t h & g t ; & l t ; / a : V a l u e & g t ; & l t ; / a : K e y V a l u e O f D i a g r a m O b j e c t K e y a n y T y p e z b w N T n L X & g t ; & l t ; a : K e y V a l u e O f D i a g r a m O b j e c t K e y a n y T y p e z b w N T n L X & g t ; & l t ; a : K e y & g t ; & l t ; K e y & g t ; T a b l e s \ T a b l e 1 \ C o l u m n s \ F i r s t   N a m e & l t ; / K e y & g t ; & l t ; / a : K e y & g t ; & l t ; a : V a l u e   i : t y p e = " D i a g r a m D i s p l a y N o d e V i e w S t a t e " & g t ; & l t ; H e i g h t & g t ; 1 5 0 & l t ; / H e i g h t & g t ; & l t ; I s E x p a n d e d & g t ; t r u e & l t ; / I s E x p a n d e d & g t ; & l t ; W i d t h & g t ; 2 0 0 & l t ; / W i d t h & g t ; & l t ; / a : V a l u e & g t ; & l t ; / a : K e y V a l u e O f D i a g r a m O b j e c t K e y a n y T y p e z b w N T n L X & g t ; & l t ; a : K e y V a l u e O f D i a g r a m O b j e c t K e y a n y T y p e z b w N T n L X & g t ; & l t ; a : K e y & g t ; & l t ; K e y & g t ; T a b l e s \ T a b l e 1 \ C o l u m n s \ L a s t   N a m e & l t ; / K e y & g t ; & l t ; / a : K e y & g t ; & l t ; a : V a l u e   i : t y p e = " D i a g r a m D i s p l a y N o d e V i e w S t a t e " & g t ; & l t ; H e i g h t & g t ; 1 5 0 & l t ; / H e i g h t & g t ; & l t ; I s E x p a n d e d & g t ; t r u e & l t ; / I s E x p a n d e d & g t ; & l t ; W i d t h & g t ; 2 0 0 & l t ; / W i d t h & g t ; & l t ; / a : V a l u e & g t ; & l t ; / a : K e y V a l u e O f D i a g r a m O b j e c t K e y a n y T y p e z b w N T n L X & g t ; & l t ; a : K e y V a l u e O f D i a g r a m O b j e c t K e y a n y T y p e z b w N T n L X & g t ; & l t ; a : K e y & g t ; & l t ; K e y & g t ; T a b l e s \ T a b l e 1 \ C o l u m n s \ P e r s o n a l   E m a i l & l t ; / K e y & g t ; & l t ; / a : K e y & g t ; & l t ; a : V a l u e   i : t y p e = " D i a g r a m D i s p l a y N o d e V i e w S t a t e " & g t ; & l t ; H e i g h t & g t ; 1 5 0 & l t ; / H e i g h t & g t ; & l t ; I s E x p a n d e d & g t ; t r u e & l t ; / I s E x p a n d e d & g t ; & l t ; W i d t h & g t ; 2 0 0 & l t ; / W i d t h & g t ; & l t ; / a : V a l u e & g t ; & l t ; / a : K e y V a l u e O f D i a g r a m O b j e c t K e y a n y T y p e z b w N T n L X & g t ; & l t ; a : K e y V a l u e O f D i a g r a m O b j e c t K e y a n y T y p e z b w N T n L X & g t ; & l t ; a : K e y & g t ; & l t ; K e y & g t ; T a b l e s \ T a b l e 1 \ C o l u m n s \ A g e & l t ; / K e y & g t ; & l t ; / a : K e y & g t ; & l t ; a : V a l u e   i : t y p e = " D i a g r a m D i s p l a y N o d e V i e w S t a t e " & g t ; & l t ; H e i g h t & g t ; 1 5 0 & l t ; / H e i g h t & g t ; & l t ; I s E x p a n d e d & g t ; t r u e & l t ; / I s E x p a n d e d & g t ; & l t ; W i d t h & g t ; 2 0 0 & l t ; / W i d t h & g t ; & l t ; / a : V a l u e & g t ; & l t ; / a : K e y V a l u e O f D i a g r a m O b j e c t K e y a n y T y p e z b w N T n L X & g t ; & l t ; a : K e y V a l u e O f D i a g r a m O b j e c t K e y a n y T y p e z b w N T n L X & g t ; & l t ; a : K e y & g t ; & l t ; K e y & g t ; T a b l e s \ T a b l e 1 \ C o l u m n s \ G e n d e r & l t ; / K e y & g t ; & l t ; / a : K e y & g t ; & l t ; a : V a l u e   i : t y p e = " D i a g r a m D i s p l a y N o d e V i e w S t a t e " & g t ; & l t ; H e i g h t & g t ; 1 5 0 & l t ; / H e i g h t & g t ; & l t ; I s E x p a n d e d & g t ; t r u e & l t ; / I s E x p a n d e d & g t ; & l t ; W i d t h & g t ; 2 0 0 & l t ; / W i d t h & g t ; & l t ; / a : V a l u e & g t ; & l t ; / a : K e y V a l u e O f D i a g r a m O b j e c t K e y a n y T y p e z b w N T n L X & g t ; & l t ; a : K e y V a l u e O f D i a g r a m O b j e c t K e y a n y T y p e z b w N T n L X & g t ; & l t ; a : K e y & g t ; & l t ; K e y & g t ; T a b l e s \ T a b l e 1 \ C o l u m n s \ M a r i t a l   S t a t u s & l t ; / K e y & g t ; & l t ; / a : K e y & g t ; & l t ; a : V a l u e   i : t y p e = " D i a g r a m D i s p l a y N o d e V i e w S t a t e " & g t ; & l t ; H e i g h t & g t ; 1 5 0 & l t ; / H e i g h t & g t ; & l t ; I s E x p a n d e d & g t ; t r u e & l t ; / I s E x p a n d e d & g t ; & l t ; W i d t h & g t ; 2 0 0 & l t ; / W i d t h & g t ; & l t ; / a : V a l u e & g t ; & l t ; / a : K e y V a l u e O f D i a g r a m O b j e c t K e y a n y T y p e z b w N T n L X & g t ; & l t ; a : K e y V a l u e O f D i a g r a m O b j e c t K e y a n y T y p e z b w N T n L X & g t ; & l t ; a : K e y & g t ; & l t ; K e y & g t ; T a b l e s \ T a b l e 1 \ C o l u m n s \ J o b   T i t l e & l t ; / K e y & g t ; & l t ; / a : K e y & g t ; & l t ; a : V a l u e   i : t y p e = " D i a g r a m D i s p l a y N o d e V i e w S t a t e " & g t ; & l t ; H e i g h t & g t ; 1 5 0 & l t ; / H e i g h t & g t ; & l t ; I s E x p a n d e d & g t ; t r u e & l t ; / I s E x p a n d e d & g t ; & l t ; W i d t h & g t ; 2 0 0 & l t ; / W i d t h & g t ; & l t ; / a : V a l u e & g t ; & l t ; / a : K e y V a l u e O f D i a g r a m O b j e c t K e y a n y T y p e z b w N T n L X & g t ; & l t ; a : K e y V a l u e O f D i a g r a m O b j e c t K e y a n y T y p e z b w N T n L X & g t ; & l t ; a : K e y & g t ; & l t ; K e y & g t ; T a b l e s \ T a b l e 1 \ C o l u m n s \ S a l a r y & l t ; / K e y & g t ; & l t ; / a : K e y & g t ; & l t ; a : V a l u e   i : t y p e = " D i a g r a m D i s p l a y N o d e V i e w S t a t e " & g t ; & l t ; H e i g h t & g t ; 1 5 0 & l t ; / H e i g h t & g t ; & l t ; I s E x p a n d e d & g t ; t r u e & l t ; / I s E x p a n d e d & g t ; & l t ; W i d t h & g t ; 2 0 0 & l t ; / W i d t h & g t ; & l t ; / a : V a l u e & g t ; & l t ; / a : K e y V a l u e O f D i a g r a m O b j e c t K e y a n y T y p e z b w N T n L X & g t ; & l t ; a : K e y V a l u e O f D i a g r a m O b j e c t K e y a n y T y p e z b w N T n L X & g t ; & l t ; a : K e y & g t ; & l t ; K e y & g t ; T a b l e s \ T a b l e 1 \ C o l u m n s \ E d u c a t i o n   L e v e l & l t ; / K e y & g t ; & l t ; / a : K e y & g t ; & l t ; a : V a l u e   i : t y p e = " D i a g r a m D i s p l a y N o d e V i e w S t a t e " & g t ; & l t ; H e i g h t & g t ; 1 5 0 & l t ; / H e i g h t & g t ; & l t ; I s E x p a n d e d & g t ; t r u e & l t ; / I s E x p a n d e d & g t ; & l t ; W i d t h & g t ; 2 0 0 & l t ; / W i d t h & g t ; & l t ; / a : V a l u e & g t ; & l t ; / a : K e y V a l u e O f D i a g r a m O b j e c t K e y a n y T y p e z b w N T n L X & g t ; & l t ; a : K e y V a l u e O f D i a g r a m O b j e c t K e y a n y T y p e z b w N T n L X & g t ; & l t ; a : K e y & g t ; & l t ; K e y & g t ; T a b l e s \ T a b l e 1 \ C o l u m n s \ H o m e   O w n e r & l t ; / K e y & g t ; & l t ; / a : K e y & g t ; & l t ; a : V a l u e   i : t y p e = " D i a g r a m D i s p l a y N o d e V i e w S t a t e " & g t ; & l t ; H e i g h t & g t ; 1 5 0 & l t ; / H e i g h t & g t ; & l t ; I s E x p a n d e d & g t ; t r u e & l t ; / I s E x p a n d e d & g t ; & l t ; W i d t h & g t ; 2 0 0 & l t ; / W i d t h & g t ; & l t ; / a : V a l u e & g t ; & l t ; / a : K e y V a l u e O f D i a g r a m O b j e c t K e y a n y T y p e z b w N T n L X & g t ; & l t ; a : K e y V a l u e O f D i a g r a m O b j e c t K e y a n y T y p e z b w N T n L X & g t ; & l t ; a : K e y & g t ; & l t ; K e y & g t ; T a b l e s \ T a b l e 1 \ C o l u m n s \ C a r   O w n e r & l t ; / K e y & g t ; & l t ; / a : K e y & g t ; & l t ; a : V a l u e   i : t y p e = " D i a g r a m D i s p l a y N o d e V i e w S t a t e " & g t ; & l t ; H e i g h t & g t ; 1 5 0 & l t ; / H e i g h t & g t ; & l t ; I s E x p a n d e d & g t ; t r u e & l t ; / I s E x p a n d e d & g t ; & l t ; W i d t h & g t ; 2 0 0 & l t ; / W i d t h & g t ; & l t ; / a : V a l u e & g t ; & l t ; / a : K e y V a l u e O f D i a g r a m O b j e c t K e y a n y T y p e z b w N T n L X & g t ; & l t ; a : K e y V a l u e O f D i a g r a m O b j e c t K e y a n y T y p e z b w N T n L X & g t ; & l t ; a : K e y & g t ; & l t ; K e y & g t ; T a b l e s \ T a b l e 1 \ 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T a b l e 1 \ C o l u m n s \ S t a r t   D a t e & l t ; / K e y & g t ; & l t ; / a : K e y & g t ; & l t ; a : V a l u e   i : t y p e = " D i a g r a m D i s p l a y N o d e V i e w S t a t e " & g t ; & l t ; H e i g h t & g t ; 1 5 0 & l t ; / H e i g h t & g t ; & l t ; I s E x p a n d e d & g t ; t r u e & l t ; / I s E x p a n d e d & g t ; & l t ; W i d t h & g t ; 2 0 0 & l t ; / W i d t h & g t ; & l t ; / a : V a l u e & g t ; & l t ; / a : K e y V a l u e O f D i a g r a m O b j e c t K e y a n y T y p e z b w N T n L X & g t ; & l t ; a : K e y V a l u e O f D i a g r a m O b j e c t K e y a n y T y p e z b w N T n L X & g t ; & l t ; a : K e y & g t ; & l t ; K e y & g t ; T a b l e s \ T a b l e 1 \ C o l u m n s \ E n d   D a t e & l t ; / K e y & g t ; & l t ; / a : K e y & g t ; & l t ; a : V a l u e   i : t y p e = " D i a g r a m D i s p l a y N o d e V i e w S t a t e " & g t ; & l t ; H e i g h t & g t ; 1 5 0 & l t ; / H e i g h t & g t ; & l t ; I s E x p a n d e d & g t ; t r u e & l t ; / I s E x p a n d e d & g t ; & l t ; W i d t h & g t ; 2 0 0 & l t ; / W i d t h & g t ; & l t ; / a : V a l u e & g t ; & l t ; / a : K e y V a l u e O f D i a g r a m O b j e c t K e y a n y T y p e z b w N T n L X & g t ; & l t ; a : K e y V a l u e O f D i a g r a m O b j e c t K e y a n y T y p e z b w N T n L X & g t ; & l t ; a : K e y & g t ; & l t ; K e y & g t ; T a b l e s \ T a b l e 1 \ C o l u m n s \ R e g i o n & l t ; / K e y & g t ; & l t ; / a : K e y & g t ; & l t ; a : V a l u e   i : t y p e = " D i a g r a m D i s p l a y N o d e V i e w S t a t e " & g t ; & l t ; H e i g h t & g t ; 1 5 0 & l t ; / H e i g h t & g t ; & l t ; I s E x p a n d e d & g t ; t r u e & l t ; / I s E x p a n d e d & g t ; & l t ; W i d t h & g t ; 2 0 0 & l t ; / W i d t h & g t ; & l t ; / a : V a l u e & g t ; & l t ; / a : K e y V a l u e O f D i a g r a m O b j e c t K e y a n y T y p e z b w N T n L X & g t ; & l t ; a : K e y V a l u e O f D i a g r a m O b j e c t K e y a n y T y p e z b w N T n L X & g t ; & l t ; a : K e y & g t ; & l t ; K e y & g t ; T a b l e s \ T a b l e 1 \ C o l u m n s \ B i k e   P u r c h a s e & l t ; / K e y & g t ; & l t ; / a : K e y & g t ; & l t ; a : V a l u e   i : t y p e = " D i a g r a m D i s p l a y N o d e V i e w S t a t e " & g t ; & l t ; H e i g h t & g t ; 1 5 0 & l t ; / H e i g h t & g t ; & l t ; I s E x p a n d e d & g t ; t r u e & l t ; / I s E x p a n d e d & g t ; & l t ; W i d t h & g t ; 2 0 0 & l t ; / W i d t h & g t ; & l t ; / a : V a l u e & g t ; & l t ; / a : K e y V a l u e O f D i a g r a m O b j e c t K e y a n y T y p e z b w N T n L X & g t ; & l t ; a : K e y V a l u e O f D i a g r a m O b j e c t K e y a n y T y p e z b w N T n L X & g t ; & l t ; a : K e y & g t ; & l t ; K e y & g t ; T a b l e s \ T a b l e 1 \ 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T a b l e 1 \ C o l u m n s \ N e t   W o r k d a y s & l t ; / K e y & g t ; & l t ; / a : K e y & g t ; & l t ; a : V a l u e   i : t y p e = " D i a g r a m D i s p l a y N o d e V i e w S t a t e " & g t ; & l t ; H e i g h t & g t ; 1 5 0 & l t ; / H e i g h t & g t ; & l t ; I s E x p a n d e d & g t ; t r u e & l t ; / I s E x p a n d e d & g t ; & l t ; W i d t h & g t ; 2 0 0 & l t ; / W i d t h & g t ; & l t ; / a : V a l u e & g t ; & l t ; / a : K e y V a l u e O f D i a g r a m O b j e c t K e y a n y T y p e z b w N T n L X & g t ; & l t ; a : K e y V a l u e O f D i a g r a m O b j e c t K e y a n y T y p e z b w N T n L X & g t ; & l t ; a : K e y & g t ; & l t ; K e y & g t ; T a b l e s \ T a b l e 1 \ C o l u m n s \ N e t   W o r k y e a r s & l t ; / K e y & g t ; & l t ; / a : K e y & g t ; & l t ; a : V a l u e   i : t y p e = " D i a g r a m D i s p l a y N o d e V i e w S t a t e " & g t ; & l t ; H e i g h t & g t ; 1 5 0 & l t ; / H e i g h t & g t ; & l t ; I s E x p a n d e d & g t ; t r u e & l t ; / I s E x p a n d e d & g t ; & l t ; W i d t h & g t ; 2 0 0 & l t ; / W i d t h & g t ; & l t ; / a : V a l u e & g t ; & l t ; / a : K e y V a l u e O f D i a g r a m O b j e c t K e y a n y T y p e z b w N T n L X & g t ; & l t ; a : K e y V a l u e O f D i a g r a m O b j e c t K e y a n y T y p e z b w N T n L X & g t ; & l t ; a : K e y & g t ; & l t ; K e y & g t ; T a b l e s \ T a b l e 1 \ C o l u m n s \ T e n u r e   B r a c k e t & l t ; / K e y & g t ; & l t ; / a : K e y & g t ; & l t ; a : V a l u e   i : t y p e = " D i a g r a m D i s p l a y N o d e V i e w S t a t e " & g t ; & l t ; H e i g h t & g t ; 1 5 0 & l t ; / H e i g h t & g t ; & l t ; I s E x p a n d e d & g t ; t r u e & l t ; / I s E x p a n d e d & g t ; & l t ; W i d t h & g t ; 2 0 0 & l t ; / W i d t h & g t ; & l t ; / a : V a l u e & g t ; & l t ; / a : K e y V a l u e O f D i a g r a m O b j e c t K e y a n y T y p e z b w N T n L X & g t ; & l t ; a : K e y V a l u e O f D i a g r a m O b j e c t K e y a n y T y p e z b w N T n L X & g t ; & l t ; a : K e y & g t ; & l t ; K e y & g t ; T a b l e s \ T a b l e 1 \ C o l u m n s \ A g e   B r a c k e t & l t ; / K e y & g t ; & l t ; / a : K e y & g t ; & l t ; a : V a l u e   i : t y p e = " D i a g r a m D i s p l a y N o d e V i e w S t a t e " & g t ; & l t ; H e i g h t & g t ; 1 5 0 & l t ; / H e i g h t & g t ; & l t ; I s E x p a n d e d & g t ; t r u e & l t ; / I s E x p a n d e d & g t ; & l t ; W i d t h & g t ; 2 0 0 & l t ; / W i d t h & g t ; & l t ; / a : V a l u e & g t ; & l t ; / a : K e y V a l u e O f D i a g r a m O b j e c t K e y a n y T y p e z b w N T n L X & g t ; & l t ; a : K e y V a l u e O f D i a g r a m O b j e c t K e y a n y T y p e z b w N T n L X & g t ; & l t ; a : K e y & g t ; & l t ; K e y & g t ; T a b l e s \ T a b l e 1 \ C o l u m n s \ F u l l   N a m e & l t ; / K e y & g t ; & l t ; / a : K e y & g t ; & l t ; a : V a l u e   i : t y p e = " D i a g r a m D i s p l a y N o d e V i e w S t a t e " & g t ; & l t ; H e i g h t & g t ; 1 5 0 & l t ; / H e i g h t & g t ; & l t ; I s E x p a n d e d & g t ; t r u e & l t ; / I s E x p a n d e d & g t ; & l t ; W i d t h & g t ; 2 0 0 & l t ; / W i d t h & g t ; & l t ; / a : V a l u e & g t ; & l t ; / a : K e y V a l u e O f D i a g r a m O b j e c t K e y a n y T y p e z b w N T n L X & g t ; & l t ; a : K e y V a l u e O f D i a g r a m O b j e c t K e y a n y T y p e z b w N T n L X & g t ; & l t ; a : K e y & g t ; & l t ; K e y & g t ; T a b l e s \ T a b l e 1 \ C o l u m n s \ E n d   D a t e - f i x e d & l t ; / K e y & g t ; & l t ; / a : K e y & g t ; & l t ; a : V a l u e 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A d d _ F i e 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 i : t y p e = " S a n d b o x E d i t o r M e a s u r e G r i d K e y " & g t ; & l t ; T a b l e N a m e & g t ; A d d _ F i e l d s & l t ; / T a b l e N a m e & g t ; & l t ; / K e y & g t ; & l t ; M a i n t a i n e r 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 I D & l t ; / K e y & g t ; & l t ; / D i a g r a m O b j e c t K e y & g t ; & l t ; D i a g r a m O b j e c t K e y & g t ; & l t ; K e y & g t ; C o l u m n s \ C o m p a n y   L e v e l & l t ; / K e y & g t ; & l t ; / D i a g r a m O b j e c t K e y & g t ; & l t ; D i a g r a m O b j e c t K e y & g t ; & l t ; K e y & g t ; C o l u m n s \ S i c k   D a y 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C o m p a n y   L e v e l & l t ; / K e y & g t ; & l t ; / a : K e y & g t ; & l t ; a : V a l u e   i : t y p e = " M e a s u r e G r i d N o d e V i e w S t a t e " & g t ; & l t ; C o l u m n & g t ; 1 & l t ; / C o l u m n & g t ; & l t ; L a y e d O u t & g t ; t r u e & l t ; / L a y e d O u t & g t ; & l t ; / a : V a l u e & g t ; & l t ; / a : K e y V a l u e O f D i a g r a m O b j e c t K e y a n y T y p e z b w N T n L X & g t ; & l t ; a : K e y V a l u e O f D i a g r a m O b j e c t K e y a n y T y p e z b w N T n L X & g t ; & l t ; a : K e y & g t ; & l t ; K e y & g t ; C o l u m n s \ S i c k   D a y s & l t ; / K e y & g t ; & l t ; / a : K e y & g t ; & l t ; a : V a l u e 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l t ; / K e y & g t ; & l t ; / D i a g r a m O b j e c t K e y & g t ; & l t ; D i a g r a m O b j e c t K e y & g t ; & l t ; K e y & g t ; C o l u m n s \ R e g i o n & l t ; / K e y & g t ; & l t ; / D i a g r a m O b j e c t K e y & g t ; & l t ; D i a g r a m O b j e c t K e y & g t ; & l t ; K e y & g t ; C o l u m n s \ B i k e   P u r c h a s e & l t ; / K e y & g t ; & l t ; / D i a g r a m O b j e c t K e y & g t ; & l t ; D i a g r a m O b j e c t K e y & g t ; & l t ; K e y & g t ; C o l u m n s \ B i k e   S a t i s f a c t i o n & l t ; / K e y & g t ; & l t ; / D i a g r a m O b j e c t K e y & g t ; & l t ; D i a g r a m O b j e c t K e y & g t ; & l t ; K e y & g t ; C o l u m n s \ N e t   W o r k d a y s & l t ; / K e y & g t ; & l t ; / D i a g r a m O b j e c t K e y & g t ; & l t ; D i a g r a m O b j e c t K e y & g t ; & l t ; K e y & g t ; C o l u m n s \ N e t   W o r k y e a r s & l t ; / K e y & g t ; & l t ; / D i a g r a m O b j e c t K e y & g t ; & l t ; D i a g r a m O b j e c t K e y & g t ; & l t ; K e y & g t ; C o l u m n s \ T e n u r e   B r a c k e t & l t ; / K e y & g t ; & l t ; / D i a g r a m O b j e c t K e y & g t ; & l t ; D i a g r a m O b j e c t K e y & g t ; & l t ; K e y & g t ; C o l u m n s \ A g e   B r a c k e t & l t ; / K e y & g t ; & l t ; / D i a g r a m O b j e c t K e y & g t ; & l t ; D i a g r a m O b j e c t K e y & g t ; & l t ; K e y & g t ; C o l u m n s \ F u l l   N a m e & l t ; / K e y & g t ; & l t ; / D i a g r a m O b j e c t K e y & g t ; & l t ; D i a g r a m O b j e c t K e y & g t ; & l t ; K e y & g t ; C o l u m n s \ E n d   D a t e - f i x 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a : K e y V a l u e O f D i a g r a m O b j e c t K e y a n y T y p e z b w N T n L X & g t ; & l t ; a : K e y & g t ; & l t ; K e y & g t ; C o l u m n s \ N e t   W o r k d a y s & l t ; / K e y & g t ; & l t ; / a : K e y & g t ; & l t ; a : V a l u e   i : t y p e = " M e a s u r e G r i d N o d e V i e w S t a t e " & g t ; & l t ; C o l u m n & g t ; 1 8 & l t ; / C o l u m n & g t ; & l t ; L a y e d O u t & g t ; t r u e & l t ; / L a y e d O u t & g t ; & l t ; / a : V a l u e & g t ; & l t ; / a : K e y V a l u e O f D i a g r a m O b j e c t K e y a n y T y p e z b w N T n L X & g t ; & l t ; a : K e y V a l u e O f D i a g r a m O b j e c t K e y a n y T y p e z b w N T n L X & g t ; & l t ; a : K e y & g t ; & l t ; K e y & g t ; C o l u m n s \ N e t   W o r k y e a r s & l t ; / K e y & g t ; & l t ; / a : K e y & g t ; & l t ; a : V a l u e   i : t y p e = " M e a s u r e G r i d N o d e V i e w S t a t e " & g t ; & l t ; C o l u m n & g t ; 1 9 & l t ; / C o l u m n & g t ; & l t ; L a y e d O u t & g t ; t r u e & l t ; / L a y e d O u t & g t ; & l t ; / a : V a l u e & g t ; & l t ; / a : K e y V a l u e O f D i a g r a m O b j e c t K e y a n y T y p e z b w N T n L X & g t ; & l t ; a : K e y V a l u e O f D i a g r a m O b j e c t K e y a n y T y p e z b w N T n L X & g t ; & l t ; a : K e y & g t ; & l t ; K e y & g t ; C o l u m n s \ T e n u r e   B r a c k e t & l t ; / K e y & g t ; & l t ; / a : K e y & g t ; & l t ; a : V a l u e   i : t y p e = " M e a s u r e G r i d N o d e V i e w S t a t e " & g t ; & l t ; C o l u m n & g t ; 2 0 & l t ; / C o l u m n & g t ; & l t ; L a y e d O u t & g t ; t r u e & l t ; / L a y e d O u t & g t ; & l t ; / a : V a l u e & g t ; & l t ; / a : K e y V a l u e O f D i a g r a m O b j e c t K e y a n y T y p e z b w N T n L X & g t ; & l t ; a : K e y V a l u e O f D i a g r a m O b j e c t K e y a n y T y p e z b w N T n L X & g t ; & l t ; a : K e y & g t ; & l t ; K e y & g t ; C o l u m n s \ A g e   B r a c k e t & l t ; / K e y & g t ; & l t ; / a : K e y & g t ; & l t ; a : V a l u e   i : t y p e = " M e a s u r e G r i d N o d e V i e w S t a t e " & g t ; & l t ; C o l u m n & g t ; 2 1 & l t ; / C o l u m n & g t ; & l t ; L a y e d O u t & g t ; t r u e & l t ; / L a y e d O u t & g t ; & l t ; / a : V a l u e & g t ; & l t ; / a : K e y V a l u e O f D i a g r a m O b j e c t K e y a n y T y p e z b w N T n L X & g t ; & l t ; a : K e y V a l u e O f D i a g r a m O b j e c t K e y a n y T y p e z b w N T n L X & g t ; & l t ; a : K e y & g t ; & l t ; K e y & g t ; C o l u m n s \ F u l l   N a m e & l t ; / K e y & g t ; & l t ; / a : K e y & g t ; & l t ; a : V a l u e   i : t y p e = " M e a s u r e G r i d N o d e V i e w S t a t e " & g t ; & l t ; C o l u m n & g t ; 2 2 & l t ; / C o l u m n & g t ; & l t ; L a y e d O u t & g t ; t r u e & l t ; / L a y e d O u t & g t ; & l t ; / a : V a l u e & g t ; & l t ; / a : K e y V a l u e O f D i a g r a m O b j e c t K e y a n y T y p e z b w N T n L X & g t ; & l t ; a : K e y V a l u e O f D i a g r a m O b j e c t K e y a n y T y p e z b w N T n L X & g t ; & l t ; a : K e y & g t ; & l t ; K e y & g t ; C o l u m n s \ E n d   D a t e - f i x e d & l t ; / K e y & g t ; & l t ; / a : K e y & g t ; & l t ; a : V a l u e   i : t y p e = " M e a s u r e G r i d N o d e V i e w S t a t e " & g t ; & l t ; C o l u m n & g t ; 2 3 & l t ; / C o l u m n & g t ; & l t ; L a y e d O u t & g t ; t r u e & l t ; / L a y e d O u t & g t ; & l t ; / a : V a l u e & g t ; & l t ; / a : K e y V a l u e O f D i a g r a m O b j e c t K e y a n y T y p e z b w N T n L X & g t ; & l t ; / V i e w S t a t e s & g t ; & l t ; / D i a g r a m M a n a g e r . S e r i a l i z a b l e D i a g r a m & g t ; & l t ; / A r r a y O f D i a g r a m M a n a g e r . S e r i a l i z a b l e D i a g r a m & g t ; < / C u s t o m C o n t e n t > < / G e m i n i > 
</file>

<file path=customXml/item10.xml>��< ? x m l   v e r s i o n = " 1 . 0 "   e n c o d i n g = " U T F - 1 6 " ? > < G e m i n i   x m l n s = " h t t p : / / g e m i n i / p i v o t c u s t o m i z a t i o n / T a b l e O r d e r " > < C u s t o m C o n t e n t > A d d _ F i e l d s _ 0 c 2 a 9 7 2 4 - d 7 5 1 - 4 7 c a - 9 2 5 8 - 3 5 0 e a e c 6 a 0 a 8 , T a b l e 1 < / C u s t o m C o n t e n t > < / G e m i n i > 
</file>

<file path=customXml/item11.xml>��< ? x m l   v e r s i o n = " 1 . 0 "   e n c o d i n g = " U T F - 1 6 " ? > < G e m i n i   x m l n s = " h t t p : / / g e m i n i / p i v o t c u s t o m i z a t i o n / T a b l e X M L _ A d d _ F i e l d s _ 0 c 2 a 9 7 2 4 - d 7 5 1 - 4 7 c a - 9 2 5 8 - 3 5 0 e a e c 6 a 0 a 8 " > < 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 C o m p a n y   L e v e l < / s t r i n g > < / k e y > < v a l u e > < i n t > 1 5 3 < / i n t > < / v a l u e > < / i t e m > < i t e m > < k e y > < s t r i n g > S i c k   D a y s < / s t r i n g > < / k e y > < v a l u e > < i n t > 1 0 9 < / i n t > < / v a l u e > < / i t e m > < / C o l u m n W i d t h s > < C o l u m n D i s p l a y I n d e x > < i t e m > < k e y > < s t r i n g > E m p l o y e e   I D < / s t r i n g > < / k e y > < v a l u e > < i n t > 0 < / i n t > < / v a l u e > < / i t e m > < i t e m > < k e y > < s t r i n g > C o m p a n y   L e v e l < / s t r i n g > < / k e y > < v a l u e > < i n t > 1 < / i n t > < / v a l u e > < / i t e m > < i t e m > < k e y > < s t r i n g > S i c k   D a y s < / 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 F i r s t   N a m e < / s t r i n g > < / k e y > < v a l u e > < i n t > 1 2 1 < / i n t > < / v a l u e > < / i t e m > < i t e m > < k e y > < s t r i n g > L a s t   N a m e < / s t r i n g > < / k e y > < v a l u e > < i n t > 1 2 0 < / i n t > < / v a l u e > < / i t e m > < i t e m > < k e y > < s t r i n g > P e r s o n a l   E m a i l < / s t r i n g > < / k e y > < v a l u e > < i n t > 1 4 9 < / i n t > < / v a l u e > < / i t e m > < i t e m > < k e y > < s t r i n g > A g e < / s t r i n g > < / k e y > < v a l u e > < i n t > 6 9 < / i n t > < / v a l u e > < / i t e m > < i t e m > < k e y > < s t r i n g > G e n d e r < / s t r i n g > < / k e y > < v a l u e > < i n t > 9 5 < / i n t > < / v a l u e > < / i t e m > < i t e m > < k e y > < s t r i n g > M a r i t a l   S t a t u s < / s t r i n g > < / k e y > < v a l u e > < i n t > 1 4 4 < / i n t > < / v a l u e > < / i t e m > < i t e m > < k e y > < s t r i n g > J o b   T i t l e < / s t r i n g > < / k e y > < v a l u e > < i n t > 1 0 3 < / i n t > < / v a l u e > < / i t e m > < i t e m > < k e y > < s t r i n g > S a l a r y < / s t r i n g > < / k e y > < v a l u e > < i n t > 8 6 < / i n t > < / v a l u e > < / i t e m > < i t e m > < k e y > < s t r i n g > E d u c a t i o n   L e v e l < / s t r i n g > < / k e y > < v a l u e > < i n t > 1 5 7 < / i n t > < / v a l u e > < / i t e m > < i t e m > < k e y > < s t r i n g > H o m e   O w n e r < / s t r i n g > < / k e y > < v a l u e > < i n t > 1 3 9 < / i n t > < / v a l u e > < / i t e m > < i t e m > < k e y > < s t r i n g > C a r   O w n e r < / s t r i n g > < / k e y > < v a l u e > < i n t > 1 2 0 < / i n t > < / v a l u e > < / i t e m > < i t e m > < k e y > < s t r i n g > C o m m u t e   D i s t a n c e < / s t r i n g > < / k e y > < v a l u e > < i n t > 1 8 1 < / i n t > < / v a l u e > < / i t e m > < i t e m > < k e y > < s t r i n g > S t a r t   D a t e < / s t r i n g > < / k e y > < v a l u e > < i n t > 1 1 6 < / i n t > < / v a l u e > < / i t e m > < i t e m > < k e y > < s t r i n g > E n d   D a t e < / s t r i n g > < / k e y > < v a l u e > < i n t > 1 0 8 < / i n t > < / v a l u e > < / i t e m > < i t e m > < k e y > < s t r i n g > R e g i o n < / s t r i n g > < / k e y > < v a l u e > < i n t > 9 2 < / i n t > < / v a l u e > < / i t e m > < i t e m > < k e y > < s t r i n g > B i k e   P u r c h a s e < / s t r i n g > < / k e y > < v a l u e > < i n t > 1 4 2 < / i n t > < / v a l u e > < / i t e m > < i t e m > < k e y > < s t r i n g > B i k e   S a t i s f a c t i o n < / s t r i n g > < / k e y > < v a l u e > < i n t > 1 6 2 < / i n t > < / v a l u e > < / i t e m > < i t e m > < k e y > < s t r i n g > N e t   W o r k d a y s < / s t r i n g > < / k e y > < v a l u e > < i n t > 1 4 5 < / i n t > < / v a l u e > < / i t e m > < i t e m > < k e y > < s t r i n g > N e t   W o r k y e a r s < / s t r i n g > < / k e y > < v a l u e > < i n t > 1 5 1 < / i n t > < / v a l u e > < / i t e m > < i t e m > < k e y > < s t r i n g > T e n u r e   B r a c k e t < / s t r i n g > < / k e y > < v a l u e > < i n t > 1 5 0 < / i n t > < / v a l u e > < / i t e m > < i t e m > < k e y > < s t r i n g > A g e   B r a c k e t < / s t r i n g > < / k e y > < v a l u e > < i n t > 1 2 8 < / i n t > < / v a l u e > < / i t e m > < i t e m > < k e y > < s t r i n g > F u l l   N a m e < / s t r i n g > < / k e y > < v a l u e > < i n t > 1 1 5 < / i n t > < / v a l u e > < / i t e m > < i t e m > < k e y > < s t r i n g > E n d   D a t e - f i x e d < / s t r i n g > < / k e y > < v a l u e > < i n t > 1 5 0 < / i n t > < / v a l u e > < / i t e m > < / C o l u m n W i d t h s > < C o l u m n D i s p l a y I n d e x > < i t e m > < k e y > < s t r i n g > E m p l o y e e   I D < / s t r i n g > < / k e y > < v a l u e > < i n t > 0 < / i n t > < / v a l u e > < / i t e m > < i t e m > < k e y > < s t r i n g > F i r s t   N a m e < / s t r i n g > < / k e y > < v a l u e > < i n t > 1 < / i n t > < / v a l u e > < / i t e m > < i t e m > < k e y > < s t r i n g > L a s t   N a m e < / s t r i n g > < / k e y > < v a l u e > < i n t > 2 < / i n t > < / v a l u e > < / i t e m > < i t e m > < k e y > < s t r i n g > P e r s o n a l   E m a i l < / s t r i n g > < / k e y > < v a l u e > < i n t > 3 < / i n t > < / v a l u e > < / i t e m > < i t e m > < k e y > < s t r i n g > A g e < / s t r i n g > < / k e y > < v a l u e > < i n t > 4 < / i n t > < / v a l u e > < / i t e m > < i t e m > < k e y > < s t r i n g > G e n d e r < / s t r i n g > < / k e y > < v a l u e > < i n t > 5 < / i n t > < / v a l u e > < / i t e m > < i t e m > < k e y > < s t r i n g > M a r i t a l   S t a t u s < / s t r i n g > < / k e y > < v a l u e > < i n t > 6 < / i n t > < / v a l u e > < / i t e m > < i t e m > < k e y > < s t r i n g > J o b   T i t l e < / s t r i n g > < / k e y > < v a l u e > < i n t > 7 < / i n t > < / v a l u e > < / i t e m > < i t e m > < k e y > < s t r i n g > S a l a r y < / s t r i n g > < / k e y > < v a l u e > < i n t > 8 < / i n t > < / v a l u e > < / i t e m > < i t e m > < k e y > < s t r i n g > E d u c a t i o n   L e v e l < / s t r i n g > < / k e y > < v a l u e > < i n t > 9 < / i n t > < / v a l u e > < / i t e m > < i t e m > < k e y > < s t r i n g > H o m e   O w n e r < / s t r i n g > < / k e y > < v a l u e > < i n t > 1 0 < / i n t > < / v a l u e > < / i t e m > < i t e m > < k e y > < s t r i n g > C a r   O w n e r < / s t r i n g > < / k e y > < v a l u e > < i n t > 1 1 < / i n t > < / v a l u e > < / i t e m > < i t e m > < k e y > < s t r i n g > C o m m u t e   D i s t a n c e < / s t r i n g > < / k e y > < v a l u e > < i n t > 1 2 < / i n t > < / v a l u e > < / i t e m > < i t e m > < k e y > < s t r i n g > S t a r t   D a t e < / s t r i n g > < / k e y > < v a l u e > < i n t > 1 3 < / i n t > < / v a l u e > < / i t e m > < i t e m > < k e y > < s t r i n g > E n d   D a t e < / s t r i n g > < / k e y > < v a l u e > < i n t > 1 4 < / i n t > < / v a l u e > < / i t e m > < i t e m > < k e y > < s t r i n g > R e g i o n < / s t r i n g > < / k e y > < v a l u e > < i n t > 1 5 < / i n t > < / v a l u e > < / i t e m > < i t e m > < k e y > < s t r i n g > B i k e   P u r c h a s e < / s t r i n g > < / k e y > < v a l u e > < i n t > 1 6 < / i n t > < / v a l u e > < / i t e m > < i t e m > < k e y > < s t r i n g > B i k e   S a t i s f a c t i o n < / s t r i n g > < / k e y > < v a l u e > < i n t > 1 7 < / i n t > < / v a l u e > < / i t e m > < i t e m > < k e y > < s t r i n g > N e t   W o r k d a y s < / s t r i n g > < / k e y > < v a l u e > < i n t > 1 8 < / i n t > < / v a l u e > < / i t e m > < i t e m > < k e y > < s t r i n g > N e t   W o r k y e a r s < / s t r i n g > < / k e y > < v a l u e > < i n t > 1 9 < / i n t > < / v a l u e > < / i t e m > < i t e m > < k e y > < s t r i n g > T e n u r e   B r a c k e t < / s t r i n g > < / k e y > < v a l u e > < i n t > 2 0 < / i n t > < / v a l u e > < / i t e m > < i t e m > < k e y > < s t r i n g > A g e   B r a c k e t < / s t r i n g > < / k e y > < v a l u e > < i n t > 2 1 < / i n t > < / v a l u e > < / i t e m > < i t e m > < k e y > < s t r i n g > F u l l   N a m e < / s t r i n g > < / k e y > < v a l u e > < i n t > 2 2 < / i n t > < / v a l u e > < / i t e m > < i t e m > < k e y > < s t r i n g > E n d   D a t e - f i x e d < / s t r i n g > < / k e y > < v a l u e > < i n t > 2 3 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6 . 1 8 3 ] ] > < / 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 2 0 2 5 - 0 4 - 2 8 T 1 6 : 4 0 : 0 2 . 7 7 1 3 2 2 7 + 0 2 : 0 0 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d d _ F i e l d s _ 0 c 2 a 9 7 2 4 - d 7 5 1 - 4 7 c a - 9 2 5 8 - 3 5 0 e a e c 6 a 0 a 8 & l t ; / K e y & g t ; & l t ; V a l u e   x m l n s : a = " h t t p : / / s c h e m a s . d a t a c o n t r a c t . o r g / 2 0 0 4 / 0 7 / M i c r o s o f t . A n a l y s i s S e r v i c e s . C o m m o n " & g t ; & l t ; a : H a s F o c u s & g t ; t r u e & l t ; / a : H a s F o c u s & g t ; & l t ; a : S i z e A t D p i 9 6 & g t ; 1 5 6 & 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2 9 & 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6.xml>��< ? x m l   v e r s i o n = " 1 . 0 "   e n c o d i n g = " U T F - 1 6 " ? > < G e m i n i   x m l n s = " h t t p : / / g e m i n i / p i v o t c u s t o m i z a t i o n / C l i e n t W i n d o w X M L " > < C u s t o m C o n t e n t > T a b l e 1 < / 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d d _ F i e l 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 i : t y p e = " S a n d b o x E d i t o r T a b l e W i d g e t V i e w M o d e l K e y " & g t ; & l t ; T a b l e N a m e & g t ; A d d _ F i e l d s & l t ; / T a b l e N a m e & g t ; & l t ; / K e y & g t ; & l t ; M a i n t a i n e r 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C o m p a n y   L e v e l & l t ; / K e y & g t ; & l t ; / a : K e y & g t ; & l t ; a : V a l u e   i : t y p e = " T a b l e W i d g e t B a s e V i e w S t a t e " / & g t ; & l t ; / a : K e y V a l u e O f D i a g r a m O b j e c t K e y a n y T y p e z b w N T n L X & g t ; & l t ; a : K e y V a l u e O f D i a g r a m O b j e c t K e y a n y T y p e z b w N T n L X & g t ; & l t ; a : K e y & g t ; & l t ; K e y & g t ; C o l u m n s \ S i c k   D a y s & l t ; / K e y & g t ; & l t ; / a : K e y & g t ; & l t ; a : V a l u e 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F i r s t   N a m e & l t ; / K e y & g t ; & l t ; / a : K e y & g t ; & l t ; a : V a l u e   i : t y p e = " T a b l e W i d g e t B a s e V i e w S t a t e " / & g t ; & l t ; / a : K e y V a l u e O f D i a g r a m O b j e c t K e y a n y T y p e z b w N T n L X & g t ; & l t ; a : K e y V a l u e O f D i a g r a m O b j e c t K e y a n y T y p e z b w N T n L X & g t ; & l t ; a : K e y & g t ; & l t ; K e y & g t ; C o l u m n s \ L a s t   N a m e & l t ; / K e y & g t ; & l t ; / a : K e y & g t ; & l t ; a : V a l u e   i : t y p e = " T a b l e W i d g e t B a s e V i e w S t a t e " / & g t ; & l t ; / a : K e y V a l u e O f D i a g r a m O b j e c t K e y a n y T y p e z b w N T n L X & g t ; & l t ; a : K e y V a l u e O f D i a g r a m O b j e c t K e y a n y T y p e z b w N T n L X & g t ; & l t ; a : K e y & g t ; & l t ; K e y & g t ; C o l u m n s \ P e r s o n a l   E m a i l & l t ; / K e y & g t ; & l t ; / a : K e y & g t ; & l t ; a : V a l u e 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J o b   T i t l e & l t ; / K e y & g t ; & l t ; / a : K e y & g t ; & l t ; a : V a l u e 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E d u c a t i o n   L e v e l & l t ; / K e y & g t ; & l t ; / a : K e y & g t ; & l t ; a : V a l u e   i : t y p e = " T a b l e W i d g e t B a s e V i e w S t a t e " / & g t ; & l t ; / a : K e y V a l u e O f D i a g r a m O b j e c t K e y a n y T y p e z b w N T n L X & g t ; & l t ; a : K e y V a l u e O f D i a g r a m O b j e c t K e y a n y T y p e z b w N T n L X & g t ; & l t ; a : K e y & g t ; & l t ; K e y & g t ; C o l u m n s \ H o m e   O w n e r & l t ; / K e y & g t ; & l t ; / a : K e y & g t ; & l t ; a : V a l u e   i : t y p e = " T a b l e W i d g e t B a s e V i e w S t a t e " / & g t ; & l t ; / a : K e y V a l u e O f D i a g r a m O b j e c t K e y a n y T y p e z b w N T n L X & g t ; & l t ; a : K e y V a l u e O f D i a g r a m O b j e c t K e y a n y T y p e z b w N T n L X & g t ; & l t ; a : K e y & g t ; & l t ; K e y & g t ; C o l u m n s \ C a r   O w n e r & l t ; / K e y & g t ; & l t ; / a : K e y & g t ; & l t ; a : V a l u e   i : t y p e = " T a b l e W i d g e t B a s e V i e w S t a t e " / & g t ; & l t ; / a : K e y V a l u e O f D i a g r a m O b j e c t K e y a n y T y p e z b w N T n L X & g t ; & l t ; a : K e y V a l u e O f D i a g r a m O b j e c t K e y a n y T y p e z b w N T n L X & g t ; & l t ; a : K e y & g t ; & l t ; K e y & g t ; C o l u m n s \ C o m m u t e   D i s t a n c e & l t ; / K e y & g t ; & l t ; / a : K e y & g t ; & l t ; a : V a l u e   i : t y p e = " T a b l e W i d g e t B a s e V i e w S t a t e " / & g t ; & l t ; / a : K e y V a l u e O f D i a g r a m O b j e c t K e y a n y T y p e z b w N T n L X & g t ; & l t ; a : K e y V a l u e O f D i a g r a m O b j e c t K e y a n y T y p e z b w N T n L X & g t ; & l t ; a : K e y & g t ; & l t ; K e y & g t ; C o l u m n s \ S t a r t   D a t e & l t ; / K e y & g t ; & l t ; / a : K e y & g t ; & l t ; a : V a l u e   i : t y p e = " T a b l e W i d g e t B a s e V i e w S t a t e " / & g t ; & l t ; / a : K e y V a l u e O f D i a g r a m O b j e c t K e y a n y T y p e z b w N T n L X & g t ; & l t ; a : K e y V a l u e O f D i a g r a m O b j e c t K e y a n y T y p e z b w N T n L X & g t ; & l t ; a : K e y & g t ; & l t ; K e y & g t ; C o l u m n s \ E n d 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B i k e   P u r c h a s e & l t ; / K e y & g t ; & l t ; / a : K e y & g t ; & l t ; a : V a l u e   i : t y p e = " T a b l e W i d g e t B a s e V i e w S t a t e " / & g t ; & l t ; / a : K e y V a l u e O f D i a g r a m O b j e c t K e y a n y T y p e z b w N T n L X & g t ; & l t ; a : K e y V a l u e O f D i a g r a m O b j e c t K e y a n y T y p e z b w N T n L X & g t ; & l t ; a : K e y & g t ; & l t ; K e y & g t ; C o l u m n s \ B i k e   S a t i s f a c t i o n & l t ; / K e y & g t ; & l t ; / a : K e y & g t ; & l t ; a : V a l u e   i : t y p e = " T a b l e W i d g e t B a s e V i e w S t a t e " / & g t ; & l t ; / a : K e y V a l u e O f D i a g r a m O b j e c t K e y a n y T y p e z b w N T n L X & g t ; & l t ; a : K e y V a l u e O f D i a g r a m O b j e c t K e y a n y T y p e z b w N T n L X & g t ; & l t ; a : K e y & g t ; & l t ; K e y & g t ; C o l u m n s \ N e t   W o r k d a y s & l t ; / K e y & g t ; & l t ; / a : K e y & g t ; & l t ; a : V a l u e   i : t y p e = " T a b l e W i d g e t B a s e V i e w S t a t e " / & g t ; & l t ; / a : K e y V a l u e O f D i a g r a m O b j e c t K e y a n y T y p e z b w N T n L X & g t ; & l t ; a : K e y V a l u e O f D i a g r a m O b j e c t K e y a n y T y p e z b w N T n L X & g t ; & l t ; a : K e y & g t ; & l t ; K e y & g t ; C o l u m n s \ N e t   W o r k y e a r s & l t ; / K e y & g t ; & l t ; / a : K e y & g t ; & l t ; a : V a l u e   i : t y p e = " T a b l e W i d g e t B a s e V i e w S t a t e " / & g t ; & l t ; / a : K e y V a l u e O f D i a g r a m O b j e c t K e y a n y T y p e z b w N T n L X & g t ; & l t ; a : K e y V a l u e O f D i a g r a m O b j e c t K e y a n y T y p e z b w N T n L X & g t ; & l t ; a : K e y & g t ; & l t ; K e y & g t ; C o l u m n s \ T e n u r e   B r a c k e t & l t ; / K e y & g t ; & l t ; / a : K e y & g t ; & l t ; a : V a l u e   i : t y p e = " T a b l e W i d g e t B a s e V i e w S t a t e " / & g t ; & l t ; / a : K e y V a l u e O f D i a g r a m O b j e c t K e y a n y T y p e z b w N T n L X & g t ; & l t ; a : K e y V a l u e O f D i a g r a m O b j e c t K e y a n y T y p e z b w N T n L X & g t ; & l t ; a : K e y & g t ; & l t ; K e y & g t ; C o l u m n s \ A g e   B r a c k e t & l t ; / K e y & g t ; & l t ; / a : K e y & g t ; & l t ; a : V a l u e 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E n d   D a t e - f i x e d & l t ; / K e y & g t ; & l t ; / a : K e y & g t ; & l t ; a : V a l u e 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9.xml>��< ? x m l   v e r s i o n = " 1 . 0 "   e n c o d i n g = " U T F - 1 6 " ? > < G e m i n i   x m l n s = " h t t p : / / g e m i n i / p i v o t c u s t o m i z a t i o n / T a b l e C o u n t I n S a n d b o x " > < C u s t o m C o n t e n t > 2 < / C u s t o m C o n t e n t > < / G e m i n i > 
</file>

<file path=customXml/itemProps1.xml><?xml version="1.0" encoding="utf-8"?>
<ds:datastoreItem xmlns:ds="http://schemas.openxmlformats.org/officeDocument/2006/customXml" ds:itemID="{6E16615E-D730-459C-AF40-2BAE4F501536}">
  <ds:schemaRefs/>
</ds:datastoreItem>
</file>

<file path=customXml/itemProps10.xml><?xml version="1.0" encoding="utf-8"?>
<ds:datastoreItem xmlns:ds="http://schemas.openxmlformats.org/officeDocument/2006/customXml" ds:itemID="{4354ABFF-1C39-457D-B4EF-5C14BE9702D7}">
  <ds:schemaRefs/>
</ds:datastoreItem>
</file>

<file path=customXml/itemProps11.xml><?xml version="1.0" encoding="utf-8"?>
<ds:datastoreItem xmlns:ds="http://schemas.openxmlformats.org/officeDocument/2006/customXml" ds:itemID="{93D9F471-F129-4895-B051-D2E1AF2D45C1}">
  <ds:schemaRefs/>
</ds:datastoreItem>
</file>

<file path=customXml/itemProps12.xml><?xml version="1.0" encoding="utf-8"?>
<ds:datastoreItem xmlns:ds="http://schemas.openxmlformats.org/officeDocument/2006/customXml" ds:itemID="{0E42D995-7A33-4E87-B012-2192538906B4}">
  <ds:schemaRefs/>
</ds:datastoreItem>
</file>

<file path=customXml/itemProps13.xml><?xml version="1.0" encoding="utf-8"?>
<ds:datastoreItem xmlns:ds="http://schemas.openxmlformats.org/officeDocument/2006/customXml" ds:itemID="{BC60858F-1FFD-4F36-825F-CC2AA9C113D2}">
  <ds:schemaRefs/>
</ds:datastoreItem>
</file>

<file path=customXml/itemProps14.xml><?xml version="1.0" encoding="utf-8"?>
<ds:datastoreItem xmlns:ds="http://schemas.openxmlformats.org/officeDocument/2006/customXml" ds:itemID="{BB8AE7BD-6E03-4333-A819-86724727A59C}">
  <ds:schemaRefs/>
</ds:datastoreItem>
</file>

<file path=customXml/itemProps15.xml><?xml version="1.0" encoding="utf-8"?>
<ds:datastoreItem xmlns:ds="http://schemas.openxmlformats.org/officeDocument/2006/customXml" ds:itemID="{ACBA3C24-A593-4957-816B-179B4C2811FD}">
  <ds:schemaRefs/>
</ds:datastoreItem>
</file>

<file path=customXml/itemProps16.xml><?xml version="1.0" encoding="utf-8"?>
<ds:datastoreItem xmlns:ds="http://schemas.openxmlformats.org/officeDocument/2006/customXml" ds:itemID="{5134E72B-25CB-4999-8160-73929B1846D9}">
  <ds:schemaRefs/>
</ds:datastoreItem>
</file>

<file path=customXml/itemProps17.xml><?xml version="1.0" encoding="utf-8"?>
<ds:datastoreItem xmlns:ds="http://schemas.openxmlformats.org/officeDocument/2006/customXml" ds:itemID="{742AFA87-69D8-41EA-9D8C-2E7077368659}">
  <ds:schemaRefs/>
</ds:datastoreItem>
</file>

<file path=customXml/itemProps18.xml><?xml version="1.0" encoding="utf-8"?>
<ds:datastoreItem xmlns:ds="http://schemas.openxmlformats.org/officeDocument/2006/customXml" ds:itemID="{2BC6F125-C012-4955-A95E-7DFFB59C45A5}">
  <ds:schemaRefs/>
</ds:datastoreItem>
</file>

<file path=customXml/itemProps19.xml><?xml version="1.0" encoding="utf-8"?>
<ds:datastoreItem xmlns:ds="http://schemas.openxmlformats.org/officeDocument/2006/customXml" ds:itemID="{BBEEA131-DCDF-42E8-AEBD-22EBE959CA87}">
  <ds:schemaRefs/>
</ds:datastoreItem>
</file>

<file path=customXml/itemProps2.xml><?xml version="1.0" encoding="utf-8"?>
<ds:datastoreItem xmlns:ds="http://schemas.openxmlformats.org/officeDocument/2006/customXml" ds:itemID="{187A7F6D-E1A9-4348-A187-69619297ED20}">
  <ds:schemaRefs/>
</ds:datastoreItem>
</file>

<file path=customXml/itemProps3.xml><?xml version="1.0" encoding="utf-8"?>
<ds:datastoreItem xmlns:ds="http://schemas.openxmlformats.org/officeDocument/2006/customXml" ds:itemID="{80D57ED7-0452-4811-BAC2-E85C34721C3D}">
  <ds:schemaRefs/>
</ds:datastoreItem>
</file>

<file path=customXml/itemProps4.xml><?xml version="1.0" encoding="utf-8"?>
<ds:datastoreItem xmlns:ds="http://schemas.openxmlformats.org/officeDocument/2006/customXml" ds:itemID="{3A4C370B-863C-44A8-A73F-1F1B7E38D47E}">
  <ds:schemaRefs/>
</ds:datastoreItem>
</file>

<file path=customXml/itemProps5.xml><?xml version="1.0" encoding="utf-8"?>
<ds:datastoreItem xmlns:ds="http://schemas.openxmlformats.org/officeDocument/2006/customXml" ds:itemID="{7DAA6579-9E8B-4E4B-B5B7-01D3AE06D196}">
  <ds:schemaRefs/>
</ds:datastoreItem>
</file>

<file path=customXml/itemProps6.xml><?xml version="1.0" encoding="utf-8"?>
<ds:datastoreItem xmlns:ds="http://schemas.openxmlformats.org/officeDocument/2006/customXml" ds:itemID="{C4EDD47D-4336-41F9-8B8A-B876A6EECFE2}">
  <ds:schemaRefs/>
</ds:datastoreItem>
</file>

<file path=customXml/itemProps7.xml><?xml version="1.0" encoding="utf-8"?>
<ds:datastoreItem xmlns:ds="http://schemas.openxmlformats.org/officeDocument/2006/customXml" ds:itemID="{9421FE88-E374-474B-B6A6-B72D1162116D}">
  <ds:schemaRefs/>
</ds:datastoreItem>
</file>

<file path=customXml/itemProps8.xml><?xml version="1.0" encoding="utf-8"?>
<ds:datastoreItem xmlns:ds="http://schemas.openxmlformats.org/officeDocument/2006/customXml" ds:itemID="{860C86E3-DACA-4F43-848E-FAFF0A34A1B3}">
  <ds:schemaRefs/>
</ds:datastoreItem>
</file>

<file path=customXml/itemProps9.xml><?xml version="1.0" encoding="utf-8"?>
<ds:datastoreItem xmlns:ds="http://schemas.openxmlformats.org/officeDocument/2006/customXml" ds:itemID="{2E48F931-B104-4C2D-8423-2B1C0038B5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employee_dataset</vt:lpstr>
      <vt:lpstr>Data Dictionary &amp; Project Steps</vt:lpstr>
      <vt:lpstr>Clean_Dataset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2025-04-28T14:40:03Z</dcterms:modified>
</cp:coreProperties>
</file>