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umisani Mukuchura\Desktop\Projects\Excel\CycleSilicon Inc. Employee Bike Purchase Dataset – Part 2 Advanced Pivot Tables &amp; Dashboard by Dumisani Mukuchura\questions_and_analysis\"/>
    </mc:Choice>
  </mc:AlternateContent>
  <bookViews>
    <workbookView xWindow="0" yWindow="0" windowWidth="8327" windowHeight="9203" firstSheet="1" activeTab="1"/>
  </bookViews>
  <sheets>
    <sheet name="employee_dataset" sheetId="1" r:id="rId1"/>
    <sheet name="Data Dictionary &amp; Project Steps" sheetId="2" r:id="rId2"/>
    <sheet name="Clean_Dataset" sheetId="4" r:id="rId3"/>
  </sheets>
  <definedNames>
    <definedName name="_xlnm._FilterDatabase" localSheetId="2" hidden="1">Clean_Dataset!$A$1:$R$86</definedName>
    <definedName name="_xlcn.LinkedTable_Table11" hidden="1">Table1[]</definedName>
  </definedNames>
  <calcPr calcId="162913"/>
  <extLst>
    <ext xmlns:x15="http://schemas.microsoft.com/office/spreadsheetml/2010/11/main" uri="{FCE2AD5D-F65C-4FA6-A056-5C36A1767C68}">
      <x15:dataModel>
        <x15:modelTables>
          <x15:modelTable id="Add_Fields_0c2a9724-d751-47ca-9258-350eaec6a0a8" name="Add_Fields" connection="Excel employee_add_fields"/>
          <x15:modelTable id="Table1" name="Table1" connection="LinkedTable_Table1"/>
        </x15:modelTables>
      </x15:dataModel>
    </ext>
  </extLst>
</workbook>
</file>

<file path=xl/calcChain.xml><?xml version="1.0" encoding="utf-8"?>
<calcChain xmlns="http://schemas.openxmlformats.org/spreadsheetml/2006/main">
  <c r="X4" i="4" l="1"/>
  <c r="X2" i="4"/>
  <c r="X3" i="4"/>
  <c r="X5" i="4"/>
  <c r="X6" i="4"/>
  <c r="X7" i="4"/>
  <c r="X8" i="4"/>
  <c r="X9" i="4"/>
  <c r="X10" i="4"/>
  <c r="X11" i="4"/>
  <c r="X12" i="4"/>
  <c r="X13" i="4"/>
  <c r="X14" i="4"/>
  <c r="X15" i="4"/>
  <c r="X16" i="4"/>
  <c r="X17" i="4"/>
  <c r="X18" i="4"/>
  <c r="X19" i="4"/>
  <c r="X20" i="4"/>
  <c r="X21" i="4"/>
  <c r="X22" i="4"/>
  <c r="X23" i="4"/>
  <c r="X24" i="4"/>
  <c r="X25" i="4"/>
  <c r="X26" i="4"/>
  <c r="X27" i="4"/>
  <c r="X28" i="4"/>
  <c r="X29" i="4"/>
  <c r="X30" i="4"/>
  <c r="X31" i="4"/>
  <c r="X32" i="4"/>
  <c r="X33" i="4"/>
  <c r="X34" i="4"/>
  <c r="X35" i="4"/>
  <c r="X36" i="4"/>
  <c r="X37" i="4"/>
  <c r="X38" i="4"/>
  <c r="X39" i="4"/>
  <c r="X40" i="4"/>
  <c r="X41" i="4"/>
  <c r="X42" i="4"/>
  <c r="X43" i="4"/>
  <c r="X44" i="4"/>
  <c r="X45" i="4"/>
  <c r="X46" i="4"/>
  <c r="X47" i="4"/>
  <c r="X48" i="4"/>
  <c r="X49" i="4"/>
  <c r="X50" i="4"/>
  <c r="X51" i="4"/>
  <c r="X52" i="4"/>
  <c r="X53" i="4"/>
  <c r="X54" i="4"/>
  <c r="X55" i="4"/>
  <c r="X56" i="4"/>
  <c r="X57" i="4"/>
  <c r="X58" i="4"/>
  <c r="X59" i="4"/>
  <c r="X60" i="4"/>
  <c r="X61" i="4"/>
  <c r="X62" i="4"/>
  <c r="X63" i="4"/>
  <c r="X64" i="4"/>
  <c r="X65" i="4"/>
  <c r="X66" i="4"/>
  <c r="X67" i="4"/>
  <c r="X68" i="4"/>
  <c r="X69" i="4"/>
  <c r="X70" i="4"/>
  <c r="X71" i="4"/>
  <c r="X72" i="4"/>
  <c r="X73" i="4"/>
  <c r="X74" i="4"/>
  <c r="X75" i="4"/>
  <c r="X76" i="4"/>
  <c r="X77" i="4"/>
  <c r="X78" i="4"/>
  <c r="X79" i="4"/>
  <c r="X80" i="4"/>
  <c r="X81" i="4"/>
  <c r="X82" i="4"/>
  <c r="X83" i="4"/>
  <c r="X84" i="4"/>
  <c r="X85" i="4"/>
  <c r="X86" i="4"/>
  <c r="W2" i="4" l="1"/>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V2" i="4" l="1"/>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S2" i="4" l="1"/>
  <c r="T2" i="4" s="1"/>
  <c r="U2" i="4" s="1"/>
  <c r="S3" i="4"/>
  <c r="T3" i="4" s="1"/>
  <c r="U3" i="4" s="1"/>
  <c r="S4" i="4"/>
  <c r="T4" i="4" s="1"/>
  <c r="U4" i="4" s="1"/>
  <c r="S5" i="4"/>
  <c r="T5" i="4" s="1"/>
  <c r="U5" i="4" s="1"/>
  <c r="S6" i="4"/>
  <c r="T6" i="4" s="1"/>
  <c r="U6" i="4" s="1"/>
  <c r="S7" i="4"/>
  <c r="T7" i="4" s="1"/>
  <c r="U7" i="4" s="1"/>
  <c r="S8" i="4"/>
  <c r="T8" i="4" s="1"/>
  <c r="U8" i="4" s="1"/>
  <c r="S9" i="4"/>
  <c r="T9" i="4" s="1"/>
  <c r="U9" i="4" s="1"/>
  <c r="S10" i="4"/>
  <c r="T10" i="4" s="1"/>
  <c r="U10" i="4" s="1"/>
  <c r="S11" i="4"/>
  <c r="T11" i="4" s="1"/>
  <c r="U11" i="4" s="1"/>
  <c r="S12" i="4"/>
  <c r="T12" i="4" s="1"/>
  <c r="U12" i="4" s="1"/>
  <c r="S13" i="4"/>
  <c r="T13" i="4" s="1"/>
  <c r="U13" i="4" s="1"/>
  <c r="S14" i="4"/>
  <c r="T14" i="4" s="1"/>
  <c r="U14" i="4" s="1"/>
  <c r="S15" i="4"/>
  <c r="T15" i="4" s="1"/>
  <c r="U15" i="4" s="1"/>
  <c r="S16" i="4"/>
  <c r="T16" i="4" s="1"/>
  <c r="U16" i="4" s="1"/>
  <c r="S17" i="4"/>
  <c r="T17" i="4" s="1"/>
  <c r="U17" i="4" s="1"/>
  <c r="S18" i="4"/>
  <c r="T18" i="4" s="1"/>
  <c r="U18" i="4" s="1"/>
  <c r="S19" i="4"/>
  <c r="T19" i="4" s="1"/>
  <c r="U19" i="4" s="1"/>
  <c r="S20" i="4"/>
  <c r="T20" i="4" s="1"/>
  <c r="U20" i="4" s="1"/>
  <c r="S21" i="4"/>
  <c r="T21" i="4" s="1"/>
  <c r="U21" i="4" s="1"/>
  <c r="S22" i="4"/>
  <c r="T22" i="4" s="1"/>
  <c r="U22" i="4" s="1"/>
  <c r="S23" i="4"/>
  <c r="T23" i="4" s="1"/>
  <c r="U23" i="4" s="1"/>
  <c r="S24" i="4"/>
  <c r="T24" i="4" s="1"/>
  <c r="U24" i="4" s="1"/>
  <c r="S25" i="4"/>
  <c r="T25" i="4" s="1"/>
  <c r="U25" i="4" s="1"/>
  <c r="S26" i="4"/>
  <c r="T26" i="4" s="1"/>
  <c r="U26" i="4" s="1"/>
  <c r="S27" i="4"/>
  <c r="T27" i="4" s="1"/>
  <c r="U27" i="4" s="1"/>
  <c r="S28" i="4"/>
  <c r="T28" i="4" s="1"/>
  <c r="U28" i="4" s="1"/>
  <c r="S29" i="4"/>
  <c r="T29" i="4" s="1"/>
  <c r="U29" i="4" s="1"/>
  <c r="S30" i="4"/>
  <c r="T30" i="4" s="1"/>
  <c r="U30" i="4" s="1"/>
  <c r="S31" i="4"/>
  <c r="T31" i="4" s="1"/>
  <c r="U31" i="4" s="1"/>
  <c r="S32" i="4"/>
  <c r="T32" i="4" s="1"/>
  <c r="U32" i="4" s="1"/>
  <c r="S33" i="4"/>
  <c r="T33" i="4" s="1"/>
  <c r="U33" i="4" s="1"/>
  <c r="S34" i="4"/>
  <c r="T34" i="4" s="1"/>
  <c r="U34" i="4" s="1"/>
  <c r="S35" i="4"/>
  <c r="T35" i="4" s="1"/>
  <c r="U35" i="4" s="1"/>
  <c r="S36" i="4"/>
  <c r="T36" i="4" s="1"/>
  <c r="U36" i="4" s="1"/>
  <c r="S37" i="4"/>
  <c r="T37" i="4" s="1"/>
  <c r="U37" i="4" s="1"/>
  <c r="S38" i="4"/>
  <c r="T38" i="4" s="1"/>
  <c r="U38" i="4" s="1"/>
  <c r="S39" i="4"/>
  <c r="T39" i="4" s="1"/>
  <c r="U39" i="4" s="1"/>
  <c r="S40" i="4"/>
  <c r="T40" i="4" s="1"/>
  <c r="U40" i="4" s="1"/>
  <c r="S41" i="4"/>
  <c r="T41" i="4" s="1"/>
  <c r="U41" i="4" s="1"/>
  <c r="S42" i="4"/>
  <c r="T42" i="4" s="1"/>
  <c r="U42" i="4" s="1"/>
  <c r="S43" i="4"/>
  <c r="T43" i="4" s="1"/>
  <c r="U43" i="4" s="1"/>
  <c r="S44" i="4"/>
  <c r="T44" i="4" s="1"/>
  <c r="U44" i="4" s="1"/>
  <c r="S45" i="4"/>
  <c r="T45" i="4" s="1"/>
  <c r="U45" i="4" s="1"/>
  <c r="S46" i="4"/>
  <c r="T46" i="4" s="1"/>
  <c r="U46" i="4" s="1"/>
  <c r="S47" i="4"/>
  <c r="T47" i="4" s="1"/>
  <c r="U47" i="4" s="1"/>
  <c r="S48" i="4"/>
  <c r="T48" i="4" s="1"/>
  <c r="U48" i="4" s="1"/>
  <c r="S49" i="4"/>
  <c r="T49" i="4" s="1"/>
  <c r="U49" i="4" s="1"/>
  <c r="S50" i="4"/>
  <c r="T50" i="4" s="1"/>
  <c r="U50" i="4" s="1"/>
  <c r="S51" i="4"/>
  <c r="T51" i="4" s="1"/>
  <c r="U51" i="4" s="1"/>
  <c r="S52" i="4"/>
  <c r="T52" i="4" s="1"/>
  <c r="U52" i="4" s="1"/>
  <c r="S53" i="4"/>
  <c r="T53" i="4" s="1"/>
  <c r="U53" i="4" s="1"/>
  <c r="S54" i="4"/>
  <c r="T54" i="4" s="1"/>
  <c r="U54" i="4" s="1"/>
  <c r="S55" i="4"/>
  <c r="T55" i="4" s="1"/>
  <c r="U55" i="4" s="1"/>
  <c r="S56" i="4"/>
  <c r="T56" i="4" s="1"/>
  <c r="U56" i="4" s="1"/>
  <c r="S57" i="4"/>
  <c r="T57" i="4" s="1"/>
  <c r="U57" i="4" s="1"/>
  <c r="S58" i="4"/>
  <c r="T58" i="4" s="1"/>
  <c r="U58" i="4" s="1"/>
  <c r="S59" i="4"/>
  <c r="T59" i="4" s="1"/>
  <c r="U59" i="4" s="1"/>
  <c r="S60" i="4"/>
  <c r="T60" i="4" s="1"/>
  <c r="U60" i="4" s="1"/>
  <c r="S61" i="4"/>
  <c r="T61" i="4" s="1"/>
  <c r="U61" i="4" s="1"/>
  <c r="S62" i="4"/>
  <c r="T62" i="4" s="1"/>
  <c r="U62" i="4" s="1"/>
  <c r="S63" i="4"/>
  <c r="T63" i="4" s="1"/>
  <c r="U63" i="4" s="1"/>
  <c r="S64" i="4"/>
  <c r="T64" i="4" s="1"/>
  <c r="U64" i="4" s="1"/>
  <c r="S65" i="4"/>
  <c r="T65" i="4" s="1"/>
  <c r="U65" i="4" s="1"/>
  <c r="S66" i="4"/>
  <c r="T66" i="4" s="1"/>
  <c r="U66" i="4" s="1"/>
  <c r="S67" i="4"/>
  <c r="T67" i="4" s="1"/>
  <c r="U67" i="4" s="1"/>
  <c r="S68" i="4"/>
  <c r="T68" i="4" s="1"/>
  <c r="U68" i="4" s="1"/>
  <c r="S69" i="4"/>
  <c r="T69" i="4" s="1"/>
  <c r="U69" i="4" s="1"/>
  <c r="S70" i="4"/>
  <c r="T70" i="4" s="1"/>
  <c r="U70" i="4" s="1"/>
  <c r="S71" i="4"/>
  <c r="T71" i="4" s="1"/>
  <c r="U71" i="4" s="1"/>
  <c r="S72" i="4"/>
  <c r="T72" i="4" s="1"/>
  <c r="U72" i="4" s="1"/>
  <c r="S73" i="4"/>
  <c r="T73" i="4" s="1"/>
  <c r="U73" i="4" s="1"/>
  <c r="S74" i="4"/>
  <c r="T74" i="4" s="1"/>
  <c r="U74" i="4" s="1"/>
  <c r="S75" i="4"/>
  <c r="T75" i="4" s="1"/>
  <c r="U75" i="4" s="1"/>
  <c r="S76" i="4"/>
  <c r="T76" i="4" s="1"/>
  <c r="U76" i="4" s="1"/>
  <c r="S77" i="4"/>
  <c r="T77" i="4" s="1"/>
  <c r="U77" i="4" s="1"/>
  <c r="S78" i="4"/>
  <c r="T78" i="4" s="1"/>
  <c r="U78" i="4" s="1"/>
  <c r="S79" i="4"/>
  <c r="T79" i="4" s="1"/>
  <c r="U79" i="4" s="1"/>
  <c r="S80" i="4"/>
  <c r="T80" i="4" s="1"/>
  <c r="U80" i="4" s="1"/>
  <c r="S81" i="4"/>
  <c r="T81" i="4" s="1"/>
  <c r="U81" i="4" s="1"/>
  <c r="S82" i="4"/>
  <c r="T82" i="4" s="1"/>
  <c r="U82" i="4" s="1"/>
  <c r="S83" i="4"/>
  <c r="T83" i="4" s="1"/>
  <c r="U83" i="4" s="1"/>
  <c r="S84" i="4"/>
  <c r="T84" i="4" s="1"/>
  <c r="U84" i="4" s="1"/>
  <c r="S85" i="4"/>
  <c r="T85" i="4" s="1"/>
  <c r="U85" i="4" s="1"/>
  <c r="S86" i="4"/>
  <c r="T86" i="4" s="1"/>
  <c r="U86" i="4" s="1"/>
</calcChain>
</file>

<file path=xl/connections.xml><?xml version="1.0" encoding="utf-8"?>
<connections xmlns="http://schemas.openxmlformats.org/spreadsheetml/2006/main">
  <connection id="1" name="Excel employee_add_fields" type="100" refreshedVersion="6">
    <extLst>
      <ext xmlns:x15="http://schemas.microsoft.com/office/spreadsheetml/2010/11/main" uri="{DE250136-89BD-433C-8126-D09CA5730AF9}">
        <x15:connection id="11c98766-0e34-459c-8c7e-fdfd37057cda"/>
      </ext>
    </extLst>
  </connection>
  <connection id="2" name="LinkedTable_Table1" type="102" refreshedVersion="6" minRefreshableVersion="5">
    <extLst>
      <ext xmlns:x15="http://schemas.microsoft.com/office/spreadsheetml/2010/11/main" uri="{DE250136-89BD-433C-8126-D09CA5730AF9}">
        <x15:connection id="Table1">
          <x15:rangePr sourceName="_xlcn.LinkedTable_Table11"/>
        </x15:connection>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<sst xmlns="http://schemas.openxmlformats.org/spreadsheetml/2006/main" count="2655" uniqueCount="583">
  <si>
    <t>Employee ID</t>
  </si>
  <si>
    <t>First Name</t>
  </si>
  <si>
    <t>Last Name</t>
  </si>
  <si>
    <t>Personal Email</t>
  </si>
  <si>
    <t>Age</t>
  </si>
  <si>
    <t>Gender</t>
  </si>
  <si>
    <t>Marital Status</t>
  </si>
  <si>
    <t>Job Title</t>
  </si>
  <si>
    <t>Salary</t>
  </si>
  <si>
    <t>Education Level</t>
  </si>
  <si>
    <t>Home Owner</t>
  </si>
  <si>
    <t>Car Owner</t>
  </si>
  <si>
    <t>Commute Distance</t>
  </si>
  <si>
    <t>Start Date</t>
  </si>
  <si>
    <t>End Date</t>
  </si>
  <si>
    <t>Region</t>
  </si>
  <si>
    <t>Bike Purchase</t>
  </si>
  <si>
    <t>Bike Satisfaction</t>
  </si>
  <si>
    <t>Pat</t>
  </si>
  <si>
    <t>smith</t>
  </si>
  <si>
    <t>pat.smith@gmail.com</t>
  </si>
  <si>
    <t>M</t>
  </si>
  <si>
    <t xml:space="preserve">HR </t>
  </si>
  <si>
    <t>PhD</t>
  </si>
  <si>
    <t>Y</t>
  </si>
  <si>
    <t>1-2 Miles</t>
  </si>
  <si>
    <t>Pacific</t>
  </si>
  <si>
    <t>CHRIS</t>
  </si>
  <si>
    <t>williams</t>
  </si>
  <si>
    <t>chris.williams@live.com</t>
  </si>
  <si>
    <t>W</t>
  </si>
  <si>
    <t xml:space="preserve">Analyst </t>
  </si>
  <si>
    <t>High School</t>
  </si>
  <si>
    <t>18-01-2000</t>
  </si>
  <si>
    <t>Europe</t>
  </si>
  <si>
    <t>chris</t>
  </si>
  <si>
    <t>Williams</t>
  </si>
  <si>
    <t xml:space="preserve">chris.williams@hotmail.com </t>
  </si>
  <si>
    <t>Manager</t>
  </si>
  <si>
    <t>Bachelors</t>
  </si>
  <si>
    <t>N</t>
  </si>
  <si>
    <t>0 - 1 Miles</t>
  </si>
  <si>
    <t>jordan</t>
  </si>
  <si>
    <t>WILSON</t>
  </si>
  <si>
    <t xml:space="preserve">jordan.wilson@company.com </t>
  </si>
  <si>
    <t>F</t>
  </si>
  <si>
    <t>D</t>
  </si>
  <si>
    <t xml:space="preserve"> Engineer</t>
  </si>
  <si>
    <t>2_5 Miles</t>
  </si>
  <si>
    <t>Tuesday, 24, 2023</t>
  </si>
  <si>
    <t>Asia</t>
  </si>
  <si>
    <t>John</t>
  </si>
  <si>
    <t>brown</t>
  </si>
  <si>
    <t xml:space="preserve">john.brown@outlook.com </t>
  </si>
  <si>
    <t xml:space="preserve">Professional </t>
  </si>
  <si>
    <t>Wednesday, 11, 2023</t>
  </si>
  <si>
    <t>Jane</t>
  </si>
  <si>
    <t>jane.williams@gmail.com</t>
  </si>
  <si>
    <t>Salesman</t>
  </si>
  <si>
    <t>Tuesday, 08, 2011</t>
  </si>
  <si>
    <t>alex</t>
  </si>
  <si>
    <t xml:space="preserve"> alex.brown@gmail.com</t>
  </si>
  <si>
    <t>Director</t>
  </si>
  <si>
    <t>10+ Miles</t>
  </si>
  <si>
    <t>20-03-2015</t>
  </si>
  <si>
    <t>Present</t>
  </si>
  <si>
    <t>Americas</t>
  </si>
  <si>
    <t>taylor</t>
  </si>
  <si>
    <t>Davis</t>
  </si>
  <si>
    <t xml:space="preserve"> taylor.davis@company.com</t>
  </si>
  <si>
    <t>S</t>
  </si>
  <si>
    <t>0-1 Miles</t>
  </si>
  <si>
    <t>19-05-2020</t>
  </si>
  <si>
    <t>JORDAN</t>
  </si>
  <si>
    <t>Brown</t>
  </si>
  <si>
    <t>jordan.brown@outlook.com</t>
  </si>
  <si>
    <t>Analyst</t>
  </si>
  <si>
    <t>Masters</t>
  </si>
  <si>
    <t>Sunday, 05, 2010</t>
  </si>
  <si>
    <t>Africa</t>
  </si>
  <si>
    <t>Alex</t>
  </si>
  <si>
    <t>MILLER</t>
  </si>
  <si>
    <t xml:space="preserve"> alex.miller@company.com</t>
  </si>
  <si>
    <t>Engineer</t>
  </si>
  <si>
    <t>5-10 Miles</t>
  </si>
  <si>
    <t>jones</t>
  </si>
  <si>
    <t xml:space="preserve"> jordan.jones@live.com</t>
  </si>
  <si>
    <t>Clerical</t>
  </si>
  <si>
    <t>MORGAN</t>
  </si>
  <si>
    <t>JOHNSON</t>
  </si>
  <si>
    <t>morgan.johnson@live.com</t>
  </si>
  <si>
    <t>Partial College</t>
  </si>
  <si>
    <t>Friday, 15, 2011</t>
  </si>
  <si>
    <t>Morgan</t>
  </si>
  <si>
    <t xml:space="preserve"> morgan.miller@outlook.com</t>
  </si>
  <si>
    <t>Receptionist</t>
  </si>
  <si>
    <t>Wednesday, 23, 2015</t>
  </si>
  <si>
    <t>Smith</t>
  </si>
  <si>
    <t>taylor.smith@gmail.com</t>
  </si>
  <si>
    <t xml:space="preserve"> Directorate</t>
  </si>
  <si>
    <t>1-2Miles</t>
  </si>
  <si>
    <t>Sunday, 03, 2014</t>
  </si>
  <si>
    <t>Casey</t>
  </si>
  <si>
    <t>Anderson</t>
  </si>
  <si>
    <t>casey.anderson@hotmail.com</t>
  </si>
  <si>
    <t>Professional</t>
  </si>
  <si>
    <t>2-5 Miles</t>
  </si>
  <si>
    <t xml:space="preserve"> morgan.taylor@company.com</t>
  </si>
  <si>
    <t>Directr</t>
  </si>
  <si>
    <t>16-03-2018</t>
  </si>
  <si>
    <t>JANE</t>
  </si>
  <si>
    <t>jane.brown@outlook.com</t>
  </si>
  <si>
    <t>HR</t>
  </si>
  <si>
    <t>Friday, 26, 2020</t>
  </si>
  <si>
    <t>TAYLOR</t>
  </si>
  <si>
    <t>jordan.taylor@company.com</t>
  </si>
  <si>
    <t>jordan.brown@gmail.com</t>
  </si>
  <si>
    <t xml:space="preserve"> Analyst</t>
  </si>
  <si>
    <t>Thursday, 02, 2000</t>
  </si>
  <si>
    <t>Friday, 10, 2002</t>
  </si>
  <si>
    <t>Miller</t>
  </si>
  <si>
    <t xml:space="preserve"> chris.miller@gmail.com</t>
  </si>
  <si>
    <t>Jones</t>
  </si>
  <si>
    <t>jane.jones@company.com</t>
  </si>
  <si>
    <t>Saturday, 08, 2011</t>
  </si>
  <si>
    <t>SMITH</t>
  </si>
  <si>
    <t xml:space="preserve">alex.smith@gmail.com </t>
  </si>
  <si>
    <t>Directorate</t>
  </si>
  <si>
    <t>CASEY</t>
  </si>
  <si>
    <t>WILLIAMS</t>
  </si>
  <si>
    <t xml:space="preserve">casey.williams@live.com </t>
  </si>
  <si>
    <t xml:space="preserve">jordan.smith@gmail.com </t>
  </si>
  <si>
    <t>15-04-2004</t>
  </si>
  <si>
    <t>morgan.wilson@company.com</t>
  </si>
  <si>
    <t>Monday, 09, 2007</t>
  </si>
  <si>
    <t>Tuesday, 01, 2022</t>
  </si>
  <si>
    <t>jane</t>
  </si>
  <si>
    <t>Taylor</t>
  </si>
  <si>
    <t xml:space="preserve">jane.taylor@gmail.com </t>
  </si>
  <si>
    <t xml:space="preserve">Engineer </t>
  </si>
  <si>
    <t>30-05-2011</t>
  </si>
  <si>
    <t>Wednesday, 25, 2016</t>
  </si>
  <si>
    <t>PAT</t>
  </si>
  <si>
    <t>pat.jones@hotmail.com</t>
  </si>
  <si>
    <t xml:space="preserve">Skilled Manual </t>
  </si>
  <si>
    <t>Saturday, 07, 2012</t>
  </si>
  <si>
    <t xml:space="preserve"> taylor.taylor@live.com</t>
  </si>
  <si>
    <t>pat.williams@outlook.com</t>
  </si>
  <si>
    <t>Friday, 19, 2018</t>
  </si>
  <si>
    <t xml:space="preserve">Accountant </t>
  </si>
  <si>
    <t>Thursday, 10, 2005</t>
  </si>
  <si>
    <t xml:space="preserve"> casey.williams@outlook.com</t>
  </si>
  <si>
    <t xml:space="preserve"> Accountant</t>
  </si>
  <si>
    <t>jane.smith@hotmail.com</t>
  </si>
  <si>
    <t xml:space="preserve"> Salesman</t>
  </si>
  <si>
    <t>Saturday, 24, 2007</t>
  </si>
  <si>
    <t>Jamie</t>
  </si>
  <si>
    <t xml:space="preserve"> jamie.brown@hotmail.com</t>
  </si>
  <si>
    <t xml:space="preserve">Manager </t>
  </si>
  <si>
    <t>Monday, 02, 2023</t>
  </si>
  <si>
    <t>john</t>
  </si>
  <si>
    <t>john.smith@outlook.com</t>
  </si>
  <si>
    <t xml:space="preserve"> Director</t>
  </si>
  <si>
    <t>Tuesday, 04, 2019</t>
  </si>
  <si>
    <t>pat</t>
  </si>
  <si>
    <t xml:space="preserve">pat.taylor@hotmail.com </t>
  </si>
  <si>
    <t>Saturday, 23, 2019</t>
  </si>
  <si>
    <t>JAMIE</t>
  </si>
  <si>
    <t xml:space="preserve"> jamie.miller@hotmail.com</t>
  </si>
  <si>
    <t>31-03-2008</t>
  </si>
  <si>
    <t xml:space="preserve"> taylor.davis@live.com</t>
  </si>
  <si>
    <t>Monday, 24, 2021</t>
  </si>
  <si>
    <t>pat.smith@company.com</t>
  </si>
  <si>
    <t xml:space="preserve">Clerical </t>
  </si>
  <si>
    <t>Monday, 16, 2018</t>
  </si>
  <si>
    <t>jamie</t>
  </si>
  <si>
    <t xml:space="preserve">jamie.brown@live.com </t>
  </si>
  <si>
    <t>johnson</t>
  </si>
  <si>
    <t>john.johnson@outlook.com</t>
  </si>
  <si>
    <t xml:space="preserve"> Skilled Manual</t>
  </si>
  <si>
    <t>Friday, 15, 2019</t>
  </si>
  <si>
    <t>morgan.williams@outlook.com</t>
  </si>
  <si>
    <t>Chris</t>
  </si>
  <si>
    <t>miller</t>
  </si>
  <si>
    <t xml:space="preserve">chris.miller@outlook.com </t>
  </si>
  <si>
    <t xml:space="preserve">chris.johnson@company.com </t>
  </si>
  <si>
    <t>Thursday, 15, 2021</t>
  </si>
  <si>
    <t xml:space="preserve"> jamie.wilson@live.com</t>
  </si>
  <si>
    <t xml:space="preserve">Directr </t>
  </si>
  <si>
    <t>morgan</t>
  </si>
  <si>
    <t xml:space="preserve"> morgan.brown@gmail.com</t>
  </si>
  <si>
    <t>Wilson</t>
  </si>
  <si>
    <t>jordan.wilson@hotmail.com</t>
  </si>
  <si>
    <t>taylor.wilson@gmail.com</t>
  </si>
  <si>
    <t>Wednesday, 13, 2018</t>
  </si>
  <si>
    <t xml:space="preserve"> pat.williams@company.com</t>
  </si>
  <si>
    <t xml:space="preserve"> jamie.taylor@company.com</t>
  </si>
  <si>
    <t xml:space="preserve"> casey.taylor@company.com</t>
  </si>
  <si>
    <t>casey</t>
  </si>
  <si>
    <t xml:space="preserve"> casey.smith@hotmail.com</t>
  </si>
  <si>
    <t>14-07-2017</t>
  </si>
  <si>
    <t>ALEX</t>
  </si>
  <si>
    <t xml:space="preserve">alex.miller@gmail.com </t>
  </si>
  <si>
    <t xml:space="preserve"> chris.williams@company.com</t>
  </si>
  <si>
    <t xml:space="preserve"> HR</t>
  </si>
  <si>
    <t>20-12-2003</t>
  </si>
  <si>
    <t>Sunday, 19, 2006</t>
  </si>
  <si>
    <t xml:space="preserve">jordan.taylor@live.com </t>
  </si>
  <si>
    <t>Thursday, 23, 2021</t>
  </si>
  <si>
    <t xml:space="preserve"> jordan.williams@outlook.com</t>
  </si>
  <si>
    <t xml:space="preserve"> Receptionist</t>
  </si>
  <si>
    <t>Thursday, 26, 2017</t>
  </si>
  <si>
    <t>Monday, 08, 2023</t>
  </si>
  <si>
    <t>Jordan</t>
  </si>
  <si>
    <t>17-09-2017</t>
  </si>
  <si>
    <t>JOHN</t>
  </si>
  <si>
    <t xml:space="preserve"> john.jones@outlook.com</t>
  </si>
  <si>
    <t xml:space="preserve">taylor.smith@gmail.com </t>
  </si>
  <si>
    <t>Saturday, 20, 2019</t>
  </si>
  <si>
    <t xml:space="preserve"> jamie.williams@hotmail.com</t>
  </si>
  <si>
    <t>ANDERSON</t>
  </si>
  <si>
    <t>jane.anderson@hotmail.com</t>
  </si>
  <si>
    <t xml:space="preserve">Salesman </t>
  </si>
  <si>
    <t>27-11-2020</t>
  </si>
  <si>
    <t xml:space="preserve"> alex.miller@hotmail.com</t>
  </si>
  <si>
    <t>Thursday, 04, 2020</t>
  </si>
  <si>
    <t xml:space="preserve">jordan.anderson@company.com </t>
  </si>
  <si>
    <t>Johnson</t>
  </si>
  <si>
    <t xml:space="preserve"> jamie.johnson@gmail.com</t>
  </si>
  <si>
    <t>morgan.johnson@hotmail.com</t>
  </si>
  <si>
    <t>alex.davis@company.com</t>
  </si>
  <si>
    <t>15-03-2002</t>
  </si>
  <si>
    <t xml:space="preserve">john.johnson@gmail.com </t>
  </si>
  <si>
    <t xml:space="preserve">Directorate </t>
  </si>
  <si>
    <t>Saturday, 02, 2006</t>
  </si>
  <si>
    <t>pat.williams@hotmail.com</t>
  </si>
  <si>
    <t>Friday, 18, 2017</t>
  </si>
  <si>
    <t xml:space="preserve"> alex.taylor@hotmail.com</t>
  </si>
  <si>
    <t>Saturday, 30, 2017</t>
  </si>
  <si>
    <t>alex.wilson@gmail.com</t>
  </si>
  <si>
    <t xml:space="preserve">taylor.miller@live.com </t>
  </si>
  <si>
    <t xml:space="preserve"> Directr</t>
  </si>
  <si>
    <t>24-10-2003</t>
  </si>
  <si>
    <t xml:space="preserve">pat.taylor@company.com </t>
  </si>
  <si>
    <t>Saturday, 31, 2019</t>
  </si>
  <si>
    <t>chris.taylor@live.com</t>
  </si>
  <si>
    <t>Wednesday, 25, 2021</t>
  </si>
  <si>
    <t>alex.brown@gmail.com</t>
  </si>
  <si>
    <t>Skilled Manual</t>
  </si>
  <si>
    <t>30-03-2012</t>
  </si>
  <si>
    <t>BROWN</t>
  </si>
  <si>
    <t xml:space="preserve">casey.brown@outlook.com </t>
  </si>
  <si>
    <t>29-03-2015</t>
  </si>
  <si>
    <t xml:space="preserve">alex.wilson@gmail.com </t>
  </si>
  <si>
    <t xml:space="preserve">Director </t>
  </si>
  <si>
    <t>john.miller@hotmail.com</t>
  </si>
  <si>
    <t>23-01-2022</t>
  </si>
  <si>
    <t>DAVIS</t>
  </si>
  <si>
    <t xml:space="preserve"> alex.davis@company.com</t>
  </si>
  <si>
    <t xml:space="preserve">jordan.davis@live.com </t>
  </si>
  <si>
    <t>chris.jones@company.com</t>
  </si>
  <si>
    <t>Sunday, 16, 2014</t>
  </si>
  <si>
    <t xml:space="preserve">taylor.jones@outlook.com </t>
  </si>
  <si>
    <t xml:space="preserve">pat.miller@hotmail.com </t>
  </si>
  <si>
    <t>wilson</t>
  </si>
  <si>
    <t xml:space="preserve"> jamie.wilson@outlook.com</t>
  </si>
  <si>
    <t xml:space="preserve">pat.williams@hotmail.com </t>
  </si>
  <si>
    <t>Wednesday, 29, 2013</t>
  </si>
  <si>
    <t>pat.johnson@company.com</t>
  </si>
  <si>
    <t>17-06-2019</t>
  </si>
  <si>
    <t>Project Overview</t>
  </si>
  <si>
    <t>Project Title:</t>
  </si>
  <si>
    <t>Dataset Source</t>
  </si>
  <si>
    <t>Synthetic dataset created in-house for CycleSilicon Inc by AI</t>
  </si>
  <si>
    <t>Author</t>
  </si>
  <si>
    <t>Email</t>
  </si>
  <si>
    <t>LinkedIn</t>
  </si>
  <si>
    <t>GitHub</t>
  </si>
  <si>
    <t>Dumisani Maxwell Mukuchura</t>
  </si>
  <si>
    <t xml:space="preserve">dumisanimukuchura@gmail.com  </t>
  </si>
  <si>
    <t xml:space="preserve">https://github.com/dumisanimukuchura  </t>
  </si>
  <si>
    <t xml:space="preserve">https://www.linkedin.com/in/dumisani-maxwell-mukuchura-4859b7170/  </t>
  </si>
  <si>
    <t>Data Dictionary</t>
  </si>
  <si>
    <t>Column Name</t>
  </si>
  <si>
    <t>Unique numeric identifier for each employee, Integer</t>
  </si>
  <si>
    <t>Annual Salary</t>
  </si>
  <si>
    <t>Satisfaction score for bike (1 = least, 5 = most)</t>
  </si>
  <si>
    <t>Did the employee purchase a company bike?</t>
  </si>
  <si>
    <t>Geographic region</t>
  </si>
  <si>
    <t>Date employee left (blank, date or “Present” if still employed)</t>
  </si>
  <si>
    <t>Date employee joined the company</t>
  </si>
  <si>
    <t>Approximate home-to-work distance (text categories)</t>
  </si>
  <si>
    <t>Indicates if the employee owns a car</t>
  </si>
  <si>
    <t>Indicates if the employee owns a home</t>
  </si>
  <si>
    <t>Highest education completed</t>
  </si>
  <si>
    <t>Annual salary in USD</t>
  </si>
  <si>
    <t>Employee’s role/occupation</t>
  </si>
  <si>
    <t>Marital status code: S- Single, M-Married, D-Divorced, W-Widowed</t>
  </si>
  <si>
    <t>Employee’s gender</t>
  </si>
  <si>
    <t>Employee age in years</t>
  </si>
  <si>
    <t>Employee personal email address</t>
  </si>
  <si>
    <t>Employee’s family name</t>
  </si>
  <si>
    <t>Employee’s given name</t>
  </si>
  <si>
    <t>Description</t>
  </si>
  <si>
    <t>Step 1.</t>
  </si>
  <si>
    <t>Male</t>
  </si>
  <si>
    <t>Female</t>
  </si>
  <si>
    <t>Married</t>
  </si>
  <si>
    <t>Widowed</t>
  </si>
  <si>
    <t>Divorced</t>
  </si>
  <si>
    <t>Single</t>
  </si>
  <si>
    <t>Over 10 Miles</t>
  </si>
  <si>
    <t>chris.williams@hotmail.com</t>
  </si>
  <si>
    <t>jordan.wilson@company.com</t>
  </si>
  <si>
    <t>john.brown@outlook.com</t>
  </si>
  <si>
    <t>taylor.davis@company.com</t>
  </si>
  <si>
    <t>alex.miller@company.com</t>
  </si>
  <si>
    <t>jordan.jones@live.com</t>
  </si>
  <si>
    <t>morgan.miller@outlook.com</t>
  </si>
  <si>
    <t>morgan.taylor@company.com</t>
  </si>
  <si>
    <t>chris.miller@gmail.com</t>
  </si>
  <si>
    <t>alex.smith@gmail.com</t>
  </si>
  <si>
    <t>casey.williams@live.com</t>
  </si>
  <si>
    <t>jordan.smith@gmail.com</t>
  </si>
  <si>
    <t>jane.taylor@gmail.com</t>
  </si>
  <si>
    <t>taylor.taylor@live.com</t>
  </si>
  <si>
    <t>casey.williams@outlook.com</t>
  </si>
  <si>
    <t>jamie.brown@hotmail.com</t>
  </si>
  <si>
    <t>pat.taylor@hotmail.com</t>
  </si>
  <si>
    <t>jamie.miller@hotmail.com</t>
  </si>
  <si>
    <t>taylor.davis@live.com</t>
  </si>
  <si>
    <t>jamie.brown@live.com</t>
  </si>
  <si>
    <t>chris.miller@outlook.com</t>
  </si>
  <si>
    <t>chris.johnson@company.com</t>
  </si>
  <si>
    <t>jamie.wilson@live.com</t>
  </si>
  <si>
    <t>morgan.brown@gmail.com</t>
  </si>
  <si>
    <t>pat.williams@company.com</t>
  </si>
  <si>
    <t>jamie.taylor@company.com</t>
  </si>
  <si>
    <t>casey.taylor@company.com</t>
  </si>
  <si>
    <t>casey.smith@hotmail.com</t>
  </si>
  <si>
    <t>alex.miller@gmail.com</t>
  </si>
  <si>
    <t>chris.williams@company.com</t>
  </si>
  <si>
    <t>jordan.taylor@live.com</t>
  </si>
  <si>
    <t>jordan.williams@outlook.com</t>
  </si>
  <si>
    <t>john.jones@outlook.com</t>
  </si>
  <si>
    <t>jamie.williams@hotmail.com</t>
  </si>
  <si>
    <t>alex.miller@hotmail.com</t>
  </si>
  <si>
    <t>jordan.anderson@company.com</t>
  </si>
  <si>
    <t>jamie.johnson@gmail.com</t>
  </si>
  <si>
    <t>john.johnson@gmail.com</t>
  </si>
  <si>
    <t>alex.taylor@hotmail.com</t>
  </si>
  <si>
    <t>taylor.miller@live.com</t>
  </si>
  <si>
    <t>pat.taylor@company.com</t>
  </si>
  <si>
    <t>casey.brown@outlook.com</t>
  </si>
  <si>
    <t>jordan.davis@live.com</t>
  </si>
  <si>
    <t>taylor.jones@outlook.com</t>
  </si>
  <si>
    <t>pat.miller@hotmail.com</t>
  </si>
  <si>
    <t>jamie.wilson@outlook.com</t>
  </si>
  <si>
    <t>Accountant</t>
  </si>
  <si>
    <t>02/26/2010</t>
  </si>
  <si>
    <t>01/18/2000</t>
  </si>
  <si>
    <t>05/26/2002</t>
  </si>
  <si>
    <t>01/07/2019</t>
  </si>
  <si>
    <t>07/03/2003</t>
  </si>
  <si>
    <t>01/08/2011</t>
  </si>
  <si>
    <t>03/20/2015</t>
  </si>
  <si>
    <t>05/19/2020</t>
  </si>
  <si>
    <t>01/05/2010</t>
  </si>
  <si>
    <t>03/15/2015</t>
  </si>
  <si>
    <t>07/14/2015</t>
  </si>
  <si>
    <t>01/15/2011</t>
  </si>
  <si>
    <t>01/23/2015</t>
  </si>
  <si>
    <t>11/06/2003</t>
  </si>
  <si>
    <t>04/19/2014</t>
  </si>
  <si>
    <t>07/15/2003</t>
  </si>
  <si>
    <t>01/28/2017</t>
  </si>
  <si>
    <t>06/29/2007</t>
  </si>
  <si>
    <t>01/02/2000</t>
  </si>
  <si>
    <t>09/09/2018</t>
  </si>
  <si>
    <t>10/09/2016</t>
  </si>
  <si>
    <t>03/28/2003</t>
  </si>
  <si>
    <t>04/21/2000</t>
  </si>
  <si>
    <t>04/15/2004</t>
  </si>
  <si>
    <t>01/09/2007</t>
  </si>
  <si>
    <t>05/30/2011</t>
  </si>
  <si>
    <t>01/07/2012</t>
  </si>
  <si>
    <t>08/01/2018</t>
  </si>
  <si>
    <t>01/19/2018</t>
  </si>
  <si>
    <t>01/10/2005</t>
  </si>
  <si>
    <t>09/16/2004</t>
  </si>
  <si>
    <t>01/24/2007</t>
  </si>
  <si>
    <t>07/17/2005</t>
  </si>
  <si>
    <t>03/01/2008</t>
  </si>
  <si>
    <t>01/23/2019</t>
  </si>
  <si>
    <t>03/31/2008</t>
  </si>
  <si>
    <t>01/24/2016</t>
  </si>
  <si>
    <t>01/16/2018</t>
  </si>
  <si>
    <t>08/22/2004</t>
  </si>
  <si>
    <t>10/29/2005</t>
  </si>
  <si>
    <t>06/06/2007</t>
  </si>
  <si>
    <t>05/23/2014</t>
  </si>
  <si>
    <t>12/20/2016</t>
  </si>
  <si>
    <t>12/23/2007</t>
  </si>
  <si>
    <t>03/13/2000</t>
  </si>
  <si>
    <t>09/08/2014</t>
  </si>
  <si>
    <t>05/02/2002</t>
  </si>
  <si>
    <t>02/13/2004</t>
  </si>
  <si>
    <t>05/08/2010</t>
  </si>
  <si>
    <t>05/28/2006</t>
  </si>
  <si>
    <t>07/14/2017</t>
  </si>
  <si>
    <t>01/04/2020</t>
  </si>
  <si>
    <t>12/20/2003</t>
  </si>
  <si>
    <t>10/03/2016</t>
  </si>
  <si>
    <t>01/26/2017</t>
  </si>
  <si>
    <t>11/11/2014</t>
  </si>
  <si>
    <t>09/13/2017</t>
  </si>
  <si>
    <t>01/20/2019</t>
  </si>
  <si>
    <t>01/20/2000</t>
  </si>
  <si>
    <t>07/29/2014</t>
  </si>
  <si>
    <t>06/07/2019</t>
  </si>
  <si>
    <t>09/02/2004</t>
  </si>
  <si>
    <t>08/19/2002</t>
  </si>
  <si>
    <t>04/08/2005</t>
  </si>
  <si>
    <t>03/15/2002</t>
  </si>
  <si>
    <t>01/02/2006</t>
  </si>
  <si>
    <t>01/18/2017</t>
  </si>
  <si>
    <t>01/30/2017</t>
  </si>
  <si>
    <t>02/21/2001</t>
  </si>
  <si>
    <t>10/24/2003</t>
  </si>
  <si>
    <t>04/13/2006</t>
  </si>
  <si>
    <t>06/03/2017</t>
  </si>
  <si>
    <t>03/30/2012</t>
  </si>
  <si>
    <t>04/05/2014</t>
  </si>
  <si>
    <t>06/29/2008</t>
  </si>
  <si>
    <t>02/09/2018</t>
  </si>
  <si>
    <t>07/18/2002</t>
  </si>
  <si>
    <t>04/23/2020</t>
  </si>
  <si>
    <t>06/29/2012</t>
  </si>
  <si>
    <t>11/19/2005</t>
  </si>
  <si>
    <t>12/22/2015</t>
  </si>
  <si>
    <t>04/16/2016</t>
  </si>
  <si>
    <t>01/29/2013</t>
  </si>
  <si>
    <t>06/17/2019</t>
  </si>
  <si>
    <t>12/08/2017</t>
  </si>
  <si>
    <t>09/23/2015</t>
  </si>
  <si>
    <t>03/01/2006</t>
  </si>
  <si>
    <t>01/24/2023</t>
  </si>
  <si>
    <t>01/11/2023</t>
  </si>
  <si>
    <t>11/30/2013</t>
  </si>
  <si>
    <t>05/04/2022</t>
  </si>
  <si>
    <t>06/27/2021</t>
  </si>
  <si>
    <t>08/30/2015</t>
  </si>
  <si>
    <t>06/19/2021</t>
  </si>
  <si>
    <t>01/03/2014</t>
  </si>
  <si>
    <t>08/16/2019</t>
  </si>
  <si>
    <t>03/16/2018</t>
  </si>
  <si>
    <t>01/26/2020</t>
  </si>
  <si>
    <t>12/13/2016</t>
  </si>
  <si>
    <t>01/10/2002</t>
  </si>
  <si>
    <t>12/17/2020</t>
  </si>
  <si>
    <t>02/08/2018</t>
  </si>
  <si>
    <t>02/20/2021</t>
  </si>
  <si>
    <t>08/15/2008</t>
  </si>
  <si>
    <t>06/04/2006</t>
  </si>
  <si>
    <t>12/11/2008</t>
  </si>
  <si>
    <t>01/01/2022</t>
  </si>
  <si>
    <t>01/25/2016</t>
  </si>
  <si>
    <t>02/20/2017</t>
  </si>
  <si>
    <t>03/31/2020</t>
  </si>
  <si>
    <t>11/04/2010</t>
  </si>
  <si>
    <t>01/02/2023</t>
  </si>
  <si>
    <t>01/04/2019</t>
  </si>
  <si>
    <t>09/03/2021</t>
  </si>
  <si>
    <t>11/11/2008</t>
  </si>
  <si>
    <t>01/24/2021</t>
  </si>
  <si>
    <t>12/15/2023</t>
  </si>
  <si>
    <t>09/06/2023</t>
  </si>
  <si>
    <t>01/15/2019</t>
  </si>
  <si>
    <t>12/06/2011</t>
  </si>
  <si>
    <t>01/15/2021</t>
  </si>
  <si>
    <t>09/07/2020</t>
  </si>
  <si>
    <t>10/11/2016</t>
  </si>
  <si>
    <t>12/29/2014</t>
  </si>
  <si>
    <t>01/13/2018</t>
  </si>
  <si>
    <t>06/21/2013</t>
  </si>
  <si>
    <t>06/10/2021</t>
  </si>
  <si>
    <t>06/09/2021</t>
  </si>
  <si>
    <t>04/02/2022</t>
  </si>
  <si>
    <t>02/02/2022</t>
  </si>
  <si>
    <t>01/19/2006</t>
  </si>
  <si>
    <t>01/23/2021</t>
  </si>
  <si>
    <t>01/08/2023</t>
  </si>
  <si>
    <t>09/17/2017</t>
  </si>
  <si>
    <t>01/05/2023</t>
  </si>
  <si>
    <t>01/25/2020</t>
  </si>
  <si>
    <t>01/09/2015</t>
  </si>
  <si>
    <t>11/27/2020</t>
  </si>
  <si>
    <t>12/18/2004</t>
  </si>
  <si>
    <t>06/21/2010</t>
  </si>
  <si>
    <t>04/06/2018</t>
  </si>
  <si>
    <t>05/25/2011</t>
  </si>
  <si>
    <t>11/08/2018</t>
  </si>
  <si>
    <t>08/07/2010</t>
  </si>
  <si>
    <t>01/31/2019</t>
  </si>
  <si>
    <t>01/25/2021</t>
  </si>
  <si>
    <t>03/18/2022</t>
  </si>
  <si>
    <t>03/29/2015</t>
  </si>
  <si>
    <t>01/20/2018</t>
  </si>
  <si>
    <t>01/23/2022</t>
  </si>
  <si>
    <t>05/31/2005</t>
  </si>
  <si>
    <t>09/10/2023</t>
  </si>
  <si>
    <t>01/16/2014</t>
  </si>
  <si>
    <t>09/06/2016</t>
  </si>
  <si>
    <t>08/05/2018</t>
  </si>
  <si>
    <t>03/30/2022</t>
  </si>
  <si>
    <t>N/A</t>
  </si>
  <si>
    <t>Satisfaction</t>
  </si>
  <si>
    <t>Bike Purchases</t>
  </si>
  <si>
    <t>Used =COUNT()</t>
  </si>
  <si>
    <t>Used = COUNTA()</t>
  </si>
  <si>
    <t>CycleSilicon Inc. Employee Bike Purchase Dataset – Part 2: Advanced Pivot Tables &amp; Dashboard by Dumisani Maxwell Mukuchura</t>
  </si>
  <si>
    <t>This project builds on a foundational dataset to create an advanced HR analytics dashboard using Excel. It showcases the use of Pivot Tables, Power Pivot, calculated fields, slicers, timelines, and dynamic charts to help HR leadership explore employee demographics, salary trends, and the impact of bike ownership on wellness metrics. Designed for real-world insights and decision-making support.</t>
  </si>
  <si>
    <t>employee_dataset from Part 1</t>
  </si>
  <si>
    <t>Part 1 Project Link</t>
  </si>
  <si>
    <t>https://github.com/dumisanimukuchura/CycleSilicon-Inc.-Employee-Bike-Purchase-Dataset-Part-1-Data-Cleaning-Preparation-EDA-by-D.Mukuchura</t>
  </si>
  <si>
    <t>employee_add_fields new for Part 2</t>
  </si>
  <si>
    <t>Company Level</t>
  </si>
  <si>
    <t xml:space="preserve">Sick Days </t>
  </si>
  <si>
    <t>Outlines the Sick days taken by an Employee during their tenure at the Company</t>
  </si>
  <si>
    <t>Company Hierachy</t>
  </si>
  <si>
    <t>Steps Taken in Part 2: Advanced Pivot Table and Dashboard</t>
  </si>
  <si>
    <t>Clean Dataset is our Working Copy and we shall be utilizing it and we saw that the End Date from Part 1 had some empty values and we engaged HR and it confirmed all those are Present Employees and we have tio impute Present when we see a blank</t>
  </si>
  <si>
    <t>Step 2.</t>
  </si>
  <si>
    <t>Filtered by Blanks on End Date and Imputed the "Present" on the End Date</t>
  </si>
  <si>
    <t xml:space="preserve">Step 3. </t>
  </si>
  <si>
    <t>Convert the Data to a Table by Ctrl + T and also load the Power Pivot as the Questions asked needs an Aggregated Table</t>
  </si>
  <si>
    <t>Step 4.</t>
  </si>
  <si>
    <t>Section 1 Questions: Sick Days Analysis</t>
  </si>
  <si>
    <t>Q1: Average Sick Days by Company Level</t>
  </si>
  <si>
    <t>Q2: Total Sick Days Grouped by Bicycle Purchase Status</t>
  </si>
  <si>
    <t>Q3: Sick Days Ratio by Region</t>
  </si>
  <si>
    <r>
      <rPr>
        <b/>
        <sz val="11"/>
        <color theme="1"/>
        <rFont val="Century Gothic"/>
        <family val="2"/>
      </rPr>
      <t>Answer:</t>
    </r>
    <r>
      <rPr>
        <sz val="11"/>
        <color theme="1"/>
        <rFont val="Century Gothic"/>
        <family val="2"/>
      </rPr>
      <t xml:space="preserve"> Go to power pivot the Add Fields sheet and create a Pivot Table and sort from smallest to largest by average days: </t>
    </r>
    <r>
      <rPr>
        <b/>
        <sz val="11"/>
        <color theme="1"/>
        <rFont val="Century Gothic"/>
        <family val="2"/>
      </rPr>
      <t>Unknown 4.33, Entry 5.83, Senior 6.05, Mid 6.10, Junior 6.28</t>
    </r>
  </si>
  <si>
    <t>Net Workdays</t>
  </si>
  <si>
    <t>Net Workyears</t>
  </si>
  <si>
    <t>Tenure Bracket</t>
  </si>
  <si>
    <t>Age Bracket</t>
  </si>
  <si>
    <t>Step 5.</t>
  </si>
  <si>
    <t>Look at all the Questions and Create the Columns needed for Answering them: Network Days, Network Years, Tenure Bracket, Age Bracket</t>
  </si>
  <si>
    <r>
      <t xml:space="preserve">Network Days: </t>
    </r>
    <r>
      <rPr>
        <b/>
        <sz val="11"/>
        <color theme="1"/>
        <rFont val="Century Gothic"/>
        <family val="2"/>
      </rPr>
      <t>=NETWORKDAYS([@[Start Date]], IF([@[End Date]]="Present", DATE(2025,4,27), [@[End Date]]))</t>
    </r>
    <r>
      <rPr>
        <sz val="11"/>
        <color theme="1"/>
        <rFont val="Century Gothic"/>
        <family val="2"/>
      </rPr>
      <t xml:space="preserve"> - with set Date for Reproducibility, alternative Formular </t>
    </r>
    <r>
      <rPr>
        <b/>
        <i/>
        <sz val="11"/>
        <color theme="1"/>
        <rFont val="Century Gothic"/>
        <family val="2"/>
      </rPr>
      <t>=NETWORKDAYS([@[Start Date]], IF([@[End Date]]="Present", TODAY(), [@[End Date]]))</t>
    </r>
    <r>
      <rPr>
        <sz val="11"/>
        <color theme="1"/>
        <rFont val="Century Gothic"/>
        <family val="2"/>
      </rPr>
      <t xml:space="preserve">
</t>
    </r>
  </si>
  <si>
    <r>
      <t xml:space="preserve">Network Years: </t>
    </r>
    <r>
      <rPr>
        <b/>
        <sz val="11"/>
        <color theme="1"/>
        <rFont val="Century Gothic"/>
        <family val="2"/>
      </rPr>
      <t>=ROUND([@[Net Workdays]]/365,1)</t>
    </r>
  </si>
  <si>
    <r>
      <t xml:space="preserve">Tenure Bracket: </t>
    </r>
    <r>
      <rPr>
        <b/>
        <sz val="11"/>
        <color theme="1"/>
        <rFont val="Century Gothic"/>
        <family val="2"/>
      </rPr>
      <t>=IF([@[Net Workyears]]&gt;10, "Over 10 Years",
IF([@[Net Workyears]]&gt;=6, "6 - 10 Years",
IF([@[Net Workyears]]&gt;=2,"2 - 5 Years",
IF([@[Net Workyears]]&lt;2," &lt; 2 Years", "Invalid"))))</t>
    </r>
  </si>
  <si>
    <r>
      <t xml:space="preserve">Age Bracket: </t>
    </r>
    <r>
      <rPr>
        <b/>
        <sz val="11"/>
        <color theme="1"/>
        <rFont val="Century Gothic"/>
        <family val="2"/>
      </rPr>
      <t>=IF([@Age]&gt;45, "Old - 45+ Years",
IF([@Age]&gt;30, "Middle-Age - 31-45 Years",
IF([@Age]&lt;=30, "Adolescent-Young - 30- Years", "Invalid")))</t>
    </r>
  </si>
  <si>
    <t>Create a New Sheet and in it import Both Datasets (employee_dataset and employee_add_fields)  with Power Pivot and Analyze to answer questions</t>
  </si>
  <si>
    <r>
      <t xml:space="preserve">1. PreProcessing </t>
    </r>
    <r>
      <rPr>
        <sz val="11"/>
        <color theme="1"/>
        <rFont val="Century Gothic"/>
        <family val="2"/>
      </rPr>
      <t>on Clean_Dataset sheetpage</t>
    </r>
  </si>
  <si>
    <t>d)</t>
  </si>
  <si>
    <t>a)</t>
  </si>
  <si>
    <t>b)</t>
  </si>
  <si>
    <t>c)</t>
  </si>
  <si>
    <r>
      <rPr>
        <b/>
        <sz val="11"/>
        <color theme="1"/>
        <rFont val="Century Gothic"/>
        <family val="2"/>
      </rPr>
      <t xml:space="preserve">Answer: </t>
    </r>
    <r>
      <rPr>
        <sz val="11"/>
        <color theme="1"/>
        <rFont val="Century Gothic"/>
        <family val="2"/>
      </rPr>
      <t xml:space="preserve">Power Pivot by pulling from 2 Datasets: </t>
    </r>
    <r>
      <rPr>
        <b/>
        <sz val="11"/>
        <color theme="1"/>
        <rFont val="Century Gothic"/>
        <family val="2"/>
      </rPr>
      <t>N 405, Y 190</t>
    </r>
  </si>
  <si>
    <t>Full Name</t>
  </si>
  <si>
    <r>
      <t xml:space="preserve">Answer: </t>
    </r>
    <r>
      <rPr>
        <b/>
        <sz val="11"/>
        <color theme="1"/>
        <rFont val="Century Gothic"/>
        <family val="2"/>
      </rPr>
      <t>Africa 13.11%, Pacific 16.97%, Europe 18.15%, Asia 20.50%, Americas 31.26% Created a Measure in the Power Pivot and then  a Pivot Table using the Region and Measure</t>
    </r>
  </si>
  <si>
    <t xml:space="preserve">Q4: Top 5 Employees with most Sick Days including ties </t>
  </si>
  <si>
    <r>
      <t xml:space="preserve">Answer: Created a Related Column first </t>
    </r>
    <r>
      <rPr>
        <b/>
        <sz val="11"/>
        <color theme="1"/>
        <rFont val="Century Gothic"/>
        <family val="2"/>
      </rPr>
      <t xml:space="preserve">=RELATED(Clean_Dataset[Full Name]),  16 Morgan Johnson,
13 John Johnson,
12 Pat Smith,
11 Taylor Miller,
11 Jordan Wilson,
11 Jordan Brown,
10 Pat Johnson,
10 Pat Williams,
10 Jamie Brown,
10 Morgan Brown,
10 Jamie Brown,
10 John Smith,
10 Pat Taylor,
10 Alex Smith
</t>
    </r>
  </si>
  <si>
    <t>Section 2 Tenure Insights</t>
  </si>
  <si>
    <t>Q1: Average Working Days by Job Title</t>
  </si>
  <si>
    <t>Q2: Count of employees grouped by Tenure Bracket (e.g., &lt;2 yrs, 2–5 yrs, 5+ yrs)</t>
  </si>
  <si>
    <t>Answer:</t>
  </si>
  <si>
    <t>End Date-fixed</t>
  </si>
  <si>
    <r>
      <t xml:space="preserve">Answer: This Answer because we are not working with a fixed stint for all emloyees we have turnover it have Start Date and End Date Timelines to pick and view but overal its: </t>
    </r>
    <r>
      <rPr>
        <b/>
        <sz val="11"/>
        <color theme="1"/>
        <rFont val="Century Gothic"/>
        <family val="2"/>
      </rPr>
      <t>Salesman 3.73,
HR 3.96,
Engineer 4.17,
Receptionist 4.17,
Director 4.34,
Clerical 5.29,
Skilled Manual 5.35,
Manager 6.65,
Analyst 7.84,
Accountant 9.83,
Professional 10.47</t>
    </r>
  </si>
  <si>
    <r>
      <t xml:space="preserve">Answer: </t>
    </r>
    <r>
      <rPr>
        <b/>
        <sz val="11"/>
        <color theme="1"/>
        <rFont val="Century Gothic"/>
        <family val="2"/>
      </rPr>
      <t xml:space="preserve"> &lt; 2 Years - 17,
 2 - 5 Years - 36,
 6 - 10 Years - 16,
 Over 10 Years - 16</t>
    </r>
  </si>
  <si>
    <t>Q1: Average Salary by Company Level and Region</t>
  </si>
  <si>
    <t>Q2: Count of Bike Purchasers by Education Level</t>
  </si>
  <si>
    <t>Q3: Average Bike Satisfaction by Commute Distance</t>
  </si>
  <si>
    <t>Q1: Top 10 salaries by Company Level</t>
  </si>
  <si>
    <t>Q2: Bottom 10 sick day ratios</t>
  </si>
  <si>
    <t xml:space="preserve">Answer: </t>
  </si>
  <si>
    <t>Section 3 Cross-Category Metrics</t>
  </si>
  <si>
    <t>Q1: % Sick to Working Days (use the Sick Day Ratio field) by Gender</t>
  </si>
  <si>
    <r>
      <t xml:space="preserve">Answer:  </t>
    </r>
    <r>
      <rPr>
        <sz val="11"/>
        <color theme="1"/>
        <rFont val="Century Gothic"/>
        <family val="2"/>
      </rPr>
      <t xml:space="preserve">Created a Related Field in Power Pivot of the NetWorkingDays then a calculated field of sick to networking days percentage (sick days/networking days)*100 then a Pivot table by Gender: </t>
    </r>
    <r>
      <rPr>
        <b/>
        <sz val="11"/>
        <color theme="1"/>
        <rFont val="Century Gothic"/>
        <family val="2"/>
      </rPr>
      <t>Female 1.18,
Male 0.72</t>
    </r>
  </si>
  <si>
    <t>Q2: Average Salary per Actual Working Day (Salary per year * Total Tenure Years ÷ Working Days - Sick Days) by Education Level</t>
  </si>
  <si>
    <r>
      <t xml:space="preserve">Answer: Created Related Fields for Salary, NetWorkYears, NetWorkDays and then a Calculated Field to compute Actual Salary per Actual Worked Days: </t>
    </r>
    <r>
      <rPr>
        <b/>
        <sz val="11"/>
        <color theme="1"/>
        <rFont val="Century Gothic"/>
        <family val="2"/>
      </rPr>
      <t>High School $233.56,
Bachelors $247.40,
Masters $277.25,
PhD $278.11,
Partial College $278.25</t>
    </r>
  </si>
  <si>
    <t>Caction 4: Top/Bottom Analysis</t>
  </si>
  <si>
    <t>Section 5: Calculated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</si>
</sst>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entury Gothic"/>
      <family val="2"/>
    </font>
    <font>
      <b/>
      <sz val="11"/>
      <color theme="1"/>
      <name val="Century Gothic"/>
      <family val="2"/>
    </font>
    <font>
      <u/>
      <sz val="11"/>
      <color theme="10"/>
      <name val="Calibri"/>
      <family val="2"/>
      <scheme val="minor"/>
    </font>
    <font>
      <u/>
      <sz val="11"/>
      <color theme="10"/>
      <name val="Century Gothic"/>
      <family val="2"/>
    </font>
    <font>
      <b/>
      <i/>
      <sz val="11"/>
      <color theme="1"/>
      <name val="Century Gothic"/>
      <family val="2"/>
    </font>
    <font>
      <b/>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44" fontId="1" fillId="0" borderId="0" applyFont="0" applyFill="0" applyBorder="0" applyAlignment="0" applyProtection="0"/>
  </cellStyleXfs>
  <cellXfs count="23">
    <xf numFmtId="0" fontId="0" fillId="0" borderId="0" xfId="0"/>
    <xf numFmtId="14" fontId="0" fillId="0" borderId="0" xfId="0" applyNumberFormat="1"/>
    <xf numFmtId="0" fontId="18" fillId="0" borderId="0" xfId="0" applyFont="1"/>
    <xf numFmtId="0" fontId="19" fillId="0" borderId="0" xfId="0" applyFont="1"/>
    <xf numFmtId="0" fontId="16" fillId="0" borderId="0" xfId="0" applyFont="1"/>
    <xf numFmtId="0" fontId="18" fillId="0" borderId="0" xfId="0" applyFont="1" applyAlignment="1"/>
    <xf numFmtId="0" fontId="18" fillId="0" borderId="0" xfId="0" applyFont="1" applyAlignment="1">
      <alignment vertical="top"/>
    </xf>
    <xf numFmtId="0" fontId="19" fillId="0" borderId="0" xfId="0" applyFont="1" applyAlignment="1">
      <alignment vertical="top"/>
    </xf>
    <xf numFmtId="44" fontId="18" fillId="0" borderId="0" xfId="43" applyFont="1"/>
    <xf numFmtId="2" fontId="18" fillId="0" borderId="0" xfId="0" applyNumberFormat="1" applyFont="1"/>
    <xf numFmtId="164" fontId="18" fillId="0" borderId="0" xfId="0" applyNumberFormat="1" applyFont="1"/>
    <xf numFmtId="0" fontId="22" fillId="0" borderId="0" xfId="0" applyFont="1"/>
    <xf numFmtId="0" fontId="0" fillId="0" borderId="0" xfId="0" applyAlignment="1">
      <alignment wrapText="1"/>
    </xf>
    <xf numFmtId="0" fontId="23" fillId="0" borderId="0" xfId="0" applyFont="1"/>
    <xf numFmtId="0" fontId="0" fillId="0" borderId="0" xfId="0" applyNumberFormat="1"/>
    <xf numFmtId="14" fontId="16" fillId="0" borderId="0" xfId="0" applyNumberFormat="1" applyFont="1"/>
    <xf numFmtId="0" fontId="18" fillId="0" borderId="0" xfId="0" applyFont="1" applyAlignment="1">
      <alignment horizontal="left"/>
    </xf>
    <xf numFmtId="0" fontId="18" fillId="0" borderId="0" xfId="0" applyFont="1" applyAlignment="1">
      <alignment horizontal="left" vertical="top" wrapText="1"/>
    </xf>
    <xf numFmtId="0" fontId="18" fillId="0" borderId="0" xfId="0" applyFont="1" applyAlignment="1">
      <alignment vertical="top" wrapText="1"/>
    </xf>
    <xf numFmtId="0" fontId="21" fillId="0" borderId="0" xfId="42" applyFont="1" applyAlignment="1">
      <alignment horizontal="left" vertical="top"/>
    </xf>
    <xf numFmtId="0" fontId="18" fillId="0" borderId="0" xfId="0" applyFont="1" applyAlignment="1">
      <alignment horizontal="left" vertical="top"/>
    </xf>
    <xf numFmtId="0" fontId="21" fillId="0" borderId="0" xfId="42" applyFont="1" applyAlignment="1">
      <alignment vertical="top" wrapText="1"/>
    </xf>
    <xf numFmtId="0" fontId="19" fillId="0" borderId="0" xfId="0" applyFont="1" applyAlignment="1">
      <alignment horizontal="left"/>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customXml" Target="../customXml/item12.xml"/><Relationship Id="rId7" Type="http://schemas.openxmlformats.org/officeDocument/2006/relationships/sharedStrings" Target="sharedString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customXml" Target="../customXml/item7.xml"/><Relationship Id="rId20"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24" Type="http://schemas.openxmlformats.org/officeDocument/2006/relationships/customXml" Target="../customXml/item15.xml"/><Relationship Id="rId5" Type="http://schemas.openxmlformats.org/officeDocument/2006/relationships/connections" Target="connections.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4" Type="http://schemas.openxmlformats.org/officeDocument/2006/relationships/theme" Target="theme/theme1.xml"/><Relationship Id="rId9" Type="http://schemas.openxmlformats.org/officeDocument/2006/relationships/calcChain" Target="calcChain.xml"/><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73</xdr:row>
      <xdr:rowOff>36491</xdr:rowOff>
    </xdr:from>
    <xdr:to>
      <xdr:col>6</xdr:col>
      <xdr:colOff>333955</xdr:colOff>
      <xdr:row>80</xdr:row>
      <xdr:rowOff>156495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3386731"/>
          <a:ext cx="5629524" cy="1400164"/>
        </a:xfrm>
        <a:prstGeom prst="rect">
          <a:avLst/>
        </a:prstGeom>
      </xdr:spPr>
    </xdr:pic>
    <xdr:clientData/>
  </xdr:twoCellAnchor>
  <xdr:twoCellAnchor editAs="oneCell">
    <xdr:from>
      <xdr:col>0</xdr:col>
      <xdr:colOff>0</xdr:colOff>
      <xdr:row>83</xdr:row>
      <xdr:rowOff>87464</xdr:rowOff>
    </xdr:from>
    <xdr:to>
      <xdr:col>3</xdr:col>
      <xdr:colOff>923936</xdr:colOff>
      <xdr:row>92</xdr:row>
      <xdr:rowOff>29196</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15266504"/>
          <a:ext cx="3873870" cy="1587652"/>
        </a:xfrm>
        <a:prstGeom prst="rect">
          <a:avLst/>
        </a:prstGeom>
      </xdr:spPr>
    </xdr:pic>
    <xdr:clientData/>
  </xdr:twoCellAnchor>
  <xdr:twoCellAnchor editAs="oneCell">
    <xdr:from>
      <xdr:col>0</xdr:col>
      <xdr:colOff>0</xdr:colOff>
      <xdr:row>95</xdr:row>
      <xdr:rowOff>71562</xdr:rowOff>
    </xdr:from>
    <xdr:to>
      <xdr:col>1</xdr:col>
      <xdr:colOff>604300</xdr:colOff>
      <xdr:row>110</xdr:row>
      <xdr:rowOff>143770</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17445162"/>
          <a:ext cx="1948070" cy="2815408"/>
        </a:xfrm>
        <a:prstGeom prst="rect">
          <a:avLst/>
        </a:prstGeom>
      </xdr:spPr>
    </xdr:pic>
    <xdr:clientData/>
  </xdr:twoCellAnchor>
</xdr:wsDr>
</file>

<file path=xl/tables/table1.xml><?xml version="1.0" encoding="utf-8"?>
<table xmlns="http://schemas.openxmlformats.org/spreadsheetml/2006/main" id="1" name="Table1" displayName="Table1" ref="A1:X86" totalsRowShown="0" headerRowDxfId="7">
  <autoFilter ref="A1:X86"/>
  <tableColumns count="24">
    <tableColumn id="1" name="Employee ID"/>
    <tableColumn id="2" name="First Name"/>
    <tableColumn id="3" name="Last Name"/>
    <tableColumn id="4" name="Personal Email"/>
    <tableColumn id="5" name="Age"/>
    <tableColumn id="6" name="Gender"/>
    <tableColumn id="7" name="Marital Status"/>
    <tableColumn id="8" name="Job Title"/>
    <tableColumn id="9" name="Salary"/>
    <tableColumn id="10" name="Education Level"/>
    <tableColumn id="11" name="Home Owner"/>
    <tableColumn id="12" name="Car Owner"/>
    <tableColumn id="13" name="Commute Distance"/>
    <tableColumn id="14" name="Start Date" dataDxfId="0"/>
    <tableColumn id="15" name="End Date"/>
    <tableColumn id="16" name="Region"/>
    <tableColumn id="17" name="Bike Purchase"/>
    <tableColumn id="18" name="Bike Satisfaction"/>
    <tableColumn id="19" name="Net Workdays" dataDxfId="6">
      <calculatedColumnFormula>NETWORKDAYS(Table1[[#This Row],[Start Date]], IF(Table1[[#This Row],[End Date]]="Present", DATE(2025,4,27), Table1[[#This Row],[End Date]]))</calculatedColumnFormula>
    </tableColumn>
    <tableColumn id="20" name="Net Workyears" dataDxfId="5">
      <calculatedColumnFormula>ROUND(Table1[[#This Row],[Net Workdays]]/365,1)</calculatedColumnFormula>
    </tableColumn>
    <tableColumn id="21" name="Tenure Bracket" dataDxfId="4">
      <calculatedColumnFormula>IF(Table1[[#This Row],[Net Workyears]]&gt;10, "Over 10 Years",
IF(Table1[[#This Row],[Net Workyears]]&gt;=6, "6 - 10 Years",
IF(Table1[[#This Row],[Net Workyears]]&gt;=2,"2 - 5 Years",
IF(Table1[[#This Row],[Net Workyears]]&lt;2," &lt; 2 Years", "Invalid"))))</calculatedColumnFormula>
    </tableColumn>
    <tableColumn id="22" name="Age Bracket" dataDxfId="3">
      <calculatedColumnFormula>IF(Table1[[#This Row],[Age]]&gt;45, "Old - 45+ Years",
IF(Table1[[#This Row],[Age]]&gt;30, "Middle-Age - 31-45 Years",
IF(Table1[[#This Row],[Age]]&lt;=30, "Adolescent-Young - 30- Years", "Invalid")))</calculatedColumnFormula>
    </tableColumn>
    <tableColumn id="23" name="Full Name" dataDxfId="2">
      <calculatedColumnFormula>CONCATENATE(Table1[[#This Row],[First Name]], " ",Table1[[#This Row],[Last Name]])</calculatedColumnFormula>
    </tableColumn>
    <tableColumn id="24" name="End Date-fixed" dataDxfId="1">
      <calculatedColumnFormula>IF(
   Table1[[#This Row],[End Date]]="Present",
   DATE(2025,4,27),
   IF(
     ISNUMBER(Table1[[#This Row],[End Date]]),
     Table1[[#This Row],[End Date]],
     IFERROR(
       DATEVALUE(Table1[[#This Row],[End Date]]),
       "Invalid"
     )
   )
 )</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linkedin.com/in/dumisani-maxwell-mukuchura-4859b7170/" TargetMode="External"/><Relationship Id="rId2" Type="http://schemas.openxmlformats.org/officeDocument/2006/relationships/hyperlink" Target="https://github.com/dumisanimukuchura" TargetMode="External"/><Relationship Id="rId1" Type="http://schemas.openxmlformats.org/officeDocument/2006/relationships/hyperlink" Target="mailto:dumisanimukuchura@gmail.com"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github.com/dumisanimukuchura/CycleSilicon-Inc.-Employee-Bike-Purchase-Dataset-Part-1-Data-Cleaning-Preparation-EDA-by-D.Mukuchura"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R101"/>
  <sheetViews>
    <sheetView topLeftCell="H1" workbookViewId="0">
      <selection activeCell="X18" sqref="X18"/>
    </sheetView>
  </sheetViews>
  <sheetFormatPr defaultRowHeight="15.05" x14ac:dyDescent="0.3"/>
  <cols>
    <col min="15" max="15" width="18.44140625" bestFit="1"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v>1084</v>
      </c>
      <c r="B2" t="s">
        <v>18</v>
      </c>
      <c r="C2" t="s">
        <v>19</v>
      </c>
      <c r="D2" t="s">
        <v>20</v>
      </c>
      <c r="E2">
        <v>61</v>
      </c>
      <c r="F2" t="s">
        <v>21</v>
      </c>
      <c r="G2" t="s">
        <v>21</v>
      </c>
      <c r="H2" t="s">
        <v>22</v>
      </c>
      <c r="I2">
        <v>85000</v>
      </c>
      <c r="J2" t="s">
        <v>23</v>
      </c>
      <c r="K2" t="s">
        <v>24</v>
      </c>
      <c r="L2" t="s">
        <v>24</v>
      </c>
      <c r="M2" t="s">
        <v>25</v>
      </c>
      <c r="N2" s="1">
        <v>40235</v>
      </c>
      <c r="O2" s="1">
        <v>43077</v>
      </c>
      <c r="P2" t="s">
        <v>26</v>
      </c>
      <c r="Q2" t="s">
        <v>24</v>
      </c>
      <c r="R2">
        <v>5</v>
      </c>
    </row>
    <row r="3" spans="1:18" x14ac:dyDescent="0.3">
      <c r="A3">
        <v>1031</v>
      </c>
      <c r="B3" t="s">
        <v>27</v>
      </c>
      <c r="C3" t="s">
        <v>28</v>
      </c>
      <c r="D3" t="s">
        <v>29</v>
      </c>
      <c r="E3">
        <v>42</v>
      </c>
      <c r="F3" t="s">
        <v>21</v>
      </c>
      <c r="G3" t="s">
        <v>30</v>
      </c>
      <c r="H3" t="s">
        <v>31</v>
      </c>
      <c r="I3">
        <v>87000</v>
      </c>
      <c r="J3" t="s">
        <v>32</v>
      </c>
      <c r="K3" t="s">
        <v>24</v>
      </c>
      <c r="L3" t="s">
        <v>24</v>
      </c>
      <c r="M3" t="s">
        <v>25</v>
      </c>
      <c r="N3" t="s">
        <v>33</v>
      </c>
      <c r="O3" s="1">
        <v>42270</v>
      </c>
      <c r="P3" t="s">
        <v>34</v>
      </c>
      <c r="Q3" t="s">
        <v>24</v>
      </c>
      <c r="R3">
        <v>4</v>
      </c>
    </row>
    <row r="4" spans="1:18" x14ac:dyDescent="0.3">
      <c r="A4">
        <v>1057</v>
      </c>
      <c r="B4" t="s">
        <v>35</v>
      </c>
      <c r="C4" t="s">
        <v>36</v>
      </c>
      <c r="D4" t="s">
        <v>37</v>
      </c>
      <c r="E4">
        <v>50</v>
      </c>
      <c r="F4" t="s">
        <v>21</v>
      </c>
      <c r="G4" t="s">
        <v>30</v>
      </c>
      <c r="H4" t="s">
        <v>38</v>
      </c>
      <c r="I4">
        <v>145000</v>
      </c>
      <c r="J4" t="s">
        <v>39</v>
      </c>
      <c r="K4" t="s">
        <v>40</v>
      </c>
      <c r="L4" t="s">
        <v>24</v>
      </c>
      <c r="M4" t="s">
        <v>41</v>
      </c>
      <c r="N4" s="1">
        <v>37402</v>
      </c>
      <c r="O4" s="1">
        <v>38777</v>
      </c>
      <c r="P4" t="s">
        <v>26</v>
      </c>
      <c r="Q4" t="s">
        <v>24</v>
      </c>
      <c r="R4">
        <v>1</v>
      </c>
    </row>
    <row r="5" spans="1:18" x14ac:dyDescent="0.3">
      <c r="A5">
        <v>1025</v>
      </c>
      <c r="B5" t="s">
        <v>42</v>
      </c>
      <c r="C5" t="s">
        <v>43</v>
      </c>
      <c r="D5" t="s">
        <v>44</v>
      </c>
      <c r="E5">
        <v>49</v>
      </c>
      <c r="F5" t="s">
        <v>45</v>
      </c>
      <c r="G5" t="s">
        <v>46</v>
      </c>
      <c r="H5" t="s">
        <v>47</v>
      </c>
      <c r="I5">
        <v>60000</v>
      </c>
      <c r="J5" t="s">
        <v>32</v>
      </c>
      <c r="K5" t="s">
        <v>40</v>
      </c>
      <c r="L5" t="s">
        <v>40</v>
      </c>
      <c r="M5" t="s">
        <v>48</v>
      </c>
      <c r="N5" s="1">
        <v>43472</v>
      </c>
      <c r="O5" t="s">
        <v>49</v>
      </c>
      <c r="P5" t="s">
        <v>50</v>
      </c>
      <c r="Q5" t="s">
        <v>40</v>
      </c>
    </row>
    <row r="6" spans="1:18" x14ac:dyDescent="0.3">
      <c r="A6">
        <v>1017</v>
      </c>
      <c r="B6" t="s">
        <v>51</v>
      </c>
      <c r="C6" t="s">
        <v>52</v>
      </c>
      <c r="D6" t="s">
        <v>53</v>
      </c>
      <c r="E6">
        <v>27</v>
      </c>
      <c r="F6" t="s">
        <v>45</v>
      </c>
      <c r="G6" t="s">
        <v>30</v>
      </c>
      <c r="H6" t="s">
        <v>54</v>
      </c>
      <c r="I6">
        <v>147000</v>
      </c>
      <c r="J6" t="s">
        <v>23</v>
      </c>
      <c r="K6" t="s">
        <v>24</v>
      </c>
      <c r="L6" t="s">
        <v>40</v>
      </c>
      <c r="M6" t="s">
        <v>25</v>
      </c>
      <c r="N6" s="1">
        <v>37805</v>
      </c>
      <c r="O6" t="s">
        <v>55</v>
      </c>
      <c r="P6" t="s">
        <v>50</v>
      </c>
      <c r="Q6" t="s">
        <v>24</v>
      </c>
      <c r="R6">
        <v>2</v>
      </c>
    </row>
    <row r="7" spans="1:18" x14ac:dyDescent="0.3">
      <c r="A7">
        <v>1024</v>
      </c>
      <c r="B7" t="s">
        <v>56</v>
      </c>
      <c r="C7" t="s">
        <v>36</v>
      </c>
      <c r="D7" t="s">
        <v>57</v>
      </c>
      <c r="E7">
        <v>48</v>
      </c>
      <c r="F7" t="s">
        <v>21</v>
      </c>
      <c r="G7" t="s">
        <v>30</v>
      </c>
      <c r="H7" t="s">
        <v>58</v>
      </c>
      <c r="I7">
        <v>134000</v>
      </c>
      <c r="J7" t="s">
        <v>23</v>
      </c>
      <c r="K7" t="s">
        <v>40</v>
      </c>
      <c r="L7" t="s">
        <v>40</v>
      </c>
      <c r="M7" t="s">
        <v>48</v>
      </c>
      <c r="N7" t="s">
        <v>59</v>
      </c>
      <c r="O7" s="1">
        <v>41608</v>
      </c>
      <c r="P7" t="s">
        <v>26</v>
      </c>
      <c r="Q7" t="s">
        <v>40</v>
      </c>
    </row>
    <row r="8" spans="1:18" x14ac:dyDescent="0.3">
      <c r="A8">
        <v>1003</v>
      </c>
      <c r="B8" t="s">
        <v>60</v>
      </c>
      <c r="C8" t="s">
        <v>52</v>
      </c>
      <c r="D8" t="s">
        <v>61</v>
      </c>
      <c r="E8">
        <v>45</v>
      </c>
      <c r="F8" t="s">
        <v>21</v>
      </c>
      <c r="G8" t="s">
        <v>21</v>
      </c>
      <c r="H8" t="s">
        <v>62</v>
      </c>
      <c r="I8">
        <v>72000</v>
      </c>
      <c r="J8" t="s">
        <v>23</v>
      </c>
      <c r="K8" t="s">
        <v>40</v>
      </c>
      <c r="L8" t="s">
        <v>24</v>
      </c>
      <c r="M8" t="s">
        <v>63</v>
      </c>
      <c r="N8" t="s">
        <v>64</v>
      </c>
      <c r="O8" t="s">
        <v>65</v>
      </c>
      <c r="P8" t="s">
        <v>66</v>
      </c>
      <c r="Q8" t="s">
        <v>24</v>
      </c>
      <c r="R8">
        <v>5</v>
      </c>
    </row>
    <row r="9" spans="1:18" x14ac:dyDescent="0.3">
      <c r="A9">
        <v>1028</v>
      </c>
      <c r="B9" t="s">
        <v>67</v>
      </c>
      <c r="C9" t="s">
        <v>68</v>
      </c>
      <c r="D9" t="s">
        <v>69</v>
      </c>
      <c r="E9">
        <v>63</v>
      </c>
      <c r="F9" t="s">
        <v>21</v>
      </c>
      <c r="G9" t="s">
        <v>70</v>
      </c>
      <c r="H9" t="s">
        <v>62</v>
      </c>
      <c r="I9">
        <v>46000</v>
      </c>
      <c r="J9" t="s">
        <v>32</v>
      </c>
      <c r="K9" t="s">
        <v>24</v>
      </c>
      <c r="L9" t="s">
        <v>40</v>
      </c>
      <c r="M9" t="s">
        <v>71</v>
      </c>
      <c r="N9" t="s">
        <v>72</v>
      </c>
      <c r="O9" s="1">
        <v>44685</v>
      </c>
      <c r="P9" t="s">
        <v>66</v>
      </c>
      <c r="Q9" t="s">
        <v>24</v>
      </c>
      <c r="R9">
        <v>3</v>
      </c>
    </row>
    <row r="10" spans="1:18" x14ac:dyDescent="0.3">
      <c r="A10">
        <v>1029</v>
      </c>
      <c r="B10" t="s">
        <v>73</v>
      </c>
      <c r="C10" t="s">
        <v>74</v>
      </c>
      <c r="D10" t="s">
        <v>75</v>
      </c>
      <c r="E10">
        <v>41</v>
      </c>
      <c r="F10" t="s">
        <v>21</v>
      </c>
      <c r="G10" t="s">
        <v>70</v>
      </c>
      <c r="H10" t="s">
        <v>76</v>
      </c>
      <c r="I10">
        <v>56000</v>
      </c>
      <c r="J10" t="s">
        <v>77</v>
      </c>
      <c r="K10" t="s">
        <v>40</v>
      </c>
      <c r="L10" t="s">
        <v>40</v>
      </c>
      <c r="M10" t="s">
        <v>48</v>
      </c>
      <c r="N10" t="s">
        <v>78</v>
      </c>
      <c r="O10" s="1">
        <v>44374</v>
      </c>
      <c r="P10" t="s">
        <v>79</v>
      </c>
      <c r="Q10" t="s">
        <v>40</v>
      </c>
    </row>
    <row r="11" spans="1:18" x14ac:dyDescent="0.3">
      <c r="A11">
        <v>1014</v>
      </c>
      <c r="B11" t="s">
        <v>80</v>
      </c>
      <c r="C11" t="s">
        <v>81</v>
      </c>
      <c r="D11" t="s">
        <v>82</v>
      </c>
      <c r="E11">
        <v>59</v>
      </c>
      <c r="F11" t="s">
        <v>45</v>
      </c>
      <c r="G11" t="s">
        <v>70</v>
      </c>
      <c r="H11" t="s">
        <v>83</v>
      </c>
      <c r="I11">
        <v>66000</v>
      </c>
      <c r="J11" t="s">
        <v>39</v>
      </c>
      <c r="K11" t="s">
        <v>40</v>
      </c>
      <c r="L11" t="s">
        <v>40</v>
      </c>
      <c r="M11" t="s">
        <v>84</v>
      </c>
      <c r="N11" s="1">
        <v>42078</v>
      </c>
      <c r="P11" t="s">
        <v>79</v>
      </c>
      <c r="Q11" t="s">
        <v>24</v>
      </c>
      <c r="R11">
        <v>3</v>
      </c>
    </row>
    <row r="12" spans="1:18" x14ac:dyDescent="0.3">
      <c r="A12">
        <v>1064</v>
      </c>
      <c r="B12" t="s">
        <v>42</v>
      </c>
      <c r="C12" t="s">
        <v>85</v>
      </c>
      <c r="D12" t="s">
        <v>86</v>
      </c>
      <c r="E12">
        <v>33</v>
      </c>
      <c r="F12" t="s">
        <v>45</v>
      </c>
      <c r="G12" t="s">
        <v>70</v>
      </c>
      <c r="H12" t="s">
        <v>87</v>
      </c>
      <c r="I12">
        <v>128000</v>
      </c>
      <c r="J12" t="s">
        <v>77</v>
      </c>
      <c r="K12" t="s">
        <v>24</v>
      </c>
      <c r="L12" t="s">
        <v>40</v>
      </c>
      <c r="M12" t="s">
        <v>63</v>
      </c>
      <c r="N12" s="1">
        <v>42199</v>
      </c>
      <c r="O12" s="1">
        <v>42246</v>
      </c>
      <c r="P12" t="s">
        <v>66</v>
      </c>
      <c r="Q12" t="s">
        <v>40</v>
      </c>
      <c r="R12">
        <v>0</v>
      </c>
    </row>
    <row r="13" spans="1:18" x14ac:dyDescent="0.3">
      <c r="A13">
        <v>1070</v>
      </c>
      <c r="B13" t="s">
        <v>88</v>
      </c>
      <c r="C13" t="s">
        <v>89</v>
      </c>
      <c r="D13" t="s">
        <v>90</v>
      </c>
      <c r="E13">
        <v>30</v>
      </c>
      <c r="F13" t="s">
        <v>45</v>
      </c>
      <c r="G13" t="s">
        <v>70</v>
      </c>
      <c r="H13" t="s">
        <v>87</v>
      </c>
      <c r="I13">
        <v>112000</v>
      </c>
      <c r="J13" t="s">
        <v>91</v>
      </c>
      <c r="K13" t="s">
        <v>24</v>
      </c>
      <c r="L13" t="s">
        <v>40</v>
      </c>
      <c r="M13" t="s">
        <v>84</v>
      </c>
      <c r="N13" t="s">
        <v>92</v>
      </c>
      <c r="O13" t="s">
        <v>65</v>
      </c>
      <c r="P13" t="s">
        <v>26</v>
      </c>
      <c r="Q13" t="s">
        <v>40</v>
      </c>
    </row>
    <row r="14" spans="1:18" x14ac:dyDescent="0.3">
      <c r="A14">
        <v>1077</v>
      </c>
      <c r="B14" t="s">
        <v>93</v>
      </c>
      <c r="C14" t="s">
        <v>81</v>
      </c>
      <c r="D14" t="s">
        <v>94</v>
      </c>
      <c r="E14">
        <v>49</v>
      </c>
      <c r="F14" t="s">
        <v>45</v>
      </c>
      <c r="G14" t="s">
        <v>46</v>
      </c>
      <c r="H14" t="s">
        <v>95</v>
      </c>
      <c r="I14">
        <v>41000</v>
      </c>
      <c r="J14" t="s">
        <v>91</v>
      </c>
      <c r="K14" t="s">
        <v>24</v>
      </c>
      <c r="L14" t="s">
        <v>24</v>
      </c>
      <c r="M14" t="s">
        <v>48</v>
      </c>
      <c r="N14" t="s">
        <v>96</v>
      </c>
      <c r="O14" s="1">
        <v>44366</v>
      </c>
      <c r="P14" t="s">
        <v>34</v>
      </c>
      <c r="Q14" t="s">
        <v>24</v>
      </c>
      <c r="R14">
        <v>5</v>
      </c>
    </row>
    <row r="15" spans="1:18" x14ac:dyDescent="0.3">
      <c r="A15">
        <v>1015</v>
      </c>
      <c r="B15" t="s">
        <v>67</v>
      </c>
      <c r="C15" t="s">
        <v>97</v>
      </c>
      <c r="D15" t="s">
        <v>98</v>
      </c>
      <c r="E15">
        <v>37</v>
      </c>
      <c r="F15" t="s">
        <v>21</v>
      </c>
      <c r="G15" t="s">
        <v>46</v>
      </c>
      <c r="H15" t="s">
        <v>99</v>
      </c>
      <c r="I15">
        <v>96000</v>
      </c>
      <c r="J15" t="s">
        <v>39</v>
      </c>
      <c r="K15" t="s">
        <v>24</v>
      </c>
      <c r="L15" t="s">
        <v>40</v>
      </c>
      <c r="M15" t="s">
        <v>100</v>
      </c>
      <c r="N15" s="1">
        <v>37931</v>
      </c>
      <c r="O15" t="s">
        <v>101</v>
      </c>
      <c r="P15" t="s">
        <v>66</v>
      </c>
      <c r="Q15" t="s">
        <v>40</v>
      </c>
      <c r="R15">
        <v>0</v>
      </c>
    </row>
    <row r="16" spans="1:18" x14ac:dyDescent="0.3">
      <c r="A16">
        <v>1001</v>
      </c>
      <c r="B16" t="s">
        <v>102</v>
      </c>
      <c r="C16" t="s">
        <v>103</v>
      </c>
      <c r="D16" t="s">
        <v>104</v>
      </c>
      <c r="E16">
        <v>64</v>
      </c>
      <c r="F16" t="s">
        <v>21</v>
      </c>
      <c r="G16" t="s">
        <v>70</v>
      </c>
      <c r="H16" t="s">
        <v>105</v>
      </c>
      <c r="I16">
        <v>66000</v>
      </c>
      <c r="J16" t="s">
        <v>39</v>
      </c>
      <c r="K16" t="s">
        <v>24</v>
      </c>
      <c r="L16" t="s">
        <v>40</v>
      </c>
      <c r="M16" t="s">
        <v>106</v>
      </c>
      <c r="N16" s="1">
        <v>41748</v>
      </c>
      <c r="O16" s="1">
        <v>43693</v>
      </c>
      <c r="P16" t="s">
        <v>50</v>
      </c>
      <c r="Q16" t="s">
        <v>24</v>
      </c>
      <c r="R16">
        <v>3</v>
      </c>
    </row>
    <row r="17" spans="1:18" x14ac:dyDescent="0.3">
      <c r="A17">
        <v>1022</v>
      </c>
      <c r="B17" t="s">
        <v>88</v>
      </c>
      <c r="C17" t="s">
        <v>67</v>
      </c>
      <c r="D17" t="s">
        <v>107</v>
      </c>
      <c r="E17">
        <v>51</v>
      </c>
      <c r="F17" t="s">
        <v>21</v>
      </c>
      <c r="G17" t="s">
        <v>46</v>
      </c>
      <c r="H17" t="s">
        <v>108</v>
      </c>
      <c r="I17">
        <v>105000</v>
      </c>
      <c r="J17" t="s">
        <v>32</v>
      </c>
      <c r="K17" t="s">
        <v>40</v>
      </c>
      <c r="L17" t="s">
        <v>40</v>
      </c>
      <c r="M17" t="s">
        <v>71</v>
      </c>
      <c r="N17" s="1">
        <v>37817</v>
      </c>
      <c r="O17" t="s">
        <v>109</v>
      </c>
      <c r="P17" t="s">
        <v>50</v>
      </c>
      <c r="Q17" t="s">
        <v>24</v>
      </c>
      <c r="R17">
        <v>2</v>
      </c>
    </row>
    <row r="18" spans="1:18" x14ac:dyDescent="0.3">
      <c r="A18">
        <v>1004</v>
      </c>
      <c r="B18" t="s">
        <v>110</v>
      </c>
      <c r="C18" t="s">
        <v>52</v>
      </c>
      <c r="D18" t="s">
        <v>111</v>
      </c>
      <c r="E18">
        <v>41</v>
      </c>
      <c r="F18" t="s">
        <v>21</v>
      </c>
      <c r="G18" t="s">
        <v>30</v>
      </c>
      <c r="H18" t="s">
        <v>112</v>
      </c>
      <c r="I18">
        <v>121000</v>
      </c>
      <c r="J18" t="s">
        <v>23</v>
      </c>
      <c r="K18" t="s">
        <v>40</v>
      </c>
      <c r="L18" t="s">
        <v>24</v>
      </c>
      <c r="M18" t="s">
        <v>48</v>
      </c>
      <c r="N18" s="1">
        <v>42763</v>
      </c>
      <c r="O18" t="s">
        <v>113</v>
      </c>
      <c r="P18" t="s">
        <v>34</v>
      </c>
      <c r="Q18" t="s">
        <v>24</v>
      </c>
      <c r="R18">
        <v>2</v>
      </c>
    </row>
    <row r="19" spans="1:18" x14ac:dyDescent="0.3">
      <c r="A19">
        <v>1030</v>
      </c>
      <c r="B19" t="s">
        <v>42</v>
      </c>
      <c r="C19" t="s">
        <v>114</v>
      </c>
      <c r="D19" t="s">
        <v>115</v>
      </c>
      <c r="E19">
        <v>48</v>
      </c>
      <c r="F19" t="s">
        <v>45</v>
      </c>
      <c r="G19" t="s">
        <v>70</v>
      </c>
      <c r="H19" t="s">
        <v>87</v>
      </c>
      <c r="I19">
        <v>60000</v>
      </c>
      <c r="J19" t="s">
        <v>77</v>
      </c>
      <c r="K19" t="s">
        <v>40</v>
      </c>
      <c r="L19" t="s">
        <v>40</v>
      </c>
      <c r="M19" t="s">
        <v>84</v>
      </c>
      <c r="N19" s="1">
        <v>39262</v>
      </c>
      <c r="O19" s="1">
        <v>42717</v>
      </c>
      <c r="P19" t="s">
        <v>79</v>
      </c>
      <c r="Q19" t="s">
        <v>24</v>
      </c>
      <c r="R19">
        <v>5</v>
      </c>
    </row>
    <row r="20" spans="1:18" x14ac:dyDescent="0.3">
      <c r="A20">
        <v>1062</v>
      </c>
      <c r="B20" t="s">
        <v>73</v>
      </c>
      <c r="C20" t="s">
        <v>74</v>
      </c>
      <c r="D20" t="s">
        <v>116</v>
      </c>
      <c r="E20">
        <v>53</v>
      </c>
      <c r="F20" t="s">
        <v>45</v>
      </c>
      <c r="G20" t="s">
        <v>30</v>
      </c>
      <c r="H20" t="s">
        <v>117</v>
      </c>
      <c r="I20">
        <v>47000</v>
      </c>
      <c r="J20" t="s">
        <v>39</v>
      </c>
      <c r="K20" t="s">
        <v>24</v>
      </c>
      <c r="L20" t="s">
        <v>40</v>
      </c>
      <c r="M20" t="s">
        <v>106</v>
      </c>
      <c r="N20" t="s">
        <v>118</v>
      </c>
      <c r="O20" t="s">
        <v>119</v>
      </c>
      <c r="P20" t="s">
        <v>66</v>
      </c>
      <c r="Q20" t="s">
        <v>24</v>
      </c>
      <c r="R20">
        <v>2</v>
      </c>
    </row>
    <row r="21" spans="1:18" x14ac:dyDescent="0.3">
      <c r="A21">
        <v>1080</v>
      </c>
      <c r="B21" t="s">
        <v>35</v>
      </c>
      <c r="C21" t="s">
        <v>120</v>
      </c>
      <c r="D21" t="s">
        <v>121</v>
      </c>
      <c r="E21">
        <v>44</v>
      </c>
      <c r="F21" t="s">
        <v>21</v>
      </c>
      <c r="G21" t="s">
        <v>70</v>
      </c>
      <c r="H21" t="s">
        <v>99</v>
      </c>
      <c r="I21">
        <v>54000</v>
      </c>
      <c r="J21" t="s">
        <v>39</v>
      </c>
      <c r="K21" t="s">
        <v>40</v>
      </c>
      <c r="L21" t="s">
        <v>40</v>
      </c>
      <c r="M21" t="s">
        <v>71</v>
      </c>
      <c r="N21" s="1">
        <v>43352</v>
      </c>
      <c r="O21" s="1">
        <v>44182</v>
      </c>
      <c r="P21" t="s">
        <v>66</v>
      </c>
      <c r="Q21" t="s">
        <v>40</v>
      </c>
      <c r="R21">
        <v>0</v>
      </c>
    </row>
    <row r="22" spans="1:18" x14ac:dyDescent="0.3">
      <c r="A22">
        <v>1036</v>
      </c>
      <c r="B22" t="s">
        <v>110</v>
      </c>
      <c r="C22" t="s">
        <v>122</v>
      </c>
      <c r="D22" t="s">
        <v>123</v>
      </c>
      <c r="E22">
        <v>55</v>
      </c>
      <c r="F22" t="s">
        <v>45</v>
      </c>
      <c r="G22" t="s">
        <v>21</v>
      </c>
      <c r="H22" t="s">
        <v>112</v>
      </c>
      <c r="I22">
        <v>96000</v>
      </c>
      <c r="J22" t="s">
        <v>91</v>
      </c>
      <c r="K22" t="s">
        <v>24</v>
      </c>
      <c r="L22" t="s">
        <v>24</v>
      </c>
      <c r="M22" t="s">
        <v>84</v>
      </c>
      <c r="N22" t="s">
        <v>124</v>
      </c>
      <c r="O22" s="1">
        <v>43139</v>
      </c>
      <c r="P22" t="s">
        <v>34</v>
      </c>
      <c r="Q22" t="s">
        <v>24</v>
      </c>
      <c r="R22">
        <v>2</v>
      </c>
    </row>
    <row r="23" spans="1:18" x14ac:dyDescent="0.3">
      <c r="A23">
        <v>1012</v>
      </c>
      <c r="B23" t="s">
        <v>80</v>
      </c>
      <c r="C23" t="s">
        <v>125</v>
      </c>
      <c r="D23" t="s">
        <v>126</v>
      </c>
      <c r="E23">
        <v>37</v>
      </c>
      <c r="F23" t="s">
        <v>21</v>
      </c>
      <c r="G23" t="s">
        <v>21</v>
      </c>
      <c r="H23" t="s">
        <v>62</v>
      </c>
      <c r="I23">
        <v>142000</v>
      </c>
      <c r="J23" t="s">
        <v>91</v>
      </c>
      <c r="K23" t="s">
        <v>24</v>
      </c>
      <c r="L23" t="s">
        <v>24</v>
      </c>
      <c r="M23" t="s">
        <v>63</v>
      </c>
      <c r="N23" s="1">
        <v>42652</v>
      </c>
      <c r="O23" s="1">
        <v>44247</v>
      </c>
      <c r="P23" t="s">
        <v>66</v>
      </c>
      <c r="Q23" t="s">
        <v>40</v>
      </c>
      <c r="R23">
        <v>0</v>
      </c>
    </row>
    <row r="24" spans="1:18" x14ac:dyDescent="0.3">
      <c r="A24">
        <v>1085</v>
      </c>
      <c r="B24" t="s">
        <v>93</v>
      </c>
      <c r="C24" t="s">
        <v>120</v>
      </c>
      <c r="D24" t="s">
        <v>94</v>
      </c>
      <c r="E24">
        <v>65</v>
      </c>
      <c r="F24" t="s">
        <v>45</v>
      </c>
      <c r="G24" t="s">
        <v>30</v>
      </c>
      <c r="H24" t="s">
        <v>127</v>
      </c>
      <c r="I24">
        <v>91000</v>
      </c>
      <c r="J24" t="s">
        <v>32</v>
      </c>
      <c r="K24" t="s">
        <v>40</v>
      </c>
      <c r="L24" t="s">
        <v>40</v>
      </c>
      <c r="M24" t="s">
        <v>84</v>
      </c>
      <c r="N24" s="1">
        <v>37708</v>
      </c>
      <c r="O24" s="1">
        <v>39675</v>
      </c>
      <c r="P24" t="s">
        <v>79</v>
      </c>
      <c r="Q24" t="s">
        <v>24</v>
      </c>
      <c r="R24">
        <v>4</v>
      </c>
    </row>
    <row r="25" spans="1:18" x14ac:dyDescent="0.3">
      <c r="A25">
        <v>1045</v>
      </c>
      <c r="B25" t="s">
        <v>128</v>
      </c>
      <c r="C25" t="s">
        <v>129</v>
      </c>
      <c r="D25" t="s">
        <v>130</v>
      </c>
      <c r="E25">
        <v>43</v>
      </c>
      <c r="F25" t="s">
        <v>21</v>
      </c>
      <c r="G25" t="s">
        <v>70</v>
      </c>
      <c r="H25" t="s">
        <v>31</v>
      </c>
      <c r="I25">
        <v>115000</v>
      </c>
      <c r="J25" t="s">
        <v>91</v>
      </c>
      <c r="K25" t="s">
        <v>24</v>
      </c>
      <c r="L25" t="s">
        <v>40</v>
      </c>
      <c r="M25" t="s">
        <v>71</v>
      </c>
      <c r="N25" s="1">
        <v>36637</v>
      </c>
      <c r="O25" s="1">
        <v>38872</v>
      </c>
      <c r="P25" t="s">
        <v>50</v>
      </c>
      <c r="Q25" t="s">
        <v>40</v>
      </c>
      <c r="R25">
        <v>0</v>
      </c>
    </row>
    <row r="26" spans="1:18" x14ac:dyDescent="0.3">
      <c r="A26">
        <v>1074</v>
      </c>
      <c r="B26" t="s">
        <v>42</v>
      </c>
      <c r="C26" t="s">
        <v>125</v>
      </c>
      <c r="D26" t="s">
        <v>131</v>
      </c>
      <c r="E26">
        <v>23</v>
      </c>
      <c r="F26" t="s">
        <v>45</v>
      </c>
      <c r="G26" t="s">
        <v>46</v>
      </c>
      <c r="H26" t="s">
        <v>58</v>
      </c>
      <c r="I26">
        <v>66000</v>
      </c>
      <c r="J26" t="s">
        <v>77</v>
      </c>
      <c r="K26" t="s">
        <v>24</v>
      </c>
      <c r="L26" t="s">
        <v>40</v>
      </c>
      <c r="M26" t="s">
        <v>41</v>
      </c>
      <c r="N26" t="s">
        <v>132</v>
      </c>
      <c r="O26" s="1">
        <v>39793</v>
      </c>
      <c r="P26" t="s">
        <v>79</v>
      </c>
      <c r="Q26" t="s">
        <v>24</v>
      </c>
      <c r="R26">
        <v>4</v>
      </c>
    </row>
    <row r="27" spans="1:18" x14ac:dyDescent="0.3">
      <c r="A27">
        <v>1006</v>
      </c>
      <c r="B27" t="s">
        <v>93</v>
      </c>
      <c r="C27" t="s">
        <v>43</v>
      </c>
      <c r="D27" t="s">
        <v>133</v>
      </c>
      <c r="E27">
        <v>47</v>
      </c>
      <c r="F27" t="s">
        <v>21</v>
      </c>
      <c r="G27" t="s">
        <v>30</v>
      </c>
      <c r="H27" t="s">
        <v>22</v>
      </c>
      <c r="I27">
        <v>36000</v>
      </c>
      <c r="J27" t="s">
        <v>39</v>
      </c>
      <c r="K27" t="s">
        <v>24</v>
      </c>
      <c r="L27" t="s">
        <v>40</v>
      </c>
      <c r="M27" t="s">
        <v>106</v>
      </c>
      <c r="N27" t="s">
        <v>134</v>
      </c>
      <c r="O27" t="s">
        <v>135</v>
      </c>
      <c r="P27" t="s">
        <v>66</v>
      </c>
      <c r="Q27" t="s">
        <v>40</v>
      </c>
      <c r="R27">
        <v>0</v>
      </c>
    </row>
    <row r="28" spans="1:18" x14ac:dyDescent="0.3">
      <c r="A28">
        <v>1026</v>
      </c>
      <c r="B28" t="s">
        <v>136</v>
      </c>
      <c r="C28" t="s">
        <v>137</v>
      </c>
      <c r="D28" t="s">
        <v>138</v>
      </c>
      <c r="E28">
        <v>63</v>
      </c>
      <c r="F28" t="s">
        <v>45</v>
      </c>
      <c r="G28" t="s">
        <v>21</v>
      </c>
      <c r="H28" t="s">
        <v>139</v>
      </c>
      <c r="I28">
        <v>73000</v>
      </c>
      <c r="J28" t="s">
        <v>32</v>
      </c>
      <c r="K28" t="s">
        <v>24</v>
      </c>
      <c r="L28" t="s">
        <v>40</v>
      </c>
      <c r="M28" t="s">
        <v>100</v>
      </c>
      <c r="N28" t="s">
        <v>140</v>
      </c>
      <c r="O28" t="s">
        <v>141</v>
      </c>
      <c r="P28" t="s">
        <v>34</v>
      </c>
      <c r="Q28" t="s">
        <v>24</v>
      </c>
      <c r="R28">
        <v>3</v>
      </c>
    </row>
    <row r="29" spans="1:18" x14ac:dyDescent="0.3">
      <c r="A29">
        <v>1078</v>
      </c>
      <c r="B29" t="s">
        <v>142</v>
      </c>
      <c r="C29" t="s">
        <v>85</v>
      </c>
      <c r="D29" t="s">
        <v>143</v>
      </c>
      <c r="E29">
        <v>41</v>
      </c>
      <c r="F29" t="s">
        <v>21</v>
      </c>
      <c r="G29" t="s">
        <v>30</v>
      </c>
      <c r="H29" t="s">
        <v>144</v>
      </c>
      <c r="I29">
        <v>146000</v>
      </c>
      <c r="J29" t="s">
        <v>23</v>
      </c>
      <c r="K29" t="s">
        <v>24</v>
      </c>
      <c r="L29" t="s">
        <v>40</v>
      </c>
      <c r="M29" t="s">
        <v>100</v>
      </c>
      <c r="N29" t="s">
        <v>145</v>
      </c>
      <c r="O29" s="1">
        <v>42786</v>
      </c>
      <c r="P29" t="s">
        <v>79</v>
      </c>
      <c r="Q29" t="s">
        <v>24</v>
      </c>
      <c r="R29">
        <v>3</v>
      </c>
    </row>
    <row r="30" spans="1:18" x14ac:dyDescent="0.3">
      <c r="A30">
        <v>1075</v>
      </c>
      <c r="B30" t="s">
        <v>137</v>
      </c>
      <c r="C30" t="s">
        <v>67</v>
      </c>
      <c r="D30" t="s">
        <v>146</v>
      </c>
      <c r="E30">
        <v>28</v>
      </c>
      <c r="F30" t="s">
        <v>45</v>
      </c>
      <c r="G30" t="s">
        <v>21</v>
      </c>
      <c r="H30" t="s">
        <v>58</v>
      </c>
      <c r="I30">
        <v>131000</v>
      </c>
      <c r="J30" t="s">
        <v>77</v>
      </c>
      <c r="K30" t="s">
        <v>24</v>
      </c>
      <c r="L30" t="s">
        <v>40</v>
      </c>
      <c r="M30" t="s">
        <v>41</v>
      </c>
      <c r="N30" s="1">
        <v>43313</v>
      </c>
      <c r="O30" t="s">
        <v>65</v>
      </c>
      <c r="P30" t="s">
        <v>50</v>
      </c>
      <c r="Q30" t="s">
        <v>24</v>
      </c>
      <c r="R30">
        <v>1</v>
      </c>
    </row>
    <row r="31" spans="1:18" x14ac:dyDescent="0.3">
      <c r="A31">
        <v>1063</v>
      </c>
      <c r="B31" t="s">
        <v>18</v>
      </c>
      <c r="C31" t="s">
        <v>36</v>
      </c>
      <c r="D31" t="s">
        <v>147</v>
      </c>
      <c r="E31">
        <v>31</v>
      </c>
      <c r="F31" t="s">
        <v>45</v>
      </c>
      <c r="G31" t="s">
        <v>21</v>
      </c>
      <c r="H31" t="s">
        <v>127</v>
      </c>
      <c r="I31">
        <v>121000</v>
      </c>
      <c r="J31" t="s">
        <v>23</v>
      </c>
      <c r="K31" t="s">
        <v>24</v>
      </c>
      <c r="L31" t="s">
        <v>40</v>
      </c>
      <c r="M31" t="s">
        <v>106</v>
      </c>
      <c r="N31" t="s">
        <v>148</v>
      </c>
      <c r="O31" s="1">
        <v>43921</v>
      </c>
      <c r="P31" t="s">
        <v>34</v>
      </c>
      <c r="Q31" t="s">
        <v>24</v>
      </c>
      <c r="R31">
        <v>1</v>
      </c>
    </row>
    <row r="32" spans="1:18" x14ac:dyDescent="0.3">
      <c r="A32">
        <v>1066</v>
      </c>
      <c r="B32" t="s">
        <v>42</v>
      </c>
      <c r="C32" t="s">
        <v>43</v>
      </c>
      <c r="D32" t="s">
        <v>44</v>
      </c>
      <c r="E32">
        <v>55</v>
      </c>
      <c r="F32" t="s">
        <v>21</v>
      </c>
      <c r="G32" t="s">
        <v>70</v>
      </c>
      <c r="H32" t="s">
        <v>149</v>
      </c>
      <c r="I32">
        <v>111000</v>
      </c>
      <c r="J32" t="s">
        <v>32</v>
      </c>
      <c r="K32" t="s">
        <v>24</v>
      </c>
      <c r="L32" t="s">
        <v>40</v>
      </c>
      <c r="M32" t="s">
        <v>100</v>
      </c>
      <c r="N32" t="s">
        <v>150</v>
      </c>
      <c r="P32" t="s">
        <v>66</v>
      </c>
      <c r="Q32" t="s">
        <v>40</v>
      </c>
      <c r="R32">
        <v>0</v>
      </c>
    </row>
    <row r="33" spans="1:18" x14ac:dyDescent="0.3">
      <c r="A33">
        <v>1002</v>
      </c>
      <c r="B33" t="s">
        <v>102</v>
      </c>
      <c r="C33" t="s">
        <v>36</v>
      </c>
      <c r="D33" t="s">
        <v>151</v>
      </c>
      <c r="E33">
        <v>38</v>
      </c>
      <c r="F33" t="s">
        <v>21</v>
      </c>
      <c r="G33" t="s">
        <v>21</v>
      </c>
      <c r="H33" t="s">
        <v>152</v>
      </c>
      <c r="I33">
        <v>111000</v>
      </c>
      <c r="J33" t="s">
        <v>91</v>
      </c>
      <c r="K33" t="s">
        <v>24</v>
      </c>
      <c r="L33" t="s">
        <v>24</v>
      </c>
      <c r="M33" t="s">
        <v>25</v>
      </c>
      <c r="N33" s="1">
        <v>38246</v>
      </c>
      <c r="O33" t="s">
        <v>113</v>
      </c>
      <c r="P33" t="s">
        <v>50</v>
      </c>
      <c r="Q33" t="s">
        <v>24</v>
      </c>
      <c r="R33">
        <v>2</v>
      </c>
    </row>
    <row r="34" spans="1:18" x14ac:dyDescent="0.3">
      <c r="A34">
        <v>1019</v>
      </c>
      <c r="B34" t="s">
        <v>110</v>
      </c>
      <c r="C34" t="s">
        <v>125</v>
      </c>
      <c r="D34" t="s">
        <v>153</v>
      </c>
      <c r="E34">
        <v>31</v>
      </c>
      <c r="F34" t="s">
        <v>45</v>
      </c>
      <c r="G34" t="s">
        <v>70</v>
      </c>
      <c r="H34" t="s">
        <v>154</v>
      </c>
      <c r="I34">
        <v>83000</v>
      </c>
      <c r="J34" t="s">
        <v>39</v>
      </c>
      <c r="K34" t="s">
        <v>24</v>
      </c>
      <c r="L34" t="s">
        <v>24</v>
      </c>
      <c r="M34" t="s">
        <v>100</v>
      </c>
      <c r="N34" t="s">
        <v>155</v>
      </c>
      <c r="O34" s="1">
        <v>40486</v>
      </c>
      <c r="P34" t="s">
        <v>66</v>
      </c>
      <c r="Q34" t="s">
        <v>24</v>
      </c>
      <c r="R34">
        <v>4</v>
      </c>
    </row>
    <row r="35" spans="1:18" x14ac:dyDescent="0.3">
      <c r="A35">
        <v>1049</v>
      </c>
      <c r="B35" t="s">
        <v>156</v>
      </c>
      <c r="C35" t="s">
        <v>52</v>
      </c>
      <c r="D35" t="s">
        <v>157</v>
      </c>
      <c r="E35">
        <v>58</v>
      </c>
      <c r="F35" t="s">
        <v>45</v>
      </c>
      <c r="G35" t="s">
        <v>70</v>
      </c>
      <c r="H35" t="s">
        <v>158</v>
      </c>
      <c r="I35">
        <v>46000</v>
      </c>
      <c r="J35" t="s">
        <v>91</v>
      </c>
      <c r="K35" t="s">
        <v>40</v>
      </c>
      <c r="L35" t="s">
        <v>40</v>
      </c>
      <c r="M35" t="s">
        <v>71</v>
      </c>
      <c r="N35" s="1">
        <v>38550</v>
      </c>
      <c r="O35" t="s">
        <v>159</v>
      </c>
      <c r="P35" t="s">
        <v>34</v>
      </c>
      <c r="Q35" t="s">
        <v>24</v>
      </c>
      <c r="R35">
        <v>2</v>
      </c>
    </row>
    <row r="36" spans="1:18" x14ac:dyDescent="0.3">
      <c r="A36">
        <v>1037</v>
      </c>
      <c r="B36" t="s">
        <v>160</v>
      </c>
      <c r="C36" t="s">
        <v>19</v>
      </c>
      <c r="D36" t="s">
        <v>161</v>
      </c>
      <c r="E36">
        <v>31</v>
      </c>
      <c r="F36" t="s">
        <v>45</v>
      </c>
      <c r="G36" t="s">
        <v>70</v>
      </c>
      <c r="H36" t="s">
        <v>162</v>
      </c>
      <c r="I36">
        <v>134000</v>
      </c>
      <c r="J36" t="s">
        <v>77</v>
      </c>
      <c r="K36" t="s">
        <v>24</v>
      </c>
      <c r="L36" t="s">
        <v>40</v>
      </c>
      <c r="M36" t="s">
        <v>41</v>
      </c>
      <c r="N36" s="1">
        <v>39508</v>
      </c>
      <c r="O36" t="s">
        <v>163</v>
      </c>
      <c r="P36" t="s">
        <v>50</v>
      </c>
      <c r="Q36" t="s">
        <v>40</v>
      </c>
      <c r="R36">
        <v>0</v>
      </c>
    </row>
    <row r="37" spans="1:18" x14ac:dyDescent="0.3">
      <c r="A37">
        <v>1079</v>
      </c>
      <c r="B37" t="s">
        <v>164</v>
      </c>
      <c r="C37" t="s">
        <v>67</v>
      </c>
      <c r="D37" t="s">
        <v>165</v>
      </c>
      <c r="E37">
        <v>58</v>
      </c>
      <c r="F37" t="s">
        <v>21</v>
      </c>
      <c r="G37" t="s">
        <v>46</v>
      </c>
      <c r="H37" t="s">
        <v>76</v>
      </c>
      <c r="I37">
        <v>46000</v>
      </c>
      <c r="J37" t="s">
        <v>32</v>
      </c>
      <c r="K37" t="s">
        <v>24</v>
      </c>
      <c r="L37" t="s">
        <v>24</v>
      </c>
      <c r="M37" t="s">
        <v>25</v>
      </c>
      <c r="N37" t="s">
        <v>166</v>
      </c>
      <c r="O37" s="1">
        <v>44442</v>
      </c>
      <c r="P37" t="s">
        <v>26</v>
      </c>
      <c r="Q37" t="s">
        <v>40</v>
      </c>
      <c r="R37">
        <v>0</v>
      </c>
    </row>
    <row r="38" spans="1:18" x14ac:dyDescent="0.3">
      <c r="A38">
        <v>1007</v>
      </c>
      <c r="B38" t="s">
        <v>167</v>
      </c>
      <c r="C38" t="s">
        <v>120</v>
      </c>
      <c r="D38" t="s">
        <v>168</v>
      </c>
      <c r="E38">
        <v>46</v>
      </c>
      <c r="F38" t="s">
        <v>21</v>
      </c>
      <c r="G38" t="s">
        <v>30</v>
      </c>
      <c r="H38" t="s">
        <v>144</v>
      </c>
      <c r="I38">
        <v>94000</v>
      </c>
      <c r="J38" t="s">
        <v>39</v>
      </c>
      <c r="K38" t="s">
        <v>40</v>
      </c>
      <c r="L38" t="s">
        <v>24</v>
      </c>
      <c r="M38" t="s">
        <v>71</v>
      </c>
      <c r="N38" t="s">
        <v>169</v>
      </c>
      <c r="O38" s="1">
        <v>39763</v>
      </c>
      <c r="P38" t="s">
        <v>50</v>
      </c>
      <c r="Q38" t="s">
        <v>40</v>
      </c>
    </row>
    <row r="39" spans="1:18" x14ac:dyDescent="0.3">
      <c r="A39">
        <v>1037</v>
      </c>
      <c r="B39" t="s">
        <v>160</v>
      </c>
      <c r="C39" t="s">
        <v>19</v>
      </c>
      <c r="D39" t="s">
        <v>161</v>
      </c>
      <c r="E39">
        <v>31</v>
      </c>
      <c r="F39" t="s">
        <v>45</v>
      </c>
      <c r="G39" t="s">
        <v>70</v>
      </c>
      <c r="H39" t="s">
        <v>162</v>
      </c>
      <c r="I39">
        <v>134000</v>
      </c>
      <c r="J39" t="s">
        <v>77</v>
      </c>
      <c r="K39" t="s">
        <v>24</v>
      </c>
      <c r="L39" t="s">
        <v>40</v>
      </c>
      <c r="M39" t="s">
        <v>41</v>
      </c>
      <c r="N39" s="1">
        <v>39508</v>
      </c>
      <c r="O39" t="s">
        <v>163</v>
      </c>
      <c r="P39" t="s">
        <v>50</v>
      </c>
      <c r="Q39" t="s">
        <v>40</v>
      </c>
      <c r="R39">
        <v>0</v>
      </c>
    </row>
    <row r="40" spans="1:18" x14ac:dyDescent="0.3">
      <c r="A40">
        <v>1059</v>
      </c>
      <c r="B40" t="s">
        <v>137</v>
      </c>
      <c r="C40" t="s">
        <v>68</v>
      </c>
      <c r="D40" t="s">
        <v>170</v>
      </c>
      <c r="E40">
        <v>22</v>
      </c>
      <c r="F40" t="s">
        <v>45</v>
      </c>
      <c r="G40" t="s">
        <v>46</v>
      </c>
      <c r="H40" t="s">
        <v>95</v>
      </c>
      <c r="I40">
        <v>79000</v>
      </c>
      <c r="J40" t="s">
        <v>77</v>
      </c>
      <c r="K40" t="s">
        <v>24</v>
      </c>
      <c r="L40" t="s">
        <v>24</v>
      </c>
      <c r="M40" t="s">
        <v>84</v>
      </c>
      <c r="N40" s="1">
        <v>42393</v>
      </c>
      <c r="O40" t="s">
        <v>171</v>
      </c>
      <c r="P40" t="s">
        <v>66</v>
      </c>
      <c r="Q40" t="s">
        <v>40</v>
      </c>
    </row>
    <row r="41" spans="1:18" x14ac:dyDescent="0.3">
      <c r="A41">
        <v>1011</v>
      </c>
      <c r="B41" t="s">
        <v>142</v>
      </c>
      <c r="C41" t="s">
        <v>97</v>
      </c>
      <c r="D41" t="s">
        <v>172</v>
      </c>
      <c r="E41">
        <v>64</v>
      </c>
      <c r="F41" t="s">
        <v>45</v>
      </c>
      <c r="G41" t="s">
        <v>30</v>
      </c>
      <c r="H41" t="s">
        <v>173</v>
      </c>
      <c r="I41">
        <v>57000</v>
      </c>
      <c r="J41" t="s">
        <v>91</v>
      </c>
      <c r="K41" t="s">
        <v>24</v>
      </c>
      <c r="L41" t="s">
        <v>40</v>
      </c>
      <c r="M41" t="s">
        <v>71</v>
      </c>
      <c r="N41" t="s">
        <v>174</v>
      </c>
      <c r="O41" s="1">
        <v>45275</v>
      </c>
      <c r="P41" t="s">
        <v>66</v>
      </c>
      <c r="Q41" t="s">
        <v>40</v>
      </c>
      <c r="R41">
        <v>0</v>
      </c>
    </row>
    <row r="42" spans="1:18" x14ac:dyDescent="0.3">
      <c r="A42">
        <v>1013</v>
      </c>
      <c r="B42" t="s">
        <v>175</v>
      </c>
      <c r="C42" t="s">
        <v>74</v>
      </c>
      <c r="D42" t="s">
        <v>176</v>
      </c>
      <c r="E42">
        <v>35</v>
      </c>
      <c r="F42" t="s">
        <v>45</v>
      </c>
      <c r="G42" t="s">
        <v>70</v>
      </c>
      <c r="H42" t="s">
        <v>54</v>
      </c>
      <c r="I42">
        <v>80000</v>
      </c>
      <c r="J42" t="s">
        <v>32</v>
      </c>
      <c r="K42" t="s">
        <v>24</v>
      </c>
      <c r="L42" t="s">
        <v>40</v>
      </c>
      <c r="M42" t="s">
        <v>41</v>
      </c>
      <c r="N42" s="1">
        <v>38221</v>
      </c>
      <c r="O42" s="1">
        <v>45175</v>
      </c>
      <c r="P42" t="s">
        <v>66</v>
      </c>
      <c r="Q42" t="s">
        <v>24</v>
      </c>
      <c r="R42">
        <v>3</v>
      </c>
    </row>
    <row r="43" spans="1:18" x14ac:dyDescent="0.3">
      <c r="A43">
        <v>1054</v>
      </c>
      <c r="B43" t="s">
        <v>160</v>
      </c>
      <c r="C43" t="s">
        <v>177</v>
      </c>
      <c r="D43" t="s">
        <v>178</v>
      </c>
      <c r="E43">
        <v>27</v>
      </c>
      <c r="F43" t="s">
        <v>45</v>
      </c>
      <c r="G43" t="s">
        <v>70</v>
      </c>
      <c r="H43" t="s">
        <v>179</v>
      </c>
      <c r="I43">
        <v>142000</v>
      </c>
      <c r="J43" t="s">
        <v>77</v>
      </c>
      <c r="K43" t="s">
        <v>24</v>
      </c>
      <c r="L43" t="s">
        <v>24</v>
      </c>
      <c r="M43" t="s">
        <v>71</v>
      </c>
      <c r="N43" s="1">
        <v>38654</v>
      </c>
      <c r="O43" t="s">
        <v>180</v>
      </c>
      <c r="P43" t="s">
        <v>79</v>
      </c>
      <c r="Q43" t="s">
        <v>40</v>
      </c>
    </row>
    <row r="44" spans="1:18" x14ac:dyDescent="0.3">
      <c r="A44">
        <v>1028</v>
      </c>
      <c r="B44" t="s">
        <v>67</v>
      </c>
      <c r="C44" t="s">
        <v>68</v>
      </c>
      <c r="D44" t="s">
        <v>69</v>
      </c>
      <c r="E44">
        <v>63</v>
      </c>
      <c r="F44" t="s">
        <v>21</v>
      </c>
      <c r="G44" t="s">
        <v>70</v>
      </c>
      <c r="H44" t="s">
        <v>62</v>
      </c>
      <c r="I44">
        <v>46000</v>
      </c>
      <c r="J44" t="s">
        <v>32</v>
      </c>
      <c r="K44" t="s">
        <v>24</v>
      </c>
      <c r="L44" t="s">
        <v>40</v>
      </c>
      <c r="M44" t="s">
        <v>71</v>
      </c>
      <c r="N44" t="s">
        <v>72</v>
      </c>
      <c r="O44" s="1">
        <v>44685</v>
      </c>
      <c r="P44" t="s">
        <v>66</v>
      </c>
      <c r="Q44" t="s">
        <v>24</v>
      </c>
      <c r="R44">
        <v>3</v>
      </c>
    </row>
    <row r="45" spans="1:18" x14ac:dyDescent="0.3">
      <c r="A45">
        <v>1055</v>
      </c>
      <c r="B45" t="s">
        <v>93</v>
      </c>
      <c r="C45" t="s">
        <v>36</v>
      </c>
      <c r="D45" t="s">
        <v>181</v>
      </c>
      <c r="E45">
        <v>33</v>
      </c>
      <c r="F45" t="s">
        <v>45</v>
      </c>
      <c r="G45" t="s">
        <v>21</v>
      </c>
      <c r="H45" t="s">
        <v>112</v>
      </c>
      <c r="I45">
        <v>89000</v>
      </c>
      <c r="J45" t="s">
        <v>77</v>
      </c>
      <c r="K45" t="s">
        <v>24</v>
      </c>
      <c r="L45" t="s">
        <v>24</v>
      </c>
      <c r="M45" t="s">
        <v>63</v>
      </c>
      <c r="N45" s="1">
        <v>39239</v>
      </c>
      <c r="O45" s="1">
        <v>40883</v>
      </c>
      <c r="P45" t="s">
        <v>26</v>
      </c>
      <c r="Q45" t="s">
        <v>40</v>
      </c>
      <c r="R45">
        <v>0</v>
      </c>
    </row>
    <row r="46" spans="1:18" x14ac:dyDescent="0.3">
      <c r="A46">
        <v>1068</v>
      </c>
      <c r="B46" t="s">
        <v>182</v>
      </c>
      <c r="C46" t="s">
        <v>183</v>
      </c>
      <c r="D46" t="s">
        <v>184</v>
      </c>
      <c r="E46">
        <v>55</v>
      </c>
      <c r="F46" t="s">
        <v>21</v>
      </c>
      <c r="G46" t="s">
        <v>70</v>
      </c>
      <c r="H46" t="s">
        <v>76</v>
      </c>
      <c r="I46">
        <v>83000</v>
      </c>
      <c r="J46" t="s">
        <v>32</v>
      </c>
      <c r="K46" t="s">
        <v>40</v>
      </c>
      <c r="L46" t="s">
        <v>24</v>
      </c>
      <c r="M46" t="s">
        <v>106</v>
      </c>
      <c r="N46" s="1">
        <v>41782</v>
      </c>
      <c r="O46" t="s">
        <v>65</v>
      </c>
      <c r="P46" t="s">
        <v>34</v>
      </c>
      <c r="Q46" t="s">
        <v>40</v>
      </c>
    </row>
    <row r="47" spans="1:18" x14ac:dyDescent="0.3">
      <c r="A47">
        <v>1033</v>
      </c>
      <c r="B47" t="s">
        <v>27</v>
      </c>
      <c r="C47" t="s">
        <v>89</v>
      </c>
      <c r="D47" t="s">
        <v>185</v>
      </c>
      <c r="E47">
        <v>48</v>
      </c>
      <c r="F47" t="s">
        <v>45</v>
      </c>
      <c r="G47" t="s">
        <v>21</v>
      </c>
      <c r="H47" t="s">
        <v>87</v>
      </c>
      <c r="I47">
        <v>75000</v>
      </c>
      <c r="J47" t="s">
        <v>32</v>
      </c>
      <c r="K47" t="s">
        <v>24</v>
      </c>
      <c r="L47" t="s">
        <v>24</v>
      </c>
      <c r="M47" t="s">
        <v>25</v>
      </c>
      <c r="N47" s="1">
        <v>42724</v>
      </c>
      <c r="O47" t="s">
        <v>186</v>
      </c>
      <c r="P47" t="s">
        <v>50</v>
      </c>
      <c r="Q47" t="s">
        <v>40</v>
      </c>
    </row>
    <row r="48" spans="1:18" x14ac:dyDescent="0.3">
      <c r="A48">
        <v>1020</v>
      </c>
      <c r="B48" t="s">
        <v>167</v>
      </c>
      <c r="C48" t="s">
        <v>43</v>
      </c>
      <c r="D48" t="s">
        <v>187</v>
      </c>
      <c r="E48">
        <v>53</v>
      </c>
      <c r="F48" t="s">
        <v>21</v>
      </c>
      <c r="G48" t="s">
        <v>21</v>
      </c>
      <c r="H48" t="s">
        <v>188</v>
      </c>
      <c r="I48">
        <v>34000</v>
      </c>
      <c r="J48" t="s">
        <v>23</v>
      </c>
      <c r="K48" t="s">
        <v>24</v>
      </c>
      <c r="L48" t="s">
        <v>24</v>
      </c>
      <c r="M48" t="s">
        <v>25</v>
      </c>
      <c r="N48" s="1">
        <v>39439</v>
      </c>
      <c r="O48" s="1">
        <v>44081</v>
      </c>
      <c r="P48" t="s">
        <v>50</v>
      </c>
      <c r="Q48" t="s">
        <v>24</v>
      </c>
      <c r="R48">
        <v>5</v>
      </c>
    </row>
    <row r="49" spans="1:18" x14ac:dyDescent="0.3">
      <c r="A49">
        <v>1027</v>
      </c>
      <c r="B49" t="s">
        <v>189</v>
      </c>
      <c r="C49" t="s">
        <v>74</v>
      </c>
      <c r="D49" t="s">
        <v>190</v>
      </c>
      <c r="E49">
        <v>57</v>
      </c>
      <c r="F49" t="s">
        <v>45</v>
      </c>
      <c r="G49" t="s">
        <v>30</v>
      </c>
      <c r="H49" t="s">
        <v>31</v>
      </c>
      <c r="I49">
        <v>115000</v>
      </c>
      <c r="J49" t="s">
        <v>91</v>
      </c>
      <c r="K49" t="s">
        <v>40</v>
      </c>
      <c r="L49" t="s">
        <v>24</v>
      </c>
      <c r="M49" t="s">
        <v>48</v>
      </c>
      <c r="N49" s="1">
        <v>36598</v>
      </c>
      <c r="O49" s="1">
        <v>42654</v>
      </c>
      <c r="P49" t="s">
        <v>66</v>
      </c>
      <c r="Q49" t="s">
        <v>40</v>
      </c>
    </row>
    <row r="50" spans="1:18" x14ac:dyDescent="0.3">
      <c r="A50">
        <v>1061</v>
      </c>
      <c r="B50" t="s">
        <v>73</v>
      </c>
      <c r="C50" t="s">
        <v>191</v>
      </c>
      <c r="D50" t="s">
        <v>192</v>
      </c>
      <c r="E50">
        <v>45</v>
      </c>
      <c r="F50" t="s">
        <v>45</v>
      </c>
      <c r="G50" t="s">
        <v>70</v>
      </c>
      <c r="H50" t="s">
        <v>173</v>
      </c>
      <c r="I50">
        <v>117000</v>
      </c>
      <c r="J50" t="s">
        <v>91</v>
      </c>
      <c r="K50" t="s">
        <v>40</v>
      </c>
      <c r="L50" t="s">
        <v>40</v>
      </c>
      <c r="M50" t="s">
        <v>106</v>
      </c>
      <c r="N50" s="1">
        <v>41890</v>
      </c>
      <c r="O50" s="1">
        <v>42002</v>
      </c>
      <c r="P50" t="s">
        <v>79</v>
      </c>
      <c r="Q50" t="s">
        <v>40</v>
      </c>
    </row>
    <row r="51" spans="1:18" x14ac:dyDescent="0.3">
      <c r="A51">
        <v>1056</v>
      </c>
      <c r="B51" t="s">
        <v>114</v>
      </c>
      <c r="C51" t="s">
        <v>191</v>
      </c>
      <c r="D51" t="s">
        <v>193</v>
      </c>
      <c r="E51">
        <v>55</v>
      </c>
      <c r="F51" t="s">
        <v>21</v>
      </c>
      <c r="G51" t="s">
        <v>70</v>
      </c>
      <c r="H51" t="s">
        <v>173</v>
      </c>
      <c r="I51">
        <v>117000</v>
      </c>
      <c r="J51" t="s">
        <v>39</v>
      </c>
      <c r="K51" t="s">
        <v>40</v>
      </c>
      <c r="L51" t="s">
        <v>40</v>
      </c>
      <c r="M51" t="s">
        <v>71</v>
      </c>
      <c r="N51" s="1">
        <v>37378</v>
      </c>
      <c r="O51" t="s">
        <v>194</v>
      </c>
      <c r="P51" t="s">
        <v>66</v>
      </c>
      <c r="Q51" t="s">
        <v>24</v>
      </c>
      <c r="R51">
        <v>4</v>
      </c>
    </row>
    <row r="52" spans="1:18" x14ac:dyDescent="0.3">
      <c r="A52">
        <v>1010</v>
      </c>
      <c r="B52" t="s">
        <v>142</v>
      </c>
      <c r="C52" t="s">
        <v>36</v>
      </c>
      <c r="D52" t="s">
        <v>195</v>
      </c>
      <c r="E52">
        <v>52</v>
      </c>
      <c r="F52" t="s">
        <v>45</v>
      </c>
      <c r="G52" t="s">
        <v>30</v>
      </c>
      <c r="H52" t="s">
        <v>87</v>
      </c>
      <c r="I52">
        <v>66000</v>
      </c>
      <c r="J52" t="s">
        <v>23</v>
      </c>
      <c r="K52" t="s">
        <v>40</v>
      </c>
      <c r="L52" t="s">
        <v>24</v>
      </c>
      <c r="M52" t="s">
        <v>84</v>
      </c>
      <c r="N52" s="1">
        <v>38030</v>
      </c>
      <c r="O52" s="1">
        <v>41446</v>
      </c>
      <c r="P52" t="s">
        <v>26</v>
      </c>
      <c r="Q52" t="s">
        <v>40</v>
      </c>
    </row>
    <row r="53" spans="1:18" x14ac:dyDescent="0.3">
      <c r="A53">
        <v>1054</v>
      </c>
      <c r="B53" t="s">
        <v>160</v>
      </c>
      <c r="C53" t="s">
        <v>177</v>
      </c>
      <c r="D53" t="s">
        <v>178</v>
      </c>
      <c r="E53">
        <v>27</v>
      </c>
      <c r="F53" t="s">
        <v>45</v>
      </c>
      <c r="G53" t="s">
        <v>70</v>
      </c>
      <c r="H53" t="s">
        <v>179</v>
      </c>
      <c r="I53">
        <v>142000</v>
      </c>
      <c r="J53" t="s">
        <v>77</v>
      </c>
      <c r="K53" t="s">
        <v>24</v>
      </c>
      <c r="L53" t="s">
        <v>24</v>
      </c>
      <c r="M53" t="s">
        <v>71</v>
      </c>
      <c r="N53" s="1">
        <v>38654</v>
      </c>
      <c r="O53" t="s">
        <v>180</v>
      </c>
      <c r="P53" t="s">
        <v>79</v>
      </c>
      <c r="Q53" t="s">
        <v>40</v>
      </c>
    </row>
    <row r="54" spans="1:18" x14ac:dyDescent="0.3">
      <c r="A54">
        <v>1018</v>
      </c>
      <c r="B54" t="s">
        <v>167</v>
      </c>
      <c r="C54" t="s">
        <v>114</v>
      </c>
      <c r="D54" t="s">
        <v>196</v>
      </c>
      <c r="E54">
        <v>42</v>
      </c>
      <c r="F54" t="s">
        <v>21</v>
      </c>
      <c r="G54" t="s">
        <v>70</v>
      </c>
      <c r="H54" t="s">
        <v>154</v>
      </c>
      <c r="I54">
        <v>39000</v>
      </c>
      <c r="J54" t="s">
        <v>32</v>
      </c>
      <c r="K54" t="s">
        <v>40</v>
      </c>
      <c r="L54" t="s">
        <v>40</v>
      </c>
      <c r="M54" t="s">
        <v>25</v>
      </c>
      <c r="N54" s="1">
        <v>40306</v>
      </c>
      <c r="O54" s="1">
        <v>44357</v>
      </c>
      <c r="P54" t="s">
        <v>66</v>
      </c>
      <c r="Q54" t="s">
        <v>24</v>
      </c>
      <c r="R54">
        <v>4</v>
      </c>
    </row>
    <row r="55" spans="1:18" x14ac:dyDescent="0.3">
      <c r="A55">
        <v>1060</v>
      </c>
      <c r="B55" t="s">
        <v>102</v>
      </c>
      <c r="C55" t="s">
        <v>67</v>
      </c>
      <c r="D55" t="s">
        <v>197</v>
      </c>
      <c r="E55">
        <v>45</v>
      </c>
      <c r="F55" t="s">
        <v>45</v>
      </c>
      <c r="G55" t="s">
        <v>30</v>
      </c>
      <c r="H55" t="s">
        <v>158</v>
      </c>
      <c r="I55">
        <v>142000</v>
      </c>
      <c r="J55" t="s">
        <v>32</v>
      </c>
      <c r="K55" t="s">
        <v>24</v>
      </c>
      <c r="L55" t="s">
        <v>24</v>
      </c>
      <c r="M55" t="s">
        <v>106</v>
      </c>
      <c r="N55" s="1">
        <v>38865</v>
      </c>
      <c r="O55" s="1">
        <v>44356</v>
      </c>
      <c r="P55" t="s">
        <v>66</v>
      </c>
      <c r="Q55" t="s">
        <v>40</v>
      </c>
    </row>
    <row r="56" spans="1:18" x14ac:dyDescent="0.3">
      <c r="A56">
        <v>1058</v>
      </c>
      <c r="B56" t="s">
        <v>198</v>
      </c>
      <c r="C56" t="s">
        <v>19</v>
      </c>
      <c r="D56" t="s">
        <v>199</v>
      </c>
      <c r="E56">
        <v>55</v>
      </c>
      <c r="F56" t="s">
        <v>21</v>
      </c>
      <c r="G56" t="s">
        <v>70</v>
      </c>
      <c r="H56" t="s">
        <v>58</v>
      </c>
      <c r="I56">
        <v>87000</v>
      </c>
      <c r="J56" t="s">
        <v>77</v>
      </c>
      <c r="K56" t="s">
        <v>24</v>
      </c>
      <c r="L56" t="s">
        <v>40</v>
      </c>
      <c r="M56" t="s">
        <v>48</v>
      </c>
      <c r="N56" t="s">
        <v>200</v>
      </c>
      <c r="O56" s="1">
        <v>44653</v>
      </c>
      <c r="P56" t="s">
        <v>50</v>
      </c>
      <c r="Q56" t="s">
        <v>24</v>
      </c>
      <c r="R56">
        <v>3</v>
      </c>
    </row>
    <row r="57" spans="1:18" x14ac:dyDescent="0.3">
      <c r="A57">
        <v>1042</v>
      </c>
      <c r="B57" t="s">
        <v>201</v>
      </c>
      <c r="C57" t="s">
        <v>120</v>
      </c>
      <c r="D57" t="s">
        <v>202</v>
      </c>
      <c r="E57">
        <v>21</v>
      </c>
      <c r="F57" t="s">
        <v>21</v>
      </c>
      <c r="G57" t="s">
        <v>70</v>
      </c>
      <c r="H57" t="s">
        <v>108</v>
      </c>
      <c r="I57">
        <v>123000</v>
      </c>
      <c r="J57" t="s">
        <v>91</v>
      </c>
      <c r="K57" t="s">
        <v>24</v>
      </c>
      <c r="L57" t="s">
        <v>40</v>
      </c>
      <c r="M57" t="s">
        <v>48</v>
      </c>
      <c r="N57" s="1">
        <v>43834</v>
      </c>
      <c r="O57" s="1">
        <v>44594</v>
      </c>
      <c r="P57" t="s">
        <v>34</v>
      </c>
      <c r="Q57" t="s">
        <v>24</v>
      </c>
      <c r="R57">
        <v>5</v>
      </c>
    </row>
    <row r="58" spans="1:18" x14ac:dyDescent="0.3">
      <c r="A58">
        <v>1065</v>
      </c>
      <c r="B58" t="s">
        <v>35</v>
      </c>
      <c r="C58" t="s">
        <v>28</v>
      </c>
      <c r="D58" t="s">
        <v>203</v>
      </c>
      <c r="E58">
        <v>56</v>
      </c>
      <c r="F58" t="s">
        <v>45</v>
      </c>
      <c r="G58" t="s">
        <v>70</v>
      </c>
      <c r="H58" t="s">
        <v>204</v>
      </c>
      <c r="I58">
        <v>108000</v>
      </c>
      <c r="J58" t="s">
        <v>23</v>
      </c>
      <c r="K58" t="s">
        <v>24</v>
      </c>
      <c r="L58" t="s">
        <v>24</v>
      </c>
      <c r="M58" t="s">
        <v>100</v>
      </c>
      <c r="N58" t="s">
        <v>205</v>
      </c>
      <c r="O58" t="s">
        <v>206</v>
      </c>
      <c r="P58" t="s">
        <v>34</v>
      </c>
      <c r="Q58" t="s">
        <v>24</v>
      </c>
      <c r="R58">
        <v>3</v>
      </c>
    </row>
    <row r="59" spans="1:18" x14ac:dyDescent="0.3">
      <c r="A59">
        <v>1046</v>
      </c>
      <c r="B59" t="s">
        <v>42</v>
      </c>
      <c r="C59" t="s">
        <v>114</v>
      </c>
      <c r="D59" t="s">
        <v>207</v>
      </c>
      <c r="E59">
        <v>58</v>
      </c>
      <c r="F59" t="s">
        <v>45</v>
      </c>
      <c r="G59" t="s">
        <v>30</v>
      </c>
      <c r="H59" t="s">
        <v>149</v>
      </c>
      <c r="I59">
        <v>70000</v>
      </c>
      <c r="J59" t="s">
        <v>77</v>
      </c>
      <c r="K59" t="s">
        <v>40</v>
      </c>
      <c r="L59" t="s">
        <v>40</v>
      </c>
      <c r="M59" t="s">
        <v>63</v>
      </c>
      <c r="N59" s="1">
        <v>42646</v>
      </c>
      <c r="O59" t="s">
        <v>208</v>
      </c>
      <c r="P59" t="s">
        <v>50</v>
      </c>
      <c r="Q59" t="s">
        <v>40</v>
      </c>
    </row>
    <row r="60" spans="1:18" x14ac:dyDescent="0.3">
      <c r="A60">
        <v>1049</v>
      </c>
      <c r="B60" t="s">
        <v>156</v>
      </c>
      <c r="C60" t="s">
        <v>52</v>
      </c>
      <c r="D60" t="s">
        <v>157</v>
      </c>
      <c r="E60">
        <v>58</v>
      </c>
      <c r="F60" t="s">
        <v>45</v>
      </c>
      <c r="G60" t="s">
        <v>70</v>
      </c>
      <c r="H60" t="s">
        <v>158</v>
      </c>
      <c r="I60">
        <v>46000</v>
      </c>
      <c r="J60" t="s">
        <v>91</v>
      </c>
      <c r="K60" t="s">
        <v>40</v>
      </c>
      <c r="L60" t="s">
        <v>40</v>
      </c>
      <c r="M60" t="s">
        <v>71</v>
      </c>
      <c r="N60" s="1">
        <v>38550</v>
      </c>
      <c r="O60" t="s">
        <v>159</v>
      </c>
      <c r="P60" t="s">
        <v>34</v>
      </c>
      <c r="Q60" t="s">
        <v>24</v>
      </c>
      <c r="R60">
        <v>2</v>
      </c>
    </row>
    <row r="61" spans="1:18" x14ac:dyDescent="0.3">
      <c r="A61">
        <v>1009</v>
      </c>
      <c r="B61" t="s">
        <v>73</v>
      </c>
      <c r="C61" t="s">
        <v>36</v>
      </c>
      <c r="D61" t="s">
        <v>209</v>
      </c>
      <c r="E61">
        <v>29</v>
      </c>
      <c r="F61" t="s">
        <v>21</v>
      </c>
      <c r="G61" t="s">
        <v>30</v>
      </c>
      <c r="H61" t="s">
        <v>210</v>
      </c>
      <c r="I61">
        <v>81000</v>
      </c>
      <c r="J61" t="s">
        <v>91</v>
      </c>
      <c r="K61" t="s">
        <v>24</v>
      </c>
      <c r="L61" t="s">
        <v>24</v>
      </c>
      <c r="M61" t="s">
        <v>84</v>
      </c>
      <c r="N61" t="s">
        <v>211</v>
      </c>
      <c r="O61" t="s">
        <v>212</v>
      </c>
      <c r="P61" t="s">
        <v>34</v>
      </c>
      <c r="Q61" t="s">
        <v>24</v>
      </c>
      <c r="R61">
        <v>3</v>
      </c>
    </row>
    <row r="62" spans="1:18" x14ac:dyDescent="0.3">
      <c r="A62">
        <v>1072</v>
      </c>
      <c r="B62" t="s">
        <v>213</v>
      </c>
      <c r="C62" t="s">
        <v>28</v>
      </c>
      <c r="D62" t="s">
        <v>209</v>
      </c>
      <c r="E62">
        <v>27</v>
      </c>
      <c r="F62" t="s">
        <v>45</v>
      </c>
      <c r="G62" t="s">
        <v>70</v>
      </c>
      <c r="H62" t="s">
        <v>117</v>
      </c>
      <c r="I62">
        <v>80000</v>
      </c>
      <c r="J62" t="s">
        <v>39</v>
      </c>
      <c r="K62" t="s">
        <v>40</v>
      </c>
      <c r="L62" t="s">
        <v>24</v>
      </c>
      <c r="M62" t="s">
        <v>100</v>
      </c>
      <c r="N62" s="1">
        <v>41954</v>
      </c>
      <c r="O62" t="s">
        <v>214</v>
      </c>
      <c r="P62" t="s">
        <v>50</v>
      </c>
      <c r="Q62" t="s">
        <v>40</v>
      </c>
      <c r="R62">
        <v>0</v>
      </c>
    </row>
    <row r="63" spans="1:18" x14ac:dyDescent="0.3">
      <c r="A63">
        <v>1057</v>
      </c>
      <c r="B63" t="s">
        <v>35</v>
      </c>
      <c r="C63" t="s">
        <v>36</v>
      </c>
      <c r="D63" t="s">
        <v>37</v>
      </c>
      <c r="E63">
        <v>50</v>
      </c>
      <c r="F63" t="s">
        <v>21</v>
      </c>
      <c r="G63" t="s">
        <v>30</v>
      </c>
      <c r="H63" t="s">
        <v>38</v>
      </c>
      <c r="I63">
        <v>145000</v>
      </c>
      <c r="J63" t="s">
        <v>39</v>
      </c>
      <c r="K63" t="s">
        <v>40</v>
      </c>
      <c r="L63" t="s">
        <v>24</v>
      </c>
      <c r="M63" t="s">
        <v>41</v>
      </c>
      <c r="N63" s="1">
        <v>37402</v>
      </c>
      <c r="O63" s="1">
        <v>38777</v>
      </c>
      <c r="P63" t="s">
        <v>26</v>
      </c>
      <c r="Q63" t="s">
        <v>24</v>
      </c>
      <c r="R63">
        <v>1</v>
      </c>
    </row>
    <row r="64" spans="1:18" x14ac:dyDescent="0.3">
      <c r="A64">
        <v>1081</v>
      </c>
      <c r="B64" t="s">
        <v>215</v>
      </c>
      <c r="C64" t="s">
        <v>122</v>
      </c>
      <c r="D64" t="s">
        <v>216</v>
      </c>
      <c r="E64">
        <v>27</v>
      </c>
      <c r="F64" t="s">
        <v>45</v>
      </c>
      <c r="G64" t="s">
        <v>30</v>
      </c>
      <c r="H64" t="s">
        <v>144</v>
      </c>
      <c r="I64">
        <v>120000</v>
      </c>
      <c r="J64" t="s">
        <v>39</v>
      </c>
      <c r="K64" t="s">
        <v>24</v>
      </c>
      <c r="L64" t="s">
        <v>40</v>
      </c>
      <c r="M64" t="s">
        <v>106</v>
      </c>
      <c r="N64" s="1">
        <v>42991</v>
      </c>
      <c r="O64" s="1">
        <v>44931</v>
      </c>
      <c r="P64" t="s">
        <v>79</v>
      </c>
      <c r="Q64" t="s">
        <v>40</v>
      </c>
      <c r="R64">
        <v>0</v>
      </c>
    </row>
    <row r="65" spans="1:18" x14ac:dyDescent="0.3">
      <c r="A65">
        <v>1067</v>
      </c>
      <c r="B65" t="s">
        <v>137</v>
      </c>
      <c r="C65" t="s">
        <v>97</v>
      </c>
      <c r="D65" t="s">
        <v>217</v>
      </c>
      <c r="E65">
        <v>60</v>
      </c>
      <c r="F65" t="s">
        <v>45</v>
      </c>
      <c r="G65" t="s">
        <v>21</v>
      </c>
      <c r="H65" t="s">
        <v>127</v>
      </c>
      <c r="I65">
        <v>130000</v>
      </c>
      <c r="J65" t="s">
        <v>23</v>
      </c>
      <c r="K65" t="s">
        <v>40</v>
      </c>
      <c r="L65" t="s">
        <v>24</v>
      </c>
      <c r="M65" t="s">
        <v>71</v>
      </c>
      <c r="N65" t="s">
        <v>218</v>
      </c>
      <c r="O65" s="1">
        <v>43855</v>
      </c>
      <c r="P65" t="s">
        <v>34</v>
      </c>
      <c r="Q65" t="s">
        <v>40</v>
      </c>
    </row>
    <row r="66" spans="1:18" x14ac:dyDescent="0.3">
      <c r="A66">
        <v>1045</v>
      </c>
      <c r="B66" t="s">
        <v>128</v>
      </c>
      <c r="C66" t="s">
        <v>129</v>
      </c>
      <c r="D66" t="s">
        <v>130</v>
      </c>
      <c r="E66">
        <v>43</v>
      </c>
      <c r="F66" t="s">
        <v>21</v>
      </c>
      <c r="G66" t="s">
        <v>70</v>
      </c>
      <c r="H66" t="s">
        <v>31</v>
      </c>
      <c r="I66">
        <v>115000</v>
      </c>
      <c r="J66" t="s">
        <v>91</v>
      </c>
      <c r="K66" t="s">
        <v>24</v>
      </c>
      <c r="L66" t="s">
        <v>40</v>
      </c>
      <c r="M66" t="s">
        <v>71</v>
      </c>
      <c r="N66" s="1">
        <v>36637</v>
      </c>
      <c r="O66" s="1">
        <v>38872</v>
      </c>
      <c r="P66" t="s">
        <v>50</v>
      </c>
      <c r="Q66" t="s">
        <v>40</v>
      </c>
      <c r="R66">
        <v>0</v>
      </c>
    </row>
    <row r="67" spans="1:18" x14ac:dyDescent="0.3">
      <c r="A67">
        <v>1081</v>
      </c>
      <c r="B67" t="s">
        <v>215</v>
      </c>
      <c r="C67" t="s">
        <v>122</v>
      </c>
      <c r="D67" t="s">
        <v>216</v>
      </c>
      <c r="E67">
        <v>27</v>
      </c>
      <c r="F67" t="s">
        <v>45</v>
      </c>
      <c r="G67" t="s">
        <v>30</v>
      </c>
      <c r="H67" t="s">
        <v>144</v>
      </c>
      <c r="I67">
        <v>120000</v>
      </c>
      <c r="J67" t="s">
        <v>39</v>
      </c>
      <c r="K67" t="s">
        <v>24</v>
      </c>
      <c r="L67" t="s">
        <v>40</v>
      </c>
      <c r="M67" t="s">
        <v>106</v>
      </c>
      <c r="N67" s="1">
        <v>42991</v>
      </c>
      <c r="O67" s="1">
        <v>44931</v>
      </c>
      <c r="P67" t="s">
        <v>79</v>
      </c>
      <c r="Q67" t="s">
        <v>40</v>
      </c>
      <c r="R67">
        <v>0</v>
      </c>
    </row>
    <row r="68" spans="1:18" x14ac:dyDescent="0.3">
      <c r="A68">
        <v>1051</v>
      </c>
      <c r="B68" t="s">
        <v>156</v>
      </c>
      <c r="C68" t="s">
        <v>36</v>
      </c>
      <c r="D68" t="s">
        <v>219</v>
      </c>
      <c r="E68">
        <v>23</v>
      </c>
      <c r="F68" t="s">
        <v>21</v>
      </c>
      <c r="G68" t="s">
        <v>30</v>
      </c>
      <c r="H68" t="s">
        <v>149</v>
      </c>
      <c r="I68">
        <v>73000</v>
      </c>
      <c r="J68" t="s">
        <v>77</v>
      </c>
      <c r="K68" t="s">
        <v>24</v>
      </c>
      <c r="L68" t="s">
        <v>40</v>
      </c>
      <c r="M68" t="s">
        <v>25</v>
      </c>
      <c r="N68" s="1">
        <v>36545</v>
      </c>
      <c r="O68" s="1">
        <v>42013</v>
      </c>
      <c r="P68" t="s">
        <v>26</v>
      </c>
      <c r="Q68" t="s">
        <v>24</v>
      </c>
      <c r="R68">
        <v>3</v>
      </c>
    </row>
    <row r="69" spans="1:18" x14ac:dyDescent="0.3">
      <c r="A69">
        <v>1053</v>
      </c>
      <c r="B69" t="s">
        <v>110</v>
      </c>
      <c r="C69" t="s">
        <v>220</v>
      </c>
      <c r="D69" t="s">
        <v>221</v>
      </c>
      <c r="E69">
        <v>27</v>
      </c>
      <c r="F69" t="s">
        <v>21</v>
      </c>
      <c r="G69" t="s">
        <v>70</v>
      </c>
      <c r="H69" t="s">
        <v>222</v>
      </c>
      <c r="I69">
        <v>146000</v>
      </c>
      <c r="J69" t="s">
        <v>23</v>
      </c>
      <c r="K69" t="s">
        <v>40</v>
      </c>
      <c r="L69" t="s">
        <v>40</v>
      </c>
      <c r="M69" t="s">
        <v>71</v>
      </c>
      <c r="N69" s="1">
        <v>41849</v>
      </c>
      <c r="O69" t="s">
        <v>223</v>
      </c>
      <c r="P69" t="s">
        <v>26</v>
      </c>
      <c r="Q69" t="s">
        <v>40</v>
      </c>
    </row>
    <row r="70" spans="1:18" x14ac:dyDescent="0.3">
      <c r="A70">
        <v>1067</v>
      </c>
      <c r="B70" t="s">
        <v>137</v>
      </c>
      <c r="C70" t="s">
        <v>97</v>
      </c>
      <c r="D70" t="s">
        <v>217</v>
      </c>
      <c r="E70">
        <v>60</v>
      </c>
      <c r="F70" t="s">
        <v>45</v>
      </c>
      <c r="G70" t="s">
        <v>21</v>
      </c>
      <c r="H70" t="s">
        <v>127</v>
      </c>
      <c r="I70">
        <v>130000</v>
      </c>
      <c r="J70" t="s">
        <v>23</v>
      </c>
      <c r="K70" t="s">
        <v>40</v>
      </c>
      <c r="L70" t="s">
        <v>24</v>
      </c>
      <c r="M70" t="s">
        <v>71</v>
      </c>
      <c r="N70" t="s">
        <v>218</v>
      </c>
      <c r="O70" s="1">
        <v>43855</v>
      </c>
      <c r="P70" t="s">
        <v>34</v>
      </c>
      <c r="Q70" t="s">
        <v>40</v>
      </c>
    </row>
    <row r="71" spans="1:18" x14ac:dyDescent="0.3">
      <c r="A71">
        <v>1041</v>
      </c>
      <c r="B71" t="s">
        <v>80</v>
      </c>
      <c r="C71" t="s">
        <v>120</v>
      </c>
      <c r="D71" t="s">
        <v>224</v>
      </c>
      <c r="E71">
        <v>37</v>
      </c>
      <c r="F71" t="s">
        <v>45</v>
      </c>
      <c r="G71" t="s">
        <v>30</v>
      </c>
      <c r="H71" t="s">
        <v>139</v>
      </c>
      <c r="I71">
        <v>51000</v>
      </c>
      <c r="J71" t="s">
        <v>39</v>
      </c>
      <c r="K71" t="s">
        <v>24</v>
      </c>
      <c r="L71" t="s">
        <v>24</v>
      </c>
      <c r="M71" t="s">
        <v>25</v>
      </c>
      <c r="N71" s="1">
        <v>43623</v>
      </c>
      <c r="O71" t="s">
        <v>225</v>
      </c>
      <c r="P71" t="s">
        <v>50</v>
      </c>
      <c r="Q71" t="s">
        <v>40</v>
      </c>
    </row>
    <row r="72" spans="1:18" x14ac:dyDescent="0.3">
      <c r="A72">
        <v>1071</v>
      </c>
      <c r="B72" t="s">
        <v>73</v>
      </c>
      <c r="C72" t="s">
        <v>103</v>
      </c>
      <c r="D72" t="s">
        <v>226</v>
      </c>
      <c r="E72">
        <v>65</v>
      </c>
      <c r="F72" t="s">
        <v>21</v>
      </c>
      <c r="G72" t="s">
        <v>30</v>
      </c>
      <c r="H72" t="s">
        <v>99</v>
      </c>
      <c r="I72">
        <v>56000</v>
      </c>
      <c r="J72" t="s">
        <v>23</v>
      </c>
      <c r="K72" t="s">
        <v>40</v>
      </c>
      <c r="L72" t="s">
        <v>40</v>
      </c>
      <c r="M72" t="s">
        <v>63</v>
      </c>
      <c r="N72" s="1">
        <v>38232</v>
      </c>
      <c r="O72" s="1">
        <v>38339</v>
      </c>
      <c r="P72" t="s">
        <v>34</v>
      </c>
      <c r="Q72" t="s">
        <v>40</v>
      </c>
    </row>
    <row r="73" spans="1:18" x14ac:dyDescent="0.3">
      <c r="A73">
        <v>1047</v>
      </c>
      <c r="B73" t="s">
        <v>175</v>
      </c>
      <c r="C73" t="s">
        <v>227</v>
      </c>
      <c r="D73" t="s">
        <v>228</v>
      </c>
      <c r="E73">
        <v>49</v>
      </c>
      <c r="F73" t="s">
        <v>45</v>
      </c>
      <c r="G73" t="s">
        <v>46</v>
      </c>
      <c r="H73" t="s">
        <v>204</v>
      </c>
      <c r="I73">
        <v>68000</v>
      </c>
      <c r="J73" t="s">
        <v>39</v>
      </c>
      <c r="K73" t="s">
        <v>24</v>
      </c>
      <c r="L73" t="s">
        <v>40</v>
      </c>
      <c r="M73" t="s">
        <v>63</v>
      </c>
      <c r="N73" s="1">
        <v>37487</v>
      </c>
      <c r="O73" s="1">
        <v>40350</v>
      </c>
      <c r="P73" t="s">
        <v>79</v>
      </c>
      <c r="Q73" t="s">
        <v>40</v>
      </c>
    </row>
    <row r="74" spans="1:18" x14ac:dyDescent="0.3">
      <c r="A74">
        <v>1069</v>
      </c>
      <c r="B74" t="s">
        <v>93</v>
      </c>
      <c r="C74" t="s">
        <v>227</v>
      </c>
      <c r="D74" t="s">
        <v>229</v>
      </c>
      <c r="E74">
        <v>24</v>
      </c>
      <c r="F74" t="s">
        <v>21</v>
      </c>
      <c r="G74" t="s">
        <v>70</v>
      </c>
      <c r="H74" t="s">
        <v>179</v>
      </c>
      <c r="I74">
        <v>126000</v>
      </c>
      <c r="J74" t="s">
        <v>39</v>
      </c>
      <c r="K74" t="s">
        <v>40</v>
      </c>
      <c r="L74" t="s">
        <v>40</v>
      </c>
      <c r="M74" t="s">
        <v>71</v>
      </c>
      <c r="N74" s="1">
        <v>38450</v>
      </c>
      <c r="O74" s="1">
        <v>42394</v>
      </c>
      <c r="P74" t="s">
        <v>26</v>
      </c>
      <c r="Q74" t="s">
        <v>40</v>
      </c>
    </row>
    <row r="75" spans="1:18" x14ac:dyDescent="0.3">
      <c r="A75">
        <v>1070</v>
      </c>
      <c r="B75" t="s">
        <v>88</v>
      </c>
      <c r="C75" t="s">
        <v>89</v>
      </c>
      <c r="D75" t="s">
        <v>90</v>
      </c>
      <c r="E75">
        <v>30</v>
      </c>
      <c r="F75" t="s">
        <v>45</v>
      </c>
      <c r="G75" t="s">
        <v>70</v>
      </c>
      <c r="H75" t="s">
        <v>87</v>
      </c>
      <c r="I75">
        <v>112000</v>
      </c>
      <c r="J75" t="s">
        <v>91</v>
      </c>
      <c r="K75" t="s">
        <v>24</v>
      </c>
      <c r="L75" t="s">
        <v>40</v>
      </c>
      <c r="M75" t="s">
        <v>84</v>
      </c>
      <c r="N75" t="s">
        <v>92</v>
      </c>
      <c r="O75" t="s">
        <v>65</v>
      </c>
      <c r="P75" t="s">
        <v>26</v>
      </c>
      <c r="Q75" t="s">
        <v>40</v>
      </c>
    </row>
    <row r="76" spans="1:18" x14ac:dyDescent="0.3">
      <c r="A76">
        <v>1082</v>
      </c>
      <c r="B76" t="s">
        <v>80</v>
      </c>
      <c r="C76" t="s">
        <v>68</v>
      </c>
      <c r="D76" t="s">
        <v>230</v>
      </c>
      <c r="E76">
        <v>64</v>
      </c>
      <c r="F76" t="s">
        <v>45</v>
      </c>
      <c r="G76" t="s">
        <v>21</v>
      </c>
      <c r="H76" t="s">
        <v>31</v>
      </c>
      <c r="I76">
        <v>116000</v>
      </c>
      <c r="J76" t="s">
        <v>39</v>
      </c>
      <c r="K76" t="s">
        <v>40</v>
      </c>
      <c r="L76" t="s">
        <v>40</v>
      </c>
      <c r="M76" t="s">
        <v>106</v>
      </c>
      <c r="N76" t="s">
        <v>231</v>
      </c>
      <c r="O76" s="1">
        <v>43196</v>
      </c>
      <c r="P76" t="s">
        <v>50</v>
      </c>
      <c r="Q76" t="s">
        <v>24</v>
      </c>
      <c r="R76">
        <v>2</v>
      </c>
    </row>
    <row r="77" spans="1:18" x14ac:dyDescent="0.3">
      <c r="A77">
        <v>1059</v>
      </c>
      <c r="B77" t="s">
        <v>137</v>
      </c>
      <c r="C77" t="s">
        <v>68</v>
      </c>
      <c r="D77" t="s">
        <v>170</v>
      </c>
      <c r="E77">
        <v>22</v>
      </c>
      <c r="F77" t="s">
        <v>45</v>
      </c>
      <c r="G77" t="s">
        <v>46</v>
      </c>
      <c r="H77" t="s">
        <v>95</v>
      </c>
      <c r="I77">
        <v>79000</v>
      </c>
      <c r="J77" t="s">
        <v>77</v>
      </c>
      <c r="K77" t="s">
        <v>24</v>
      </c>
      <c r="L77" t="s">
        <v>24</v>
      </c>
      <c r="M77" t="s">
        <v>84</v>
      </c>
      <c r="N77" s="1">
        <v>42393</v>
      </c>
      <c r="O77" t="s">
        <v>171</v>
      </c>
      <c r="P77" t="s">
        <v>66</v>
      </c>
      <c r="Q77" t="s">
        <v>40</v>
      </c>
    </row>
    <row r="78" spans="1:18" x14ac:dyDescent="0.3">
      <c r="A78">
        <v>1034</v>
      </c>
      <c r="B78" t="s">
        <v>51</v>
      </c>
      <c r="C78" t="s">
        <v>177</v>
      </c>
      <c r="D78" t="s">
        <v>232</v>
      </c>
      <c r="E78">
        <v>60</v>
      </c>
      <c r="F78" t="s">
        <v>21</v>
      </c>
      <c r="G78" t="s">
        <v>70</v>
      </c>
      <c r="H78" t="s">
        <v>233</v>
      </c>
      <c r="I78">
        <v>135000</v>
      </c>
      <c r="J78" t="s">
        <v>32</v>
      </c>
      <c r="K78" t="s">
        <v>40</v>
      </c>
      <c r="L78" t="s">
        <v>40</v>
      </c>
      <c r="M78" t="s">
        <v>41</v>
      </c>
      <c r="N78" t="s">
        <v>234</v>
      </c>
      <c r="O78" s="1">
        <v>40688</v>
      </c>
      <c r="P78" t="s">
        <v>66</v>
      </c>
      <c r="Q78" t="s">
        <v>40</v>
      </c>
    </row>
    <row r="79" spans="1:18" x14ac:dyDescent="0.3">
      <c r="A79">
        <v>1039</v>
      </c>
      <c r="B79" t="s">
        <v>18</v>
      </c>
      <c r="C79" t="s">
        <v>129</v>
      </c>
      <c r="D79" t="s">
        <v>235</v>
      </c>
      <c r="E79">
        <v>24</v>
      </c>
      <c r="F79" t="s">
        <v>45</v>
      </c>
      <c r="G79" t="s">
        <v>70</v>
      </c>
      <c r="H79" t="s">
        <v>204</v>
      </c>
      <c r="I79">
        <v>144000</v>
      </c>
      <c r="J79" t="s">
        <v>23</v>
      </c>
      <c r="K79" t="s">
        <v>40</v>
      </c>
      <c r="L79" t="s">
        <v>40</v>
      </c>
      <c r="M79" t="s">
        <v>63</v>
      </c>
      <c r="N79" t="s">
        <v>236</v>
      </c>
      <c r="O79" s="1">
        <v>43412</v>
      </c>
      <c r="P79" t="s">
        <v>50</v>
      </c>
      <c r="Q79" t="s">
        <v>40</v>
      </c>
    </row>
    <row r="80" spans="1:18" x14ac:dyDescent="0.3">
      <c r="A80">
        <v>1052</v>
      </c>
      <c r="B80" t="s">
        <v>201</v>
      </c>
      <c r="C80" t="s">
        <v>67</v>
      </c>
      <c r="D80" t="s">
        <v>237</v>
      </c>
      <c r="E80">
        <v>65</v>
      </c>
      <c r="F80" t="s">
        <v>45</v>
      </c>
      <c r="G80" t="s">
        <v>30</v>
      </c>
      <c r="H80" t="s">
        <v>99</v>
      </c>
      <c r="I80">
        <v>65000</v>
      </c>
      <c r="J80" t="s">
        <v>23</v>
      </c>
      <c r="K80" t="s">
        <v>40</v>
      </c>
      <c r="L80" t="s">
        <v>40</v>
      </c>
      <c r="M80" t="s">
        <v>84</v>
      </c>
      <c r="N80" t="s">
        <v>238</v>
      </c>
      <c r="P80" t="s">
        <v>26</v>
      </c>
      <c r="Q80" t="s">
        <v>24</v>
      </c>
      <c r="R80">
        <v>2</v>
      </c>
    </row>
    <row r="81" spans="1:18" x14ac:dyDescent="0.3">
      <c r="A81">
        <v>1043</v>
      </c>
      <c r="B81" t="s">
        <v>201</v>
      </c>
      <c r="C81" t="s">
        <v>43</v>
      </c>
      <c r="D81" t="s">
        <v>239</v>
      </c>
      <c r="E81">
        <v>63</v>
      </c>
      <c r="F81" t="s">
        <v>45</v>
      </c>
      <c r="G81" t="s">
        <v>21</v>
      </c>
      <c r="H81" t="s">
        <v>117</v>
      </c>
      <c r="I81">
        <v>106000</v>
      </c>
      <c r="J81" t="s">
        <v>77</v>
      </c>
      <c r="K81" t="s">
        <v>24</v>
      </c>
      <c r="L81" t="s">
        <v>40</v>
      </c>
      <c r="M81" t="s">
        <v>48</v>
      </c>
      <c r="N81" s="1">
        <v>36943</v>
      </c>
      <c r="O81" t="s">
        <v>65</v>
      </c>
      <c r="P81" t="s">
        <v>66</v>
      </c>
      <c r="Q81" t="s">
        <v>40</v>
      </c>
      <c r="R81">
        <v>0</v>
      </c>
    </row>
    <row r="82" spans="1:18" x14ac:dyDescent="0.3">
      <c r="A82">
        <v>1005</v>
      </c>
      <c r="B82" t="s">
        <v>67</v>
      </c>
      <c r="C82" t="s">
        <v>120</v>
      </c>
      <c r="D82" t="s">
        <v>240</v>
      </c>
      <c r="E82">
        <v>25</v>
      </c>
      <c r="F82" t="s">
        <v>21</v>
      </c>
      <c r="G82" t="s">
        <v>70</v>
      </c>
      <c r="H82" t="s">
        <v>241</v>
      </c>
      <c r="I82">
        <v>89000</v>
      </c>
      <c r="J82" t="s">
        <v>32</v>
      </c>
      <c r="K82" t="s">
        <v>40</v>
      </c>
      <c r="L82" t="s">
        <v>24</v>
      </c>
      <c r="M82" t="s">
        <v>48</v>
      </c>
      <c r="N82" t="s">
        <v>242</v>
      </c>
      <c r="O82" s="1">
        <v>40397</v>
      </c>
      <c r="P82" t="s">
        <v>66</v>
      </c>
      <c r="Q82" t="s">
        <v>40</v>
      </c>
    </row>
    <row r="83" spans="1:18" x14ac:dyDescent="0.3">
      <c r="A83">
        <v>1068</v>
      </c>
      <c r="B83" t="s">
        <v>182</v>
      </c>
      <c r="C83" t="s">
        <v>183</v>
      </c>
      <c r="D83" t="s">
        <v>184</v>
      </c>
      <c r="E83">
        <v>55</v>
      </c>
      <c r="F83" t="s">
        <v>21</v>
      </c>
      <c r="G83" t="s">
        <v>70</v>
      </c>
      <c r="H83" t="s">
        <v>76</v>
      </c>
      <c r="I83">
        <v>83000</v>
      </c>
      <c r="J83" t="s">
        <v>32</v>
      </c>
      <c r="K83" t="s">
        <v>40</v>
      </c>
      <c r="L83" t="s">
        <v>24</v>
      </c>
      <c r="M83" t="s">
        <v>106</v>
      </c>
      <c r="N83" s="1">
        <v>41782</v>
      </c>
      <c r="O83" t="s">
        <v>65</v>
      </c>
      <c r="P83" t="s">
        <v>34</v>
      </c>
      <c r="Q83" t="s">
        <v>40</v>
      </c>
    </row>
    <row r="84" spans="1:18" x14ac:dyDescent="0.3">
      <c r="A84">
        <v>1040</v>
      </c>
      <c r="B84" t="s">
        <v>142</v>
      </c>
      <c r="C84" t="s">
        <v>67</v>
      </c>
      <c r="D84" t="s">
        <v>243</v>
      </c>
      <c r="E84">
        <v>61</v>
      </c>
      <c r="F84" t="s">
        <v>21</v>
      </c>
      <c r="G84" t="s">
        <v>70</v>
      </c>
      <c r="H84" t="s">
        <v>139</v>
      </c>
      <c r="I84">
        <v>91000</v>
      </c>
      <c r="J84" t="s">
        <v>23</v>
      </c>
      <c r="K84" t="s">
        <v>24</v>
      </c>
      <c r="L84" t="s">
        <v>40</v>
      </c>
      <c r="M84" t="s">
        <v>100</v>
      </c>
      <c r="N84" s="1">
        <v>38820</v>
      </c>
      <c r="O84" t="s">
        <v>244</v>
      </c>
      <c r="P84" t="s">
        <v>26</v>
      </c>
      <c r="Q84" t="s">
        <v>24</v>
      </c>
      <c r="R84">
        <v>2</v>
      </c>
    </row>
    <row r="85" spans="1:18" x14ac:dyDescent="0.3">
      <c r="A85">
        <v>1038</v>
      </c>
      <c r="B85" t="s">
        <v>182</v>
      </c>
      <c r="C85" t="s">
        <v>114</v>
      </c>
      <c r="D85" t="s">
        <v>245</v>
      </c>
      <c r="E85">
        <v>52</v>
      </c>
      <c r="F85" t="s">
        <v>45</v>
      </c>
      <c r="G85" t="s">
        <v>46</v>
      </c>
      <c r="H85" t="s">
        <v>31</v>
      </c>
      <c r="I85">
        <v>118000</v>
      </c>
      <c r="J85" t="s">
        <v>77</v>
      </c>
      <c r="K85" t="s">
        <v>24</v>
      </c>
      <c r="L85" t="s">
        <v>40</v>
      </c>
      <c r="M85" t="s">
        <v>71</v>
      </c>
      <c r="N85" s="1">
        <v>42889</v>
      </c>
      <c r="O85" t="s">
        <v>246</v>
      </c>
      <c r="P85" t="s">
        <v>50</v>
      </c>
      <c r="Q85" t="s">
        <v>24</v>
      </c>
      <c r="R85">
        <v>3</v>
      </c>
    </row>
    <row r="86" spans="1:18" x14ac:dyDescent="0.3">
      <c r="A86">
        <v>1021</v>
      </c>
      <c r="B86" t="s">
        <v>60</v>
      </c>
      <c r="C86" t="s">
        <v>52</v>
      </c>
      <c r="D86" t="s">
        <v>247</v>
      </c>
      <c r="E86">
        <v>34</v>
      </c>
      <c r="F86" t="s">
        <v>45</v>
      </c>
      <c r="G86" t="s">
        <v>21</v>
      </c>
      <c r="H86" t="s">
        <v>248</v>
      </c>
      <c r="I86">
        <v>148000</v>
      </c>
      <c r="J86" t="s">
        <v>39</v>
      </c>
      <c r="K86" t="s">
        <v>40</v>
      </c>
      <c r="L86" t="s">
        <v>24</v>
      </c>
      <c r="M86" t="s">
        <v>25</v>
      </c>
      <c r="N86" t="s">
        <v>249</v>
      </c>
      <c r="O86" s="1">
        <v>44638</v>
      </c>
      <c r="P86" t="s">
        <v>66</v>
      </c>
      <c r="Q86" t="s">
        <v>40</v>
      </c>
    </row>
    <row r="87" spans="1:18" x14ac:dyDescent="0.3">
      <c r="A87">
        <v>1032</v>
      </c>
      <c r="B87" t="s">
        <v>128</v>
      </c>
      <c r="C87" t="s">
        <v>250</v>
      </c>
      <c r="D87" t="s">
        <v>251</v>
      </c>
      <c r="E87">
        <v>25</v>
      </c>
      <c r="F87" t="s">
        <v>45</v>
      </c>
      <c r="G87" t="s">
        <v>21</v>
      </c>
      <c r="H87" t="s">
        <v>158</v>
      </c>
      <c r="I87">
        <v>148000</v>
      </c>
      <c r="J87" t="s">
        <v>91</v>
      </c>
      <c r="K87" t="s">
        <v>24</v>
      </c>
      <c r="L87" t="s">
        <v>24</v>
      </c>
      <c r="M87" t="s">
        <v>71</v>
      </c>
      <c r="N87" s="1">
        <v>41734</v>
      </c>
      <c r="O87" t="s">
        <v>252</v>
      </c>
      <c r="P87" t="s">
        <v>50</v>
      </c>
      <c r="Q87" t="s">
        <v>24</v>
      </c>
      <c r="R87">
        <v>4</v>
      </c>
    </row>
    <row r="88" spans="1:18" x14ac:dyDescent="0.3">
      <c r="A88">
        <v>1064</v>
      </c>
      <c r="B88" t="s">
        <v>42</v>
      </c>
      <c r="C88" t="s">
        <v>85</v>
      </c>
      <c r="D88" t="s">
        <v>86</v>
      </c>
      <c r="E88">
        <v>33</v>
      </c>
      <c r="F88" t="s">
        <v>45</v>
      </c>
      <c r="G88" t="s">
        <v>70</v>
      </c>
      <c r="H88" t="s">
        <v>87</v>
      </c>
      <c r="I88">
        <v>128000</v>
      </c>
      <c r="J88" t="s">
        <v>77</v>
      </c>
      <c r="K88" t="s">
        <v>24</v>
      </c>
      <c r="L88" t="s">
        <v>40</v>
      </c>
      <c r="M88" t="s">
        <v>63</v>
      </c>
      <c r="N88" s="1">
        <v>42199</v>
      </c>
      <c r="O88" s="1">
        <v>42246</v>
      </c>
      <c r="P88" t="s">
        <v>66</v>
      </c>
      <c r="Q88" t="s">
        <v>40</v>
      </c>
      <c r="R88">
        <v>0</v>
      </c>
    </row>
    <row r="89" spans="1:18" x14ac:dyDescent="0.3">
      <c r="A89">
        <v>1048</v>
      </c>
      <c r="B89" t="s">
        <v>201</v>
      </c>
      <c r="C89" t="s">
        <v>191</v>
      </c>
      <c r="D89" t="s">
        <v>253</v>
      </c>
      <c r="E89">
        <v>64</v>
      </c>
      <c r="F89" t="s">
        <v>45</v>
      </c>
      <c r="G89" t="s">
        <v>70</v>
      </c>
      <c r="H89" t="s">
        <v>254</v>
      </c>
      <c r="I89">
        <v>109000</v>
      </c>
      <c r="J89" t="s">
        <v>39</v>
      </c>
      <c r="K89" t="s">
        <v>24</v>
      </c>
      <c r="L89" t="s">
        <v>24</v>
      </c>
      <c r="M89" t="s">
        <v>100</v>
      </c>
      <c r="N89" s="1">
        <v>39628</v>
      </c>
      <c r="O89" s="1">
        <v>43120</v>
      </c>
      <c r="P89" t="s">
        <v>66</v>
      </c>
      <c r="Q89" t="s">
        <v>24</v>
      </c>
      <c r="R89">
        <v>3</v>
      </c>
    </row>
    <row r="90" spans="1:18" x14ac:dyDescent="0.3">
      <c r="A90">
        <v>1039</v>
      </c>
      <c r="B90" t="s">
        <v>18</v>
      </c>
      <c r="C90" t="s">
        <v>129</v>
      </c>
      <c r="D90" t="s">
        <v>235</v>
      </c>
      <c r="E90">
        <v>24</v>
      </c>
      <c r="F90" t="s">
        <v>45</v>
      </c>
      <c r="G90" t="s">
        <v>70</v>
      </c>
      <c r="H90" t="s">
        <v>204</v>
      </c>
      <c r="I90">
        <v>144000</v>
      </c>
      <c r="J90" t="s">
        <v>23</v>
      </c>
      <c r="K90" t="s">
        <v>40</v>
      </c>
      <c r="L90" t="s">
        <v>40</v>
      </c>
      <c r="M90" t="s">
        <v>63</v>
      </c>
      <c r="N90" t="s">
        <v>236</v>
      </c>
      <c r="O90" s="1">
        <v>43412</v>
      </c>
      <c r="P90" t="s">
        <v>50</v>
      </c>
      <c r="Q90" t="s">
        <v>40</v>
      </c>
    </row>
    <row r="91" spans="1:18" x14ac:dyDescent="0.3">
      <c r="A91">
        <v>1085</v>
      </c>
      <c r="B91" t="s">
        <v>93</v>
      </c>
      <c r="C91" t="s">
        <v>120</v>
      </c>
      <c r="D91" t="s">
        <v>94</v>
      </c>
      <c r="E91">
        <v>65</v>
      </c>
      <c r="F91" t="s">
        <v>45</v>
      </c>
      <c r="G91" t="s">
        <v>30</v>
      </c>
      <c r="H91" t="s">
        <v>127</v>
      </c>
      <c r="I91">
        <v>91000</v>
      </c>
      <c r="J91" t="s">
        <v>32</v>
      </c>
      <c r="K91" t="s">
        <v>40</v>
      </c>
      <c r="L91" t="s">
        <v>40</v>
      </c>
      <c r="M91" t="s">
        <v>84</v>
      </c>
      <c r="N91" s="1">
        <v>37708</v>
      </c>
      <c r="O91" s="1">
        <v>39675</v>
      </c>
      <c r="P91" t="s">
        <v>79</v>
      </c>
      <c r="Q91" t="s">
        <v>24</v>
      </c>
      <c r="R91">
        <v>4</v>
      </c>
    </row>
    <row r="92" spans="1:18" x14ac:dyDescent="0.3">
      <c r="A92">
        <v>1050</v>
      </c>
      <c r="B92" t="s">
        <v>160</v>
      </c>
      <c r="C92" t="s">
        <v>81</v>
      </c>
      <c r="D92" t="s">
        <v>255</v>
      </c>
      <c r="E92">
        <v>48</v>
      </c>
      <c r="F92" t="s">
        <v>21</v>
      </c>
      <c r="G92" t="s">
        <v>70</v>
      </c>
      <c r="H92" t="s">
        <v>241</v>
      </c>
      <c r="I92">
        <v>52000</v>
      </c>
      <c r="J92" t="s">
        <v>39</v>
      </c>
      <c r="K92" t="s">
        <v>24</v>
      </c>
      <c r="L92" t="s">
        <v>24</v>
      </c>
      <c r="M92" t="s">
        <v>71</v>
      </c>
      <c r="N92" s="1">
        <v>43140</v>
      </c>
      <c r="O92" t="s">
        <v>256</v>
      </c>
      <c r="P92" t="s">
        <v>34</v>
      </c>
      <c r="Q92" t="s">
        <v>40</v>
      </c>
    </row>
    <row r="93" spans="1:18" x14ac:dyDescent="0.3">
      <c r="A93">
        <v>1035</v>
      </c>
      <c r="B93" t="s">
        <v>80</v>
      </c>
      <c r="C93" t="s">
        <v>257</v>
      </c>
      <c r="D93" t="s">
        <v>258</v>
      </c>
      <c r="E93">
        <v>61</v>
      </c>
      <c r="F93" t="s">
        <v>45</v>
      </c>
      <c r="G93" t="s">
        <v>46</v>
      </c>
      <c r="H93" t="s">
        <v>112</v>
      </c>
      <c r="I93">
        <v>139000</v>
      </c>
      <c r="J93" t="s">
        <v>91</v>
      </c>
      <c r="K93" t="s">
        <v>24</v>
      </c>
      <c r="L93" t="s">
        <v>24</v>
      </c>
      <c r="M93" t="s">
        <v>25</v>
      </c>
      <c r="N93" s="1">
        <v>37455</v>
      </c>
      <c r="O93" s="1">
        <v>38503</v>
      </c>
      <c r="P93" t="s">
        <v>26</v>
      </c>
      <c r="Q93" t="s">
        <v>40</v>
      </c>
    </row>
    <row r="94" spans="1:18" x14ac:dyDescent="0.3">
      <c r="A94">
        <v>1008</v>
      </c>
      <c r="B94" t="s">
        <v>213</v>
      </c>
      <c r="C94" t="s">
        <v>68</v>
      </c>
      <c r="D94" t="s">
        <v>259</v>
      </c>
      <c r="E94">
        <v>27</v>
      </c>
      <c r="F94" t="s">
        <v>21</v>
      </c>
      <c r="G94" t="s">
        <v>30</v>
      </c>
      <c r="H94" t="s">
        <v>22</v>
      </c>
      <c r="I94">
        <v>106000</v>
      </c>
      <c r="J94" t="s">
        <v>91</v>
      </c>
      <c r="K94" t="s">
        <v>24</v>
      </c>
      <c r="L94" t="s">
        <v>40</v>
      </c>
      <c r="M94" t="s">
        <v>100</v>
      </c>
      <c r="N94" s="1">
        <v>43944</v>
      </c>
      <c r="O94" s="1">
        <v>45179</v>
      </c>
      <c r="P94" t="s">
        <v>50</v>
      </c>
      <c r="Q94" t="s">
        <v>40</v>
      </c>
    </row>
    <row r="95" spans="1:18" x14ac:dyDescent="0.3">
      <c r="A95">
        <v>1076</v>
      </c>
      <c r="B95" t="s">
        <v>35</v>
      </c>
      <c r="C95" t="s">
        <v>122</v>
      </c>
      <c r="D95" t="s">
        <v>260</v>
      </c>
      <c r="E95">
        <v>57</v>
      </c>
      <c r="F95" t="s">
        <v>21</v>
      </c>
      <c r="G95" t="s">
        <v>46</v>
      </c>
      <c r="H95" t="s">
        <v>154</v>
      </c>
      <c r="I95">
        <v>128000</v>
      </c>
      <c r="J95" t="s">
        <v>32</v>
      </c>
      <c r="K95" t="s">
        <v>24</v>
      </c>
      <c r="L95" t="s">
        <v>40</v>
      </c>
      <c r="M95" t="s">
        <v>25</v>
      </c>
      <c r="N95" s="1">
        <v>41089</v>
      </c>
      <c r="O95" t="s">
        <v>261</v>
      </c>
      <c r="P95" t="s">
        <v>79</v>
      </c>
      <c r="Q95" t="s">
        <v>40</v>
      </c>
    </row>
    <row r="96" spans="1:18" x14ac:dyDescent="0.3">
      <c r="A96">
        <v>1083</v>
      </c>
      <c r="B96" t="s">
        <v>67</v>
      </c>
      <c r="C96" t="s">
        <v>122</v>
      </c>
      <c r="D96" t="s">
        <v>262</v>
      </c>
      <c r="E96">
        <v>42</v>
      </c>
      <c r="F96" t="s">
        <v>45</v>
      </c>
      <c r="G96" t="s">
        <v>30</v>
      </c>
      <c r="H96" t="s">
        <v>76</v>
      </c>
      <c r="I96">
        <v>30000</v>
      </c>
      <c r="J96" t="s">
        <v>23</v>
      </c>
      <c r="K96" t="s">
        <v>40</v>
      </c>
      <c r="L96" t="s">
        <v>24</v>
      </c>
      <c r="M96" t="s">
        <v>48</v>
      </c>
      <c r="N96" s="1">
        <v>38675</v>
      </c>
      <c r="P96" t="s">
        <v>66</v>
      </c>
      <c r="Q96" t="s">
        <v>40</v>
      </c>
    </row>
    <row r="97" spans="1:18" x14ac:dyDescent="0.3">
      <c r="A97">
        <v>1044</v>
      </c>
      <c r="B97" t="s">
        <v>142</v>
      </c>
      <c r="C97" t="s">
        <v>81</v>
      </c>
      <c r="D97" t="s">
        <v>263</v>
      </c>
      <c r="E97">
        <v>35</v>
      </c>
      <c r="F97" t="s">
        <v>21</v>
      </c>
      <c r="G97" t="s">
        <v>46</v>
      </c>
      <c r="H97" t="s">
        <v>99</v>
      </c>
      <c r="I97">
        <v>65000</v>
      </c>
      <c r="J97" t="s">
        <v>77</v>
      </c>
      <c r="K97" t="s">
        <v>40</v>
      </c>
      <c r="L97" t="s">
        <v>24</v>
      </c>
      <c r="M97" t="s">
        <v>48</v>
      </c>
      <c r="N97" s="1">
        <v>42360</v>
      </c>
      <c r="P97" t="s">
        <v>34</v>
      </c>
      <c r="Q97" t="s">
        <v>40</v>
      </c>
    </row>
    <row r="98" spans="1:18" x14ac:dyDescent="0.3">
      <c r="A98">
        <v>1023</v>
      </c>
      <c r="B98" t="s">
        <v>167</v>
      </c>
      <c r="C98" t="s">
        <v>264</v>
      </c>
      <c r="D98" t="s">
        <v>265</v>
      </c>
      <c r="E98">
        <v>36</v>
      </c>
      <c r="F98" t="s">
        <v>21</v>
      </c>
      <c r="G98" t="s">
        <v>46</v>
      </c>
      <c r="H98" t="s">
        <v>241</v>
      </c>
      <c r="I98">
        <v>95000</v>
      </c>
      <c r="J98" t="s">
        <v>23</v>
      </c>
      <c r="K98" t="s">
        <v>24</v>
      </c>
      <c r="L98" t="s">
        <v>40</v>
      </c>
      <c r="M98" t="s">
        <v>25</v>
      </c>
      <c r="N98" s="1">
        <v>42476</v>
      </c>
      <c r="O98" s="1">
        <v>42619</v>
      </c>
      <c r="P98" t="s">
        <v>50</v>
      </c>
      <c r="Q98" t="s">
        <v>24</v>
      </c>
      <c r="R98">
        <v>3</v>
      </c>
    </row>
    <row r="99" spans="1:18" x14ac:dyDescent="0.3">
      <c r="A99">
        <v>1073</v>
      </c>
      <c r="B99" t="s">
        <v>142</v>
      </c>
      <c r="C99" t="s">
        <v>28</v>
      </c>
      <c r="D99" t="s">
        <v>266</v>
      </c>
      <c r="E99">
        <v>27</v>
      </c>
      <c r="F99" t="s">
        <v>45</v>
      </c>
      <c r="G99" t="s">
        <v>70</v>
      </c>
      <c r="H99" t="s">
        <v>62</v>
      </c>
      <c r="I99">
        <v>42000</v>
      </c>
      <c r="J99" t="s">
        <v>23</v>
      </c>
      <c r="K99" t="s">
        <v>24</v>
      </c>
      <c r="L99" t="s">
        <v>24</v>
      </c>
      <c r="M99" t="s">
        <v>48</v>
      </c>
      <c r="N99" t="s">
        <v>267</v>
      </c>
      <c r="O99" s="1">
        <v>43317</v>
      </c>
      <c r="P99" t="s">
        <v>66</v>
      </c>
      <c r="Q99" t="s">
        <v>40</v>
      </c>
      <c r="R99">
        <v>0</v>
      </c>
    </row>
    <row r="100" spans="1:18" x14ac:dyDescent="0.3">
      <c r="A100">
        <v>1016</v>
      </c>
      <c r="B100" t="s">
        <v>142</v>
      </c>
      <c r="C100" t="s">
        <v>227</v>
      </c>
      <c r="D100" t="s">
        <v>268</v>
      </c>
      <c r="E100">
        <v>22</v>
      </c>
      <c r="F100" t="s">
        <v>21</v>
      </c>
      <c r="G100" t="s">
        <v>46</v>
      </c>
      <c r="H100" t="s">
        <v>83</v>
      </c>
      <c r="I100">
        <v>68000</v>
      </c>
      <c r="J100" t="s">
        <v>77</v>
      </c>
      <c r="K100" t="s">
        <v>40</v>
      </c>
      <c r="L100" t="s">
        <v>24</v>
      </c>
      <c r="M100" t="s">
        <v>100</v>
      </c>
      <c r="N100" t="s">
        <v>269</v>
      </c>
      <c r="O100" s="1">
        <v>44650</v>
      </c>
      <c r="P100" t="s">
        <v>34</v>
      </c>
      <c r="Q100" t="s">
        <v>40</v>
      </c>
      <c r="R100">
        <v>0</v>
      </c>
    </row>
    <row r="101" spans="1:18" x14ac:dyDescent="0.3">
      <c r="A101">
        <v>1041</v>
      </c>
      <c r="B101" t="s">
        <v>80</v>
      </c>
      <c r="C101" t="s">
        <v>120</v>
      </c>
      <c r="D101" t="s">
        <v>224</v>
      </c>
      <c r="E101">
        <v>37</v>
      </c>
      <c r="F101" t="s">
        <v>45</v>
      </c>
      <c r="G101" t="s">
        <v>30</v>
      </c>
      <c r="H101" t="s">
        <v>139</v>
      </c>
      <c r="I101">
        <v>51000</v>
      </c>
      <c r="J101" t="s">
        <v>39</v>
      </c>
      <c r="K101" t="s">
        <v>24</v>
      </c>
      <c r="L101" t="s">
        <v>24</v>
      </c>
      <c r="M101" t="s">
        <v>25</v>
      </c>
      <c r="N101" s="1">
        <v>43623</v>
      </c>
      <c r="O101" t="s">
        <v>225</v>
      </c>
      <c r="P101" t="s">
        <v>50</v>
      </c>
      <c r="Q101"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U195"/>
  <sheetViews>
    <sheetView tabSelected="1" topLeftCell="A95" workbookViewId="0">
      <selection activeCell="A116" sqref="A116"/>
    </sheetView>
  </sheetViews>
  <sheetFormatPr defaultRowHeight="14.4" x14ac:dyDescent="0.25"/>
  <cols>
    <col min="1" max="1" width="18.77734375" style="2" customWidth="1"/>
    <col min="2" max="2" width="8.88671875" style="2"/>
    <col min="3" max="3" width="13.5546875" style="2" bestFit="1" customWidth="1"/>
    <col min="4" max="4" width="15" style="2" customWidth="1"/>
    <col min="5" max="16384" width="8.88671875" style="2"/>
  </cols>
  <sheetData>
    <row r="1" spans="1:21" x14ac:dyDescent="0.25">
      <c r="A1" s="3" t="s">
        <v>271</v>
      </c>
      <c r="B1" s="16" t="s">
        <v>520</v>
      </c>
      <c r="C1" s="16"/>
      <c r="D1" s="16"/>
      <c r="E1" s="16"/>
      <c r="F1" s="16"/>
      <c r="G1" s="16"/>
      <c r="H1" s="16"/>
      <c r="I1" s="16"/>
      <c r="J1" s="16"/>
      <c r="K1" s="16"/>
      <c r="L1" s="16"/>
      <c r="M1" s="16"/>
      <c r="N1" s="16"/>
      <c r="O1" s="16"/>
      <c r="P1" s="16"/>
      <c r="Q1" s="16"/>
      <c r="R1" s="16"/>
      <c r="S1" s="16"/>
      <c r="T1" s="16"/>
      <c r="U1" s="16"/>
    </row>
    <row r="2" spans="1:21" ht="14.4" customHeight="1" x14ac:dyDescent="0.25">
      <c r="A2" s="3" t="s">
        <v>270</v>
      </c>
      <c r="B2" s="17" t="s">
        <v>521</v>
      </c>
      <c r="C2" s="17"/>
      <c r="D2" s="17"/>
      <c r="E2" s="17"/>
      <c r="F2" s="17"/>
      <c r="G2" s="17"/>
      <c r="H2" s="17"/>
      <c r="I2" s="17"/>
      <c r="J2" s="17"/>
      <c r="K2" s="17"/>
      <c r="L2" s="17"/>
      <c r="M2" s="17"/>
      <c r="N2" s="17"/>
      <c r="O2" s="17"/>
      <c r="P2" s="17"/>
      <c r="Q2" s="17"/>
      <c r="R2" s="17"/>
      <c r="S2" s="17"/>
      <c r="T2" s="17"/>
      <c r="U2" s="17"/>
    </row>
    <row r="3" spans="1:21" x14ac:dyDescent="0.25">
      <c r="B3" s="17"/>
      <c r="C3" s="17"/>
      <c r="D3" s="17"/>
      <c r="E3" s="17"/>
      <c r="F3" s="17"/>
      <c r="G3" s="17"/>
      <c r="H3" s="17"/>
      <c r="I3" s="17"/>
      <c r="J3" s="17"/>
      <c r="K3" s="17"/>
      <c r="L3" s="17"/>
      <c r="M3" s="17"/>
      <c r="N3" s="17"/>
      <c r="O3" s="17"/>
      <c r="P3" s="17"/>
      <c r="Q3" s="17"/>
      <c r="R3" s="17"/>
      <c r="S3" s="17"/>
      <c r="T3" s="17"/>
      <c r="U3" s="17"/>
    </row>
    <row r="4" spans="1:21" x14ac:dyDescent="0.25">
      <c r="B4" s="17"/>
      <c r="C4" s="17"/>
      <c r="D4" s="17"/>
      <c r="E4" s="17"/>
      <c r="F4" s="17"/>
      <c r="G4" s="17"/>
      <c r="H4" s="17"/>
      <c r="I4" s="17"/>
      <c r="J4" s="17"/>
      <c r="K4" s="17"/>
      <c r="L4" s="17"/>
      <c r="M4" s="17"/>
      <c r="N4" s="17"/>
      <c r="O4" s="17"/>
      <c r="P4" s="17"/>
      <c r="Q4" s="17"/>
      <c r="R4" s="17"/>
      <c r="S4" s="17"/>
      <c r="T4" s="17"/>
      <c r="U4" s="17"/>
    </row>
    <row r="5" spans="1:21" ht="14.4" customHeight="1" x14ac:dyDescent="0.25">
      <c r="A5" s="3" t="s">
        <v>272</v>
      </c>
      <c r="B5" s="18" t="s">
        <v>273</v>
      </c>
      <c r="C5" s="18"/>
      <c r="D5" s="18"/>
      <c r="E5" s="18"/>
      <c r="F5" s="18"/>
      <c r="G5" s="18"/>
      <c r="H5" s="18"/>
      <c r="I5" s="18"/>
      <c r="J5" s="18"/>
      <c r="K5" s="18"/>
      <c r="L5" s="18"/>
      <c r="M5" s="18"/>
      <c r="N5" s="18"/>
      <c r="O5" s="18"/>
      <c r="P5" s="18"/>
      <c r="Q5" s="18"/>
      <c r="R5" s="18"/>
      <c r="S5" s="18"/>
      <c r="T5" s="18"/>
      <c r="U5" s="18"/>
    </row>
    <row r="6" spans="1:21" x14ac:dyDescent="0.25">
      <c r="A6" s="3" t="s">
        <v>274</v>
      </c>
      <c r="B6" s="16" t="s">
        <v>278</v>
      </c>
      <c r="C6" s="16"/>
      <c r="D6" s="16"/>
      <c r="E6" s="16"/>
      <c r="F6" s="16"/>
      <c r="G6" s="16"/>
      <c r="H6" s="16"/>
      <c r="I6" s="16"/>
      <c r="J6" s="16"/>
      <c r="K6" s="16"/>
      <c r="L6" s="16"/>
      <c r="M6" s="16"/>
      <c r="N6" s="16"/>
      <c r="O6" s="16"/>
      <c r="P6" s="16"/>
      <c r="Q6" s="16"/>
      <c r="R6" s="16"/>
      <c r="S6" s="16"/>
      <c r="T6" s="16"/>
      <c r="U6" s="16"/>
    </row>
    <row r="7" spans="1:21" x14ac:dyDescent="0.25">
      <c r="A7" s="3" t="s">
        <v>275</v>
      </c>
      <c r="B7" s="21" t="s">
        <v>279</v>
      </c>
      <c r="C7" s="18"/>
      <c r="D7" s="18"/>
      <c r="E7" s="18"/>
      <c r="F7" s="18"/>
      <c r="G7" s="18"/>
      <c r="H7" s="18"/>
      <c r="I7" s="18"/>
      <c r="J7" s="18"/>
      <c r="K7" s="18"/>
      <c r="L7" s="18"/>
      <c r="M7" s="18"/>
      <c r="N7" s="18"/>
      <c r="O7" s="18"/>
      <c r="P7" s="18"/>
      <c r="Q7" s="18"/>
      <c r="R7" s="18"/>
      <c r="S7" s="18"/>
      <c r="T7" s="18"/>
      <c r="U7" s="18"/>
    </row>
    <row r="8" spans="1:21" x14ac:dyDescent="0.25">
      <c r="A8" s="3" t="s">
        <v>276</v>
      </c>
      <c r="B8" s="19" t="s">
        <v>281</v>
      </c>
      <c r="C8" s="20"/>
      <c r="D8" s="20"/>
      <c r="E8" s="20"/>
      <c r="F8" s="20"/>
      <c r="G8" s="20"/>
      <c r="H8" s="20"/>
      <c r="I8" s="20"/>
      <c r="J8" s="20"/>
      <c r="K8" s="20"/>
      <c r="L8" s="20"/>
      <c r="M8" s="20"/>
      <c r="N8" s="20"/>
      <c r="O8" s="20"/>
      <c r="P8" s="20"/>
      <c r="Q8" s="20"/>
      <c r="R8" s="20"/>
      <c r="S8" s="20"/>
      <c r="T8" s="20"/>
      <c r="U8" s="20"/>
    </row>
    <row r="9" spans="1:21" x14ac:dyDescent="0.25">
      <c r="A9" s="3" t="s">
        <v>277</v>
      </c>
      <c r="B9" s="19" t="s">
        <v>280</v>
      </c>
      <c r="C9" s="20"/>
      <c r="D9" s="20"/>
      <c r="E9" s="20"/>
      <c r="F9" s="20"/>
      <c r="G9" s="20"/>
      <c r="H9" s="20"/>
      <c r="I9" s="20"/>
      <c r="J9" s="20"/>
      <c r="K9" s="20"/>
      <c r="L9" s="20"/>
      <c r="M9" s="20"/>
      <c r="N9" s="20"/>
      <c r="O9" s="20"/>
      <c r="P9" s="20"/>
      <c r="Q9" s="20"/>
      <c r="R9" s="20"/>
      <c r="S9" s="20"/>
      <c r="T9" s="20"/>
      <c r="U9" s="20"/>
    </row>
    <row r="10" spans="1:21" x14ac:dyDescent="0.25">
      <c r="A10" s="3" t="s">
        <v>523</v>
      </c>
      <c r="B10" s="19" t="s">
        <v>524</v>
      </c>
      <c r="C10" s="20"/>
      <c r="D10" s="20"/>
      <c r="E10" s="20"/>
      <c r="F10" s="20"/>
      <c r="G10" s="20"/>
      <c r="H10" s="20"/>
      <c r="I10" s="20"/>
      <c r="J10" s="20"/>
      <c r="K10" s="20"/>
      <c r="L10" s="20"/>
      <c r="M10" s="20"/>
      <c r="N10" s="20"/>
      <c r="O10" s="20"/>
      <c r="P10" s="20"/>
      <c r="Q10" s="20"/>
      <c r="R10" s="20"/>
      <c r="S10" s="20"/>
      <c r="T10" s="20"/>
      <c r="U10" s="20"/>
    </row>
    <row r="12" spans="1:21" x14ac:dyDescent="0.25">
      <c r="A12" s="3" t="s">
        <v>282</v>
      </c>
      <c r="B12" s="11" t="s">
        <v>522</v>
      </c>
    </row>
    <row r="13" spans="1:21" x14ac:dyDescent="0.25">
      <c r="A13" s="3" t="s">
        <v>283</v>
      </c>
      <c r="B13" s="22" t="s">
        <v>303</v>
      </c>
      <c r="C13" s="22"/>
      <c r="D13" s="22"/>
      <c r="E13" s="22"/>
      <c r="F13" s="22"/>
      <c r="G13" s="22"/>
      <c r="H13" s="22"/>
      <c r="I13" s="22"/>
      <c r="J13" s="22"/>
      <c r="K13" s="22"/>
      <c r="L13" s="22"/>
      <c r="M13" s="22"/>
      <c r="N13" s="22"/>
      <c r="O13" s="22"/>
      <c r="P13" s="22"/>
      <c r="Q13" s="22"/>
      <c r="R13" s="22"/>
      <c r="S13" s="22"/>
      <c r="T13" s="22"/>
      <c r="U13" s="22"/>
    </row>
    <row r="14" spans="1:21" x14ac:dyDescent="0.25">
      <c r="A14" s="2" t="s">
        <v>0</v>
      </c>
      <c r="B14" s="16" t="s">
        <v>284</v>
      </c>
      <c r="C14" s="16"/>
      <c r="D14" s="16"/>
      <c r="E14" s="16"/>
      <c r="F14" s="16"/>
      <c r="G14" s="16"/>
      <c r="H14" s="16"/>
      <c r="I14" s="16"/>
      <c r="J14" s="16"/>
      <c r="K14" s="16"/>
      <c r="L14" s="16"/>
      <c r="M14" s="16"/>
      <c r="N14" s="16"/>
      <c r="O14" s="16"/>
      <c r="P14" s="16"/>
      <c r="Q14" s="16"/>
      <c r="R14" s="16"/>
      <c r="S14" s="16"/>
      <c r="T14" s="16"/>
      <c r="U14" s="16"/>
    </row>
    <row r="15" spans="1:21" x14ac:dyDescent="0.25">
      <c r="A15" s="2" t="s">
        <v>1</v>
      </c>
      <c r="B15" s="16" t="s">
        <v>302</v>
      </c>
      <c r="C15" s="16"/>
      <c r="D15" s="16"/>
      <c r="E15" s="16"/>
      <c r="F15" s="16"/>
      <c r="G15" s="16"/>
      <c r="H15" s="16"/>
      <c r="I15" s="16"/>
      <c r="J15" s="16"/>
      <c r="K15" s="16"/>
      <c r="L15" s="16"/>
      <c r="M15" s="16"/>
      <c r="N15" s="16"/>
      <c r="O15" s="16"/>
      <c r="P15" s="16"/>
      <c r="Q15" s="16"/>
      <c r="R15" s="16"/>
      <c r="S15" s="16"/>
      <c r="T15" s="16"/>
      <c r="U15" s="16"/>
    </row>
    <row r="16" spans="1:21" x14ac:dyDescent="0.25">
      <c r="A16" s="2" t="s">
        <v>2</v>
      </c>
      <c r="B16" s="16" t="s">
        <v>301</v>
      </c>
      <c r="C16" s="16"/>
      <c r="D16" s="16"/>
      <c r="E16" s="16"/>
      <c r="F16" s="16"/>
      <c r="G16" s="16"/>
      <c r="H16" s="16"/>
      <c r="I16" s="16"/>
      <c r="J16" s="16"/>
      <c r="K16" s="16"/>
      <c r="L16" s="16"/>
      <c r="M16" s="16"/>
      <c r="N16" s="16"/>
      <c r="O16" s="16"/>
      <c r="P16" s="16"/>
      <c r="Q16" s="16"/>
      <c r="R16" s="16"/>
      <c r="S16" s="16"/>
      <c r="T16" s="16"/>
      <c r="U16" s="16"/>
    </row>
    <row r="17" spans="1:21" x14ac:dyDescent="0.25">
      <c r="A17" s="2" t="s">
        <v>3</v>
      </c>
      <c r="B17" s="16" t="s">
        <v>300</v>
      </c>
      <c r="C17" s="16"/>
      <c r="D17" s="16"/>
      <c r="E17" s="16"/>
      <c r="F17" s="16"/>
      <c r="G17" s="16"/>
      <c r="H17" s="16"/>
      <c r="I17" s="16"/>
      <c r="J17" s="16"/>
      <c r="K17" s="16"/>
      <c r="L17" s="16"/>
      <c r="M17" s="16"/>
      <c r="N17" s="16"/>
      <c r="O17" s="16"/>
      <c r="P17" s="16"/>
      <c r="Q17" s="16"/>
      <c r="R17" s="16"/>
      <c r="S17" s="16"/>
      <c r="T17" s="16"/>
      <c r="U17" s="16"/>
    </row>
    <row r="18" spans="1:21" x14ac:dyDescent="0.25">
      <c r="A18" s="2" t="s">
        <v>4</v>
      </c>
      <c r="B18" s="16" t="s">
        <v>299</v>
      </c>
      <c r="C18" s="16"/>
      <c r="D18" s="16"/>
      <c r="E18" s="16"/>
      <c r="F18" s="16"/>
      <c r="G18" s="16"/>
      <c r="H18" s="16"/>
      <c r="I18" s="16"/>
      <c r="J18" s="16"/>
      <c r="K18" s="16"/>
      <c r="L18" s="16"/>
      <c r="M18" s="16"/>
      <c r="N18" s="16"/>
      <c r="O18" s="16"/>
      <c r="P18" s="16"/>
      <c r="Q18" s="16"/>
      <c r="R18" s="16"/>
      <c r="S18" s="16"/>
      <c r="T18" s="16"/>
      <c r="U18" s="16"/>
    </row>
    <row r="19" spans="1:21" x14ac:dyDescent="0.25">
      <c r="A19" s="2" t="s">
        <v>5</v>
      </c>
      <c r="B19" s="16" t="s">
        <v>298</v>
      </c>
      <c r="C19" s="16"/>
      <c r="D19" s="16"/>
      <c r="E19" s="16"/>
      <c r="F19" s="16"/>
      <c r="G19" s="16"/>
      <c r="H19" s="16"/>
      <c r="I19" s="16"/>
      <c r="J19" s="16"/>
      <c r="K19" s="16"/>
      <c r="L19" s="16"/>
      <c r="M19" s="16"/>
      <c r="N19" s="16"/>
      <c r="O19" s="16"/>
      <c r="P19" s="16"/>
      <c r="Q19" s="16"/>
      <c r="R19" s="16"/>
      <c r="S19" s="16"/>
      <c r="T19" s="16"/>
      <c r="U19" s="16"/>
    </row>
    <row r="20" spans="1:21" x14ac:dyDescent="0.25">
      <c r="A20" s="2" t="s">
        <v>6</v>
      </c>
      <c r="B20" s="16" t="s">
        <v>297</v>
      </c>
      <c r="C20" s="16"/>
      <c r="D20" s="16"/>
      <c r="E20" s="16"/>
      <c r="F20" s="16"/>
      <c r="G20" s="16"/>
      <c r="H20" s="16"/>
      <c r="I20" s="16"/>
      <c r="J20" s="16"/>
      <c r="K20" s="16"/>
      <c r="L20" s="16"/>
      <c r="M20" s="16"/>
      <c r="N20" s="16"/>
      <c r="O20" s="16"/>
      <c r="P20" s="16"/>
      <c r="Q20" s="16"/>
      <c r="R20" s="16"/>
      <c r="S20" s="16"/>
      <c r="T20" s="16"/>
      <c r="U20" s="16"/>
    </row>
    <row r="21" spans="1:21" x14ac:dyDescent="0.25">
      <c r="A21" s="2" t="s">
        <v>7</v>
      </c>
      <c r="B21" s="16" t="s">
        <v>296</v>
      </c>
      <c r="C21" s="16"/>
      <c r="D21" s="16"/>
      <c r="E21" s="16"/>
      <c r="F21" s="16"/>
      <c r="G21" s="16"/>
      <c r="H21" s="16"/>
      <c r="I21" s="16"/>
      <c r="J21" s="16"/>
      <c r="K21" s="16"/>
      <c r="L21" s="16"/>
      <c r="M21" s="16"/>
      <c r="N21" s="16"/>
      <c r="O21" s="16"/>
      <c r="P21" s="16"/>
      <c r="Q21" s="16"/>
      <c r="R21" s="16"/>
      <c r="S21" s="16"/>
      <c r="T21" s="16"/>
      <c r="U21" s="16"/>
    </row>
    <row r="22" spans="1:21" x14ac:dyDescent="0.25">
      <c r="A22" s="2" t="s">
        <v>285</v>
      </c>
      <c r="B22" s="16" t="s">
        <v>295</v>
      </c>
      <c r="C22" s="16"/>
      <c r="D22" s="16"/>
      <c r="E22" s="16"/>
      <c r="F22" s="16"/>
      <c r="G22" s="16"/>
      <c r="H22" s="16"/>
      <c r="I22" s="16"/>
      <c r="J22" s="16"/>
      <c r="K22" s="16"/>
      <c r="L22" s="16"/>
      <c r="M22" s="16"/>
      <c r="N22" s="16"/>
      <c r="O22" s="16"/>
      <c r="P22" s="16"/>
      <c r="Q22" s="16"/>
      <c r="R22" s="16"/>
      <c r="S22" s="16"/>
      <c r="T22" s="16"/>
      <c r="U22" s="16"/>
    </row>
    <row r="23" spans="1:21" x14ac:dyDescent="0.25">
      <c r="A23" s="2" t="s">
        <v>9</v>
      </c>
      <c r="B23" s="16" t="s">
        <v>294</v>
      </c>
      <c r="C23" s="16"/>
      <c r="D23" s="16"/>
      <c r="E23" s="16"/>
      <c r="F23" s="16"/>
      <c r="G23" s="16"/>
      <c r="H23" s="16"/>
      <c r="I23" s="16"/>
      <c r="J23" s="16"/>
      <c r="K23" s="16"/>
      <c r="L23" s="16"/>
      <c r="M23" s="16"/>
      <c r="N23" s="16"/>
      <c r="O23" s="16"/>
      <c r="P23" s="16"/>
      <c r="Q23" s="16"/>
      <c r="R23" s="16"/>
      <c r="S23" s="16"/>
      <c r="T23" s="16"/>
      <c r="U23" s="16"/>
    </row>
    <row r="24" spans="1:21" x14ac:dyDescent="0.25">
      <c r="A24" s="2" t="s">
        <v>10</v>
      </c>
      <c r="B24" s="16" t="s">
        <v>293</v>
      </c>
      <c r="C24" s="16"/>
      <c r="D24" s="16"/>
      <c r="E24" s="16"/>
      <c r="F24" s="16"/>
      <c r="G24" s="16"/>
      <c r="H24" s="16"/>
      <c r="I24" s="16"/>
      <c r="J24" s="16"/>
      <c r="K24" s="16"/>
      <c r="L24" s="16"/>
      <c r="M24" s="16"/>
      <c r="N24" s="16"/>
      <c r="O24" s="16"/>
      <c r="P24" s="16"/>
      <c r="Q24" s="16"/>
      <c r="R24" s="16"/>
      <c r="S24" s="16"/>
      <c r="T24" s="16"/>
      <c r="U24" s="16"/>
    </row>
    <row r="25" spans="1:21" x14ac:dyDescent="0.25">
      <c r="A25" s="2" t="s">
        <v>11</v>
      </c>
      <c r="B25" s="16" t="s">
        <v>292</v>
      </c>
      <c r="C25" s="16"/>
      <c r="D25" s="16"/>
      <c r="E25" s="16"/>
      <c r="F25" s="16"/>
      <c r="G25" s="16"/>
      <c r="H25" s="16"/>
      <c r="I25" s="16"/>
      <c r="J25" s="16"/>
      <c r="K25" s="16"/>
      <c r="L25" s="16"/>
      <c r="M25" s="16"/>
      <c r="N25" s="16"/>
      <c r="O25" s="16"/>
      <c r="P25" s="16"/>
      <c r="Q25" s="16"/>
      <c r="R25" s="16"/>
      <c r="S25" s="16"/>
      <c r="T25" s="16"/>
      <c r="U25" s="16"/>
    </row>
    <row r="26" spans="1:21" x14ac:dyDescent="0.25">
      <c r="A26" s="2" t="s">
        <v>12</v>
      </c>
      <c r="B26" s="16" t="s">
        <v>291</v>
      </c>
      <c r="C26" s="16"/>
      <c r="D26" s="16"/>
      <c r="E26" s="16"/>
      <c r="F26" s="16"/>
      <c r="G26" s="16"/>
      <c r="H26" s="16"/>
      <c r="I26" s="16"/>
      <c r="J26" s="16"/>
      <c r="K26" s="16"/>
      <c r="L26" s="16"/>
      <c r="M26" s="16"/>
      <c r="N26" s="16"/>
      <c r="O26" s="16"/>
      <c r="P26" s="16"/>
      <c r="Q26" s="16"/>
      <c r="R26" s="16"/>
      <c r="S26" s="16"/>
      <c r="T26" s="16"/>
      <c r="U26" s="16"/>
    </row>
    <row r="27" spans="1:21" x14ac:dyDescent="0.25">
      <c r="A27" s="2" t="s">
        <v>13</v>
      </c>
      <c r="B27" s="16" t="s">
        <v>290</v>
      </c>
      <c r="C27" s="16"/>
      <c r="D27" s="16"/>
      <c r="E27" s="16"/>
      <c r="F27" s="16"/>
      <c r="G27" s="16"/>
      <c r="H27" s="16"/>
      <c r="I27" s="16"/>
      <c r="J27" s="16"/>
      <c r="K27" s="16"/>
      <c r="L27" s="16"/>
      <c r="M27" s="16"/>
      <c r="N27" s="16"/>
      <c r="O27" s="16"/>
      <c r="P27" s="16"/>
      <c r="Q27" s="16"/>
      <c r="R27" s="16"/>
      <c r="S27" s="16"/>
      <c r="T27" s="16"/>
      <c r="U27" s="16"/>
    </row>
    <row r="28" spans="1:21" x14ac:dyDescent="0.25">
      <c r="A28" s="2" t="s">
        <v>14</v>
      </c>
      <c r="B28" s="16" t="s">
        <v>289</v>
      </c>
      <c r="C28" s="16"/>
      <c r="D28" s="16"/>
      <c r="E28" s="16"/>
      <c r="F28" s="16"/>
      <c r="G28" s="16"/>
      <c r="H28" s="16"/>
      <c r="I28" s="16"/>
      <c r="J28" s="16"/>
      <c r="K28" s="16"/>
      <c r="L28" s="16"/>
      <c r="M28" s="16"/>
      <c r="N28" s="16"/>
      <c r="O28" s="16"/>
      <c r="P28" s="16"/>
      <c r="Q28" s="16"/>
      <c r="R28" s="16"/>
      <c r="S28" s="16"/>
      <c r="T28" s="16"/>
      <c r="U28" s="16"/>
    </row>
    <row r="29" spans="1:21" x14ac:dyDescent="0.25">
      <c r="A29" s="2" t="s">
        <v>15</v>
      </c>
      <c r="B29" s="16" t="s">
        <v>288</v>
      </c>
      <c r="C29" s="16"/>
      <c r="D29" s="16"/>
      <c r="E29" s="16"/>
      <c r="F29" s="16"/>
      <c r="G29" s="16"/>
      <c r="H29" s="16"/>
      <c r="I29" s="16"/>
      <c r="J29" s="16"/>
      <c r="K29" s="16"/>
      <c r="L29" s="16"/>
      <c r="M29" s="16"/>
      <c r="N29" s="16"/>
      <c r="O29" s="16"/>
      <c r="P29" s="16"/>
      <c r="Q29" s="16"/>
      <c r="R29" s="16"/>
      <c r="S29" s="16"/>
      <c r="T29" s="16"/>
      <c r="U29" s="16"/>
    </row>
    <row r="30" spans="1:21" x14ac:dyDescent="0.25">
      <c r="A30" s="2" t="s">
        <v>16</v>
      </c>
      <c r="B30" s="16" t="s">
        <v>287</v>
      </c>
      <c r="C30" s="16"/>
      <c r="D30" s="16"/>
      <c r="E30" s="16"/>
      <c r="F30" s="16"/>
      <c r="G30" s="16"/>
      <c r="H30" s="16"/>
      <c r="I30" s="16"/>
      <c r="J30" s="16"/>
      <c r="K30" s="16"/>
      <c r="L30" s="16"/>
      <c r="M30" s="16"/>
      <c r="N30" s="16"/>
      <c r="O30" s="16"/>
      <c r="P30" s="16"/>
      <c r="Q30" s="16"/>
      <c r="R30" s="16"/>
      <c r="S30" s="16"/>
      <c r="T30" s="16"/>
      <c r="U30" s="16"/>
    </row>
    <row r="31" spans="1:21" x14ac:dyDescent="0.25">
      <c r="A31" s="2" t="s">
        <v>17</v>
      </c>
      <c r="B31" s="16" t="s">
        <v>286</v>
      </c>
      <c r="C31" s="16"/>
      <c r="D31" s="16"/>
      <c r="E31" s="16"/>
      <c r="F31" s="16"/>
      <c r="G31" s="16"/>
      <c r="H31" s="16"/>
      <c r="I31" s="16"/>
      <c r="J31" s="16"/>
      <c r="K31" s="16"/>
      <c r="L31" s="16"/>
      <c r="M31" s="16"/>
      <c r="N31" s="16"/>
      <c r="O31" s="16"/>
      <c r="P31" s="16"/>
      <c r="Q31" s="16"/>
      <c r="R31" s="16"/>
      <c r="S31" s="16"/>
      <c r="T31" s="16"/>
      <c r="U31" s="16"/>
    </row>
    <row r="33" spans="1:21" x14ac:dyDescent="0.25">
      <c r="A33" s="3" t="s">
        <v>282</v>
      </c>
      <c r="B33" s="11" t="s">
        <v>525</v>
      </c>
    </row>
    <row r="34" spans="1:21" x14ac:dyDescent="0.25">
      <c r="A34" s="2" t="s">
        <v>283</v>
      </c>
      <c r="B34" s="22" t="s">
        <v>303</v>
      </c>
      <c r="C34" s="22"/>
      <c r="D34" s="22"/>
      <c r="E34" s="22"/>
      <c r="F34" s="22"/>
      <c r="G34" s="22"/>
      <c r="H34" s="22"/>
      <c r="I34" s="22"/>
      <c r="J34" s="22"/>
      <c r="K34" s="22"/>
      <c r="L34" s="22"/>
      <c r="M34" s="22"/>
      <c r="N34" s="22"/>
      <c r="O34" s="22"/>
      <c r="P34" s="22"/>
      <c r="Q34" s="22"/>
      <c r="R34" s="22"/>
      <c r="S34" s="22"/>
      <c r="T34" s="22"/>
      <c r="U34" s="22"/>
    </row>
    <row r="35" spans="1:21" x14ac:dyDescent="0.25">
      <c r="A35" s="2" t="s">
        <v>0</v>
      </c>
      <c r="B35" s="16" t="s">
        <v>284</v>
      </c>
      <c r="C35" s="16"/>
      <c r="D35" s="16"/>
      <c r="E35" s="16"/>
      <c r="F35" s="16"/>
      <c r="G35" s="16"/>
      <c r="H35" s="16"/>
      <c r="I35" s="16"/>
      <c r="J35" s="16"/>
      <c r="K35" s="16"/>
      <c r="L35" s="16"/>
      <c r="M35" s="16"/>
      <c r="N35" s="16"/>
      <c r="O35" s="16"/>
      <c r="P35" s="16"/>
      <c r="Q35" s="16"/>
      <c r="R35" s="16"/>
      <c r="S35" s="16"/>
      <c r="T35" s="16"/>
      <c r="U35" s="16"/>
    </row>
    <row r="36" spans="1:21" x14ac:dyDescent="0.25">
      <c r="A36" s="2" t="s">
        <v>526</v>
      </c>
      <c r="B36" s="16" t="s">
        <v>529</v>
      </c>
      <c r="C36" s="16"/>
      <c r="D36" s="16"/>
      <c r="E36" s="16"/>
      <c r="F36" s="16"/>
      <c r="G36" s="16"/>
      <c r="H36" s="16"/>
      <c r="I36" s="16"/>
      <c r="J36" s="16"/>
      <c r="K36" s="16"/>
      <c r="L36" s="16"/>
      <c r="M36" s="16"/>
      <c r="N36" s="16"/>
      <c r="O36" s="16"/>
      <c r="P36" s="16"/>
      <c r="Q36" s="16"/>
      <c r="R36" s="16"/>
      <c r="S36" s="16"/>
      <c r="T36" s="16"/>
      <c r="U36" s="16"/>
    </row>
    <row r="37" spans="1:21" x14ac:dyDescent="0.25">
      <c r="A37" s="2" t="s">
        <v>527</v>
      </c>
      <c r="B37" s="16" t="s">
        <v>528</v>
      </c>
      <c r="C37" s="16"/>
      <c r="D37" s="16"/>
      <c r="E37" s="16"/>
      <c r="F37" s="16"/>
      <c r="G37" s="16"/>
      <c r="H37" s="16"/>
      <c r="I37" s="16"/>
      <c r="J37" s="16"/>
      <c r="K37" s="16"/>
      <c r="L37" s="16"/>
      <c r="M37" s="16"/>
      <c r="N37" s="16"/>
      <c r="O37" s="16"/>
      <c r="P37" s="16"/>
      <c r="Q37" s="16"/>
      <c r="R37" s="16"/>
      <c r="S37" s="16"/>
      <c r="T37" s="16"/>
      <c r="U37" s="16"/>
    </row>
    <row r="39" spans="1:21" x14ac:dyDescent="0.25">
      <c r="A39" s="3" t="s">
        <v>530</v>
      </c>
    </row>
    <row r="40" spans="1:21" x14ac:dyDescent="0.25">
      <c r="A40" s="3" t="s">
        <v>553</v>
      </c>
    </row>
    <row r="41" spans="1:21" x14ac:dyDescent="0.25">
      <c r="A41" s="11" t="s">
        <v>304</v>
      </c>
      <c r="B41" s="2" t="s">
        <v>531</v>
      </c>
    </row>
    <row r="42" spans="1:21" x14ac:dyDescent="0.25">
      <c r="A42" s="11" t="s">
        <v>532</v>
      </c>
      <c r="B42" s="2" t="s">
        <v>533</v>
      </c>
    </row>
    <row r="43" spans="1:21" x14ac:dyDescent="0.25">
      <c r="A43" s="11" t="s">
        <v>534</v>
      </c>
      <c r="B43" s="5" t="s">
        <v>535</v>
      </c>
    </row>
    <row r="44" spans="1:21" x14ac:dyDescent="0.25">
      <c r="A44" s="11" t="s">
        <v>536</v>
      </c>
      <c r="B44" s="2" t="s">
        <v>547</v>
      </c>
    </row>
    <row r="45" spans="1:21" x14ac:dyDescent="0.25">
      <c r="A45" s="11" t="s">
        <v>555</v>
      </c>
      <c r="B45" s="6" t="s">
        <v>548</v>
      </c>
    </row>
    <row r="46" spans="1:21" x14ac:dyDescent="0.25">
      <c r="A46" s="11" t="s">
        <v>556</v>
      </c>
      <c r="B46" s="6" t="s">
        <v>549</v>
      </c>
    </row>
    <row r="47" spans="1:21" x14ac:dyDescent="0.25">
      <c r="A47" s="11" t="s">
        <v>557</v>
      </c>
      <c r="B47" s="6" t="s">
        <v>550</v>
      </c>
    </row>
    <row r="48" spans="1:21" x14ac:dyDescent="0.25">
      <c r="A48" s="11" t="s">
        <v>554</v>
      </c>
      <c r="B48" s="6" t="s">
        <v>551</v>
      </c>
    </row>
    <row r="49" spans="1:2" x14ac:dyDescent="0.25">
      <c r="A49" s="11" t="s">
        <v>546</v>
      </c>
      <c r="B49" s="5" t="s">
        <v>552</v>
      </c>
    </row>
    <row r="51" spans="1:2" x14ac:dyDescent="0.25">
      <c r="A51" s="3" t="s">
        <v>537</v>
      </c>
    </row>
    <row r="52" spans="1:2" x14ac:dyDescent="0.25">
      <c r="A52" s="3" t="s">
        <v>538</v>
      </c>
    </row>
    <row r="53" spans="1:2" x14ac:dyDescent="0.25">
      <c r="A53" s="2" t="s">
        <v>541</v>
      </c>
      <c r="B53" s="6"/>
    </row>
    <row r="54" spans="1:2" x14ac:dyDescent="0.25">
      <c r="B54" s="6"/>
    </row>
    <row r="55" spans="1:2" x14ac:dyDescent="0.25">
      <c r="A55" s="3" t="s">
        <v>539</v>
      </c>
    </row>
    <row r="56" spans="1:2" x14ac:dyDescent="0.25">
      <c r="A56" s="2" t="s">
        <v>558</v>
      </c>
    </row>
    <row r="58" spans="1:2" x14ac:dyDescent="0.25">
      <c r="A58" s="3" t="s">
        <v>540</v>
      </c>
      <c r="B58" s="5"/>
    </row>
    <row r="59" spans="1:2" x14ac:dyDescent="0.25">
      <c r="A59" s="2" t="s">
        <v>560</v>
      </c>
      <c r="B59" s="5"/>
    </row>
    <row r="60" spans="1:2" x14ac:dyDescent="0.25">
      <c r="B60" s="5"/>
    </row>
    <row r="61" spans="1:2" x14ac:dyDescent="0.25">
      <c r="A61" s="3" t="s">
        <v>561</v>
      </c>
    </row>
    <row r="62" spans="1:2" x14ac:dyDescent="0.25">
      <c r="A62" s="6" t="s">
        <v>562</v>
      </c>
    </row>
    <row r="64" spans="1:2" x14ac:dyDescent="0.25">
      <c r="A64" s="3" t="s">
        <v>563</v>
      </c>
    </row>
    <row r="65" spans="1:2" x14ac:dyDescent="0.25">
      <c r="A65" s="3" t="s">
        <v>564</v>
      </c>
      <c r="B65" s="5"/>
    </row>
    <row r="66" spans="1:2" x14ac:dyDescent="0.25">
      <c r="A66" s="6" t="s">
        <v>568</v>
      </c>
      <c r="B66" s="5"/>
    </row>
    <row r="67" spans="1:2" x14ac:dyDescent="0.25">
      <c r="A67" s="6"/>
      <c r="B67" s="5"/>
    </row>
    <row r="68" spans="1:2" x14ac:dyDescent="0.25">
      <c r="A68" s="3" t="s">
        <v>565</v>
      </c>
      <c r="B68" s="5"/>
    </row>
    <row r="69" spans="1:2" x14ac:dyDescent="0.25">
      <c r="A69" s="6" t="s">
        <v>569</v>
      </c>
    </row>
    <row r="71" spans="1:2" x14ac:dyDescent="0.25">
      <c r="A71" s="3" t="s">
        <v>576</v>
      </c>
    </row>
    <row r="72" spans="1:2" x14ac:dyDescent="0.25">
      <c r="A72" s="3" t="s">
        <v>570</v>
      </c>
    </row>
    <row r="73" spans="1:2" x14ac:dyDescent="0.25">
      <c r="A73" s="3" t="s">
        <v>566</v>
      </c>
    </row>
    <row r="74" spans="1:2" x14ac:dyDescent="0.25">
      <c r="A74" s="3"/>
    </row>
    <row r="75" spans="1:2" x14ac:dyDescent="0.25">
      <c r="A75" s="3"/>
    </row>
    <row r="76" spans="1:2" x14ac:dyDescent="0.25">
      <c r="A76" s="3"/>
    </row>
    <row r="77" spans="1:2" x14ac:dyDescent="0.25">
      <c r="A77" s="3"/>
    </row>
    <row r="78" spans="1:2" x14ac:dyDescent="0.25">
      <c r="A78" s="3"/>
    </row>
    <row r="79" spans="1:2" x14ac:dyDescent="0.25">
      <c r="A79" s="3"/>
    </row>
    <row r="80" spans="1:2" x14ac:dyDescent="0.25">
      <c r="A80" s="3"/>
    </row>
    <row r="81" spans="1:1" x14ac:dyDescent="0.25">
      <c r="A81" s="3"/>
    </row>
    <row r="82" spans="1:1" x14ac:dyDescent="0.25">
      <c r="A82" s="3" t="s">
        <v>571</v>
      </c>
    </row>
    <row r="83" spans="1:1" x14ac:dyDescent="0.25">
      <c r="A83" s="3" t="s">
        <v>575</v>
      </c>
    </row>
    <row r="84" spans="1:1" x14ac:dyDescent="0.25">
      <c r="A84" s="3"/>
    </row>
    <row r="85" spans="1:1" x14ac:dyDescent="0.25">
      <c r="A85" s="3"/>
    </row>
    <row r="86" spans="1:1" x14ac:dyDescent="0.25">
      <c r="A86" s="3"/>
    </row>
    <row r="87" spans="1:1" x14ac:dyDescent="0.25">
      <c r="A87" s="3"/>
    </row>
    <row r="88" spans="1:1" x14ac:dyDescent="0.25">
      <c r="A88" s="3"/>
    </row>
    <row r="89" spans="1:1" x14ac:dyDescent="0.25">
      <c r="A89" s="3"/>
    </row>
    <row r="90" spans="1:1" x14ac:dyDescent="0.25">
      <c r="A90" s="3"/>
    </row>
    <row r="91" spans="1:1" x14ac:dyDescent="0.25">
      <c r="A91" s="3" t="s">
        <v>572</v>
      </c>
    </row>
    <row r="92" spans="1:1" x14ac:dyDescent="0.25">
      <c r="A92" s="3"/>
    </row>
    <row r="93" spans="1:1" x14ac:dyDescent="0.25">
      <c r="A93" s="6"/>
    </row>
    <row r="94" spans="1:1" x14ac:dyDescent="0.25">
      <c r="A94" s="3" t="s">
        <v>581</v>
      </c>
    </row>
    <row r="95" spans="1:1" x14ac:dyDescent="0.25">
      <c r="A95" s="3" t="s">
        <v>573</v>
      </c>
    </row>
    <row r="96" spans="1:1" x14ac:dyDescent="0.25">
      <c r="A96" s="3"/>
    </row>
    <row r="97" spans="1:1" x14ac:dyDescent="0.25">
      <c r="A97" s="3"/>
    </row>
    <row r="98" spans="1:1" x14ac:dyDescent="0.25">
      <c r="A98" s="3"/>
    </row>
    <row r="99" spans="1:1" x14ac:dyDescent="0.25">
      <c r="A99" s="3"/>
    </row>
    <row r="100" spans="1:1" x14ac:dyDescent="0.25">
      <c r="A100" s="3"/>
    </row>
    <row r="101" spans="1:1" x14ac:dyDescent="0.25">
      <c r="A101" s="3"/>
    </row>
    <row r="102" spans="1:1" x14ac:dyDescent="0.25">
      <c r="A102" s="3"/>
    </row>
    <row r="103" spans="1:1" x14ac:dyDescent="0.25">
      <c r="A103" s="3"/>
    </row>
    <row r="104" spans="1:1" x14ac:dyDescent="0.25">
      <c r="A104" s="3"/>
    </row>
    <row r="105" spans="1:1" x14ac:dyDescent="0.25">
      <c r="A105" s="3"/>
    </row>
    <row r="106" spans="1:1" x14ac:dyDescent="0.25">
      <c r="A106" s="3"/>
    </row>
    <row r="107" spans="1:1" x14ac:dyDescent="0.25">
      <c r="A107" s="3"/>
    </row>
    <row r="108" spans="1:1" x14ac:dyDescent="0.25">
      <c r="A108" s="3"/>
    </row>
    <row r="109" spans="1:1" x14ac:dyDescent="0.25">
      <c r="A109" s="3"/>
    </row>
    <row r="110" spans="1:1" x14ac:dyDescent="0.25">
      <c r="A110" s="3"/>
    </row>
    <row r="111" spans="1:1" x14ac:dyDescent="0.25">
      <c r="A111" s="3"/>
    </row>
    <row r="112" spans="1:1" x14ac:dyDescent="0.25">
      <c r="A112" s="3"/>
    </row>
    <row r="113" spans="1:1" x14ac:dyDescent="0.25">
      <c r="A113" s="3" t="s">
        <v>574</v>
      </c>
    </row>
    <row r="114" spans="1:1" x14ac:dyDescent="0.25">
      <c r="A114" s="3"/>
    </row>
    <row r="116" spans="1:1" x14ac:dyDescent="0.25">
      <c r="A116" s="3" t="s">
        <v>582</v>
      </c>
    </row>
    <row r="117" spans="1:1" x14ac:dyDescent="0.25">
      <c r="A117" s="3" t="s">
        <v>577</v>
      </c>
    </row>
    <row r="118" spans="1:1" x14ac:dyDescent="0.25">
      <c r="A118" s="7" t="s">
        <v>578</v>
      </c>
    </row>
    <row r="119" spans="1:1" x14ac:dyDescent="0.25">
      <c r="A119" s="3"/>
    </row>
    <row r="120" spans="1:1" x14ac:dyDescent="0.25">
      <c r="A120" s="3" t="s">
        <v>579</v>
      </c>
    </row>
    <row r="121" spans="1:1" x14ac:dyDescent="0.25">
      <c r="A121" s="6" t="s">
        <v>580</v>
      </c>
    </row>
    <row r="122" spans="1:1" x14ac:dyDescent="0.25">
      <c r="A122" s="3"/>
    </row>
    <row r="124" spans="1:1" x14ac:dyDescent="0.25">
      <c r="A124" s="3"/>
    </row>
    <row r="127" spans="1:1" x14ac:dyDescent="0.25">
      <c r="A127" s="5"/>
    </row>
    <row r="128" spans="1:1" x14ac:dyDescent="0.25">
      <c r="A128" s="5"/>
    </row>
    <row r="130" spans="1:1" x14ac:dyDescent="0.25">
      <c r="A130" s="3"/>
    </row>
    <row r="131" spans="1:1" x14ac:dyDescent="0.25">
      <c r="A131" s="3"/>
    </row>
    <row r="132" spans="1:1" x14ac:dyDescent="0.25">
      <c r="A132" s="6"/>
    </row>
    <row r="133" spans="1:1" x14ac:dyDescent="0.25">
      <c r="A133" s="5"/>
    </row>
    <row r="134" spans="1:1" x14ac:dyDescent="0.25">
      <c r="A134" s="6"/>
    </row>
    <row r="135" spans="1:1" x14ac:dyDescent="0.25">
      <c r="A135" s="6"/>
    </row>
    <row r="136" spans="1:1" x14ac:dyDescent="0.25">
      <c r="A136" s="3"/>
    </row>
    <row r="137" spans="1:1" x14ac:dyDescent="0.25">
      <c r="A137" s="6"/>
    </row>
    <row r="138" spans="1:1" x14ac:dyDescent="0.25">
      <c r="A138" s="6"/>
    </row>
    <row r="139" spans="1:1" x14ac:dyDescent="0.25">
      <c r="A139" s="6"/>
    </row>
    <row r="140" spans="1:1" x14ac:dyDescent="0.25">
      <c r="A140" s="7"/>
    </row>
    <row r="141" spans="1:1" x14ac:dyDescent="0.25">
      <c r="A141" s="7"/>
    </row>
    <row r="143" spans="1:1" x14ac:dyDescent="0.25">
      <c r="A143" s="3"/>
    </row>
    <row r="146" spans="1:6" x14ac:dyDescent="0.25">
      <c r="A146" s="3"/>
    </row>
    <row r="147" spans="1:6" x14ac:dyDescent="0.25">
      <c r="A147" s="3"/>
    </row>
    <row r="148" spans="1:6" x14ac:dyDescent="0.25">
      <c r="B148" s="3"/>
      <c r="C148" s="3" t="s">
        <v>8</v>
      </c>
      <c r="D148" s="3" t="s">
        <v>516</v>
      </c>
    </row>
    <row r="149" spans="1:6" x14ac:dyDescent="0.25">
      <c r="A149" s="3"/>
      <c r="B149" s="10"/>
      <c r="C149" s="8">
        <v>148000</v>
      </c>
      <c r="D149" s="9">
        <v>5</v>
      </c>
    </row>
    <row r="150" spans="1:6" x14ac:dyDescent="0.25">
      <c r="A150" s="3"/>
      <c r="B150" s="10"/>
      <c r="C150" s="8">
        <v>93152.941176470587</v>
      </c>
      <c r="D150" s="9">
        <v>2.1818181818181817</v>
      </c>
    </row>
    <row r="151" spans="1:6" x14ac:dyDescent="0.25">
      <c r="A151" s="3"/>
      <c r="B151" s="10"/>
      <c r="C151" s="8">
        <v>91000</v>
      </c>
      <c r="D151" s="9">
        <v>2</v>
      </c>
    </row>
    <row r="152" spans="1:6" x14ac:dyDescent="0.25">
      <c r="A152" s="3"/>
      <c r="B152" s="10"/>
      <c r="C152" s="8">
        <v>30000</v>
      </c>
      <c r="D152" s="9">
        <v>0</v>
      </c>
    </row>
    <row r="154" spans="1:6" x14ac:dyDescent="0.25">
      <c r="A154" s="3"/>
    </row>
    <row r="155" spans="1:6" x14ac:dyDescent="0.25">
      <c r="A155" s="3"/>
      <c r="B155" s="3"/>
      <c r="C155" s="3" t="s">
        <v>15</v>
      </c>
      <c r="D155" s="3" t="s">
        <v>517</v>
      </c>
    </row>
    <row r="156" spans="1:6" x14ac:dyDescent="0.25">
      <c r="A156" s="3"/>
      <c r="C156" s="2">
        <v>0</v>
      </c>
      <c r="D156" s="2">
        <v>0</v>
      </c>
      <c r="F156" s="3" t="s">
        <v>518</v>
      </c>
    </row>
    <row r="157" spans="1:6" x14ac:dyDescent="0.25">
      <c r="A157" s="3"/>
      <c r="C157" s="2">
        <v>85</v>
      </c>
      <c r="D157" s="2">
        <v>85</v>
      </c>
      <c r="F157" s="3" t="s">
        <v>519</v>
      </c>
    </row>
    <row r="158" spans="1:6" x14ac:dyDescent="0.25">
      <c r="A158" s="3"/>
    </row>
    <row r="160" spans="1:6" x14ac:dyDescent="0.25">
      <c r="A160" s="3"/>
    </row>
    <row r="161" spans="1:2" x14ac:dyDescent="0.25">
      <c r="A161" s="3"/>
    </row>
    <row r="167" spans="1:2" x14ac:dyDescent="0.25">
      <c r="A167" s="3"/>
    </row>
    <row r="168" spans="1:2" x14ac:dyDescent="0.25">
      <c r="A168" s="3"/>
    </row>
    <row r="169" spans="1:2" x14ac:dyDescent="0.25">
      <c r="A169" s="8"/>
      <c r="B169" s="3"/>
    </row>
    <row r="170" spans="1:2" x14ac:dyDescent="0.25">
      <c r="A170" s="8"/>
      <c r="B170" s="3"/>
    </row>
    <row r="171" spans="1:2" x14ac:dyDescent="0.25">
      <c r="A171" s="3"/>
    </row>
    <row r="172" spans="1:2" x14ac:dyDescent="0.25">
      <c r="A172" s="8"/>
      <c r="B172" s="3"/>
    </row>
    <row r="173" spans="1:2" x14ac:dyDescent="0.25">
      <c r="A173" s="8"/>
      <c r="B173" s="3"/>
    </row>
    <row r="174" spans="1:2" x14ac:dyDescent="0.25">
      <c r="A174" s="3"/>
    </row>
    <row r="175" spans="1:2" x14ac:dyDescent="0.25">
      <c r="A175" s="8"/>
      <c r="B175" s="3"/>
    </row>
    <row r="176" spans="1:2" x14ac:dyDescent="0.25">
      <c r="A176" s="8"/>
      <c r="B176" s="3"/>
    </row>
    <row r="177" spans="1:2" x14ac:dyDescent="0.25">
      <c r="A177" s="3"/>
    </row>
    <row r="178" spans="1:2" x14ac:dyDescent="0.25">
      <c r="A178" s="8"/>
      <c r="B178" s="3"/>
    </row>
    <row r="179" spans="1:2" x14ac:dyDescent="0.25">
      <c r="A179" s="8"/>
      <c r="B179" s="3"/>
    </row>
    <row r="180" spans="1:2" x14ac:dyDescent="0.25">
      <c r="A180" s="3"/>
    </row>
    <row r="183" spans="1:2" x14ac:dyDescent="0.25">
      <c r="A183" s="3"/>
    </row>
    <row r="186" spans="1:2" x14ac:dyDescent="0.25">
      <c r="A186" s="3"/>
    </row>
    <row r="188" spans="1:2" x14ac:dyDescent="0.25">
      <c r="A188" s="3"/>
    </row>
    <row r="191" spans="1:2" x14ac:dyDescent="0.25">
      <c r="A191" s="3"/>
    </row>
    <row r="194" spans="1:1" x14ac:dyDescent="0.25">
      <c r="A194" s="3"/>
    </row>
    <row r="195" spans="1:1" x14ac:dyDescent="0.25">
      <c r="A195" s="6"/>
    </row>
  </sheetData>
  <mergeCells count="31">
    <mergeCell ref="B10:U10"/>
    <mergeCell ref="B34:U34"/>
    <mergeCell ref="B37:U37"/>
    <mergeCell ref="B35:U35"/>
    <mergeCell ref="B36:U36"/>
    <mergeCell ref="B28:U28"/>
    <mergeCell ref="B29:U29"/>
    <mergeCell ref="B30:U30"/>
    <mergeCell ref="B31:U31"/>
    <mergeCell ref="B22:U22"/>
    <mergeCell ref="B23:U23"/>
    <mergeCell ref="B24:U24"/>
    <mergeCell ref="B25:U25"/>
    <mergeCell ref="B26:U26"/>
    <mergeCell ref="B27:U27"/>
    <mergeCell ref="B1:U1"/>
    <mergeCell ref="B2:U4"/>
    <mergeCell ref="B5:U5"/>
    <mergeCell ref="B6:U6"/>
    <mergeCell ref="B21:U21"/>
    <mergeCell ref="B9:U9"/>
    <mergeCell ref="B7:U7"/>
    <mergeCell ref="B8:U8"/>
    <mergeCell ref="B13:U13"/>
    <mergeCell ref="B14:U14"/>
    <mergeCell ref="B15:U15"/>
    <mergeCell ref="B16:U16"/>
    <mergeCell ref="B17:U17"/>
    <mergeCell ref="B18:U18"/>
    <mergeCell ref="B19:U19"/>
    <mergeCell ref="B20:U20"/>
  </mergeCells>
  <hyperlinks>
    <hyperlink ref="B7" r:id="rId1"/>
    <hyperlink ref="B9" r:id="rId2"/>
    <hyperlink ref="B8" r:id="rId3"/>
    <hyperlink ref="B10" r:id="rId4"/>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X86"/>
  <sheetViews>
    <sheetView topLeftCell="M1" workbookViewId="0">
      <selection activeCell="N4" sqref="N4"/>
    </sheetView>
  </sheetViews>
  <sheetFormatPr defaultRowHeight="15.05" x14ac:dyDescent="0.3"/>
  <cols>
    <col min="1" max="1" width="13.33203125" customWidth="1"/>
    <col min="2" max="2" width="11.6640625" customWidth="1"/>
    <col min="3" max="3" width="11.5546875" customWidth="1"/>
    <col min="4" max="4" width="28.109375" bestFit="1" customWidth="1"/>
    <col min="5" max="5" width="6" customWidth="1"/>
    <col min="6" max="6" width="8.88671875" customWidth="1"/>
    <col min="7" max="7" width="14.44140625" customWidth="1"/>
    <col min="8" max="8" width="12.6640625" bestFit="1" customWidth="1"/>
    <col min="9" max="9" width="8.21875" bestFit="1" customWidth="1"/>
    <col min="10" max="10" width="16" customWidth="1"/>
    <col min="11" max="11" width="13.77734375" customWidth="1"/>
    <col min="12" max="12" width="11.5546875" customWidth="1"/>
    <col min="13" max="13" width="18.6640625" customWidth="1"/>
    <col min="14" max="14" width="15.44140625" style="1" bestFit="1" customWidth="1"/>
    <col min="15" max="15" width="15.33203125" bestFit="1" customWidth="1"/>
    <col min="16" max="16" width="8.5546875" customWidth="1"/>
    <col min="17" max="17" width="14.44140625" customWidth="1"/>
    <col min="18" max="18" width="18.88671875" bestFit="1" customWidth="1"/>
    <col min="19" max="19" width="15" bestFit="1" customWidth="1"/>
    <col min="20" max="20" width="15.6640625" bestFit="1" customWidth="1"/>
    <col min="21" max="21" width="15.88671875" bestFit="1" customWidth="1"/>
    <col min="22" max="22" width="25.109375" bestFit="1" customWidth="1"/>
    <col min="23" max="23" width="14.77734375" bestFit="1" customWidth="1"/>
    <col min="24" max="24" width="23.44140625" style="1" customWidth="1"/>
  </cols>
  <sheetData>
    <row r="1" spans="1:24" s="4" customFormat="1" x14ac:dyDescent="0.3">
      <c r="A1" s="4" t="s">
        <v>0</v>
      </c>
      <c r="B1" s="4" t="s">
        <v>1</v>
      </c>
      <c r="C1" s="4" t="s">
        <v>2</v>
      </c>
      <c r="D1" s="4" t="s">
        <v>3</v>
      </c>
      <c r="E1" s="4" t="s">
        <v>4</v>
      </c>
      <c r="F1" s="4" t="s">
        <v>5</v>
      </c>
      <c r="G1" s="4" t="s">
        <v>6</v>
      </c>
      <c r="H1" s="4" t="s">
        <v>7</v>
      </c>
      <c r="I1" s="4" t="s">
        <v>8</v>
      </c>
      <c r="J1" s="4" t="s">
        <v>9</v>
      </c>
      <c r="K1" s="4" t="s">
        <v>10</v>
      </c>
      <c r="L1" s="4" t="s">
        <v>11</v>
      </c>
      <c r="M1" s="4" t="s">
        <v>12</v>
      </c>
      <c r="N1" s="15" t="s">
        <v>13</v>
      </c>
      <c r="O1" s="4" t="s">
        <v>14</v>
      </c>
      <c r="P1" s="4" t="s">
        <v>15</v>
      </c>
      <c r="Q1" s="4" t="s">
        <v>16</v>
      </c>
      <c r="R1" s="4" t="s">
        <v>17</v>
      </c>
      <c r="S1" s="4" t="s">
        <v>542</v>
      </c>
      <c r="T1" s="13" t="s">
        <v>543</v>
      </c>
      <c r="U1" s="13" t="s">
        <v>544</v>
      </c>
      <c r="V1" s="13" t="s">
        <v>545</v>
      </c>
      <c r="W1" s="4" t="s">
        <v>559</v>
      </c>
      <c r="X1" s="15" t="s">
        <v>567</v>
      </c>
    </row>
    <row r="2" spans="1:24" x14ac:dyDescent="0.3">
      <c r="A2">
        <v>1084</v>
      </c>
      <c r="B2" t="s">
        <v>18</v>
      </c>
      <c r="C2" t="s">
        <v>97</v>
      </c>
      <c r="D2" t="s">
        <v>20</v>
      </c>
      <c r="E2">
        <v>61</v>
      </c>
      <c r="F2" t="s">
        <v>305</v>
      </c>
      <c r="G2" t="s">
        <v>307</v>
      </c>
      <c r="H2" t="s">
        <v>112</v>
      </c>
      <c r="I2">
        <v>85000</v>
      </c>
      <c r="J2" t="s">
        <v>23</v>
      </c>
      <c r="K2" t="s">
        <v>24</v>
      </c>
      <c r="L2" t="s">
        <v>24</v>
      </c>
      <c r="M2" t="s">
        <v>25</v>
      </c>
      <c r="N2" s="1" t="s">
        <v>359</v>
      </c>
      <c r="O2" t="s">
        <v>443</v>
      </c>
      <c r="P2" t="s">
        <v>26</v>
      </c>
      <c r="Q2" t="s">
        <v>24</v>
      </c>
      <c r="R2">
        <v>5</v>
      </c>
      <c r="S2" s="12">
        <f>NETWORKDAYS(Table1[[#This Row],[Start Date]], IF(Table1[[#This Row],[End Date]]="Present", DATE(2025,4,27), Table1[[#This Row],[End Date]]))</f>
        <v>2031</v>
      </c>
      <c r="T2">
        <f>ROUND(Table1[[#This Row],[Net Workdays]]/365,1)</f>
        <v>5.6</v>
      </c>
      <c r="U2" t="str">
        <f>IF(Table1[[#This Row],[Net Workyears]]&gt;10, "Over 10 Years",
IF(Table1[[#This Row],[Net Workyears]]&gt;=6, "6 - 10 Years",
IF(Table1[[#This Row],[Net Workyears]]&gt;=2,"2 - 5 Years",
IF(Table1[[#This Row],[Net Workyears]]&lt;2," &lt; 2 Years", "Invalid"))))</f>
        <v>2 - 5 Years</v>
      </c>
      <c r="V2" s="14" t="str">
        <f>IF(Table1[[#This Row],[Age]]&gt;45, "Old - 45+ Years",
IF(Table1[[#This Row],[Age]]&gt;30, "Middle-Age - 31-45 Years",
IF(Table1[[#This Row],[Age]]&lt;=30, "Adolescent-Young - 30- Years", "Invalid")))</f>
        <v>Old - 45+ Years</v>
      </c>
      <c r="W2" s="14" t="str">
        <f>CONCATENATE(Table1[[#This Row],[First Name]], " ",Table1[[#This Row],[Last Name]])</f>
        <v>Pat Smith</v>
      </c>
      <c r="X2" s="1">
        <f>IF(
   Table1[[#This Row],[End Date]]="Present",
   DATE(2025,4,27),
   IF(
     ISNUMBER(Table1[[#This Row],[End Date]]),
     Table1[[#This Row],[End Date]],
     IFERROR(
       DATEVALUE(Table1[[#This Row],[End Date]]),
       "Invalid"
     )
   )
 )</f>
        <v>43077</v>
      </c>
    </row>
    <row r="3" spans="1:24" x14ac:dyDescent="0.3">
      <c r="A3">
        <v>1031</v>
      </c>
      <c r="B3" t="s">
        <v>182</v>
      </c>
      <c r="C3" t="s">
        <v>36</v>
      </c>
      <c r="D3" t="s">
        <v>29</v>
      </c>
      <c r="E3">
        <v>42</v>
      </c>
      <c r="F3" t="s">
        <v>305</v>
      </c>
      <c r="G3" t="s">
        <v>308</v>
      </c>
      <c r="H3" t="s">
        <v>76</v>
      </c>
      <c r="I3">
        <v>87000</v>
      </c>
      <c r="J3" t="s">
        <v>32</v>
      </c>
      <c r="K3" t="s">
        <v>24</v>
      </c>
      <c r="L3" t="s">
        <v>24</v>
      </c>
      <c r="M3" t="s">
        <v>25</v>
      </c>
      <c r="N3" s="1" t="s">
        <v>360</v>
      </c>
      <c r="O3" t="s">
        <v>444</v>
      </c>
      <c r="P3" t="s">
        <v>34</v>
      </c>
      <c r="Q3" t="s">
        <v>24</v>
      </c>
      <c r="R3">
        <v>4</v>
      </c>
      <c r="S3">
        <f>NETWORKDAYS(Table1[[#This Row],[Start Date]], IF(Table1[[#This Row],[End Date]]="Present", DATE(2025,4,27), Table1[[#This Row],[End Date]]))</f>
        <v>4092</v>
      </c>
      <c r="T3">
        <f>ROUND(Table1[[#This Row],[Net Workdays]]/365,1)</f>
        <v>11.2</v>
      </c>
      <c r="U3" t="str">
        <f>IF(Table1[[#This Row],[Net Workyears]]&gt;10, "Over 10 Years",
IF(Table1[[#This Row],[Net Workyears]]&gt;=6, "6 - 10 Years",
IF(Table1[[#This Row],[Net Workyears]]&gt;=2,"2 - 5 Years",
IF(Table1[[#This Row],[Net Workyears]]&lt;2," &lt; 2 Years", "Invalid"))))</f>
        <v>Over 10 Years</v>
      </c>
      <c r="V3" s="14" t="str">
        <f>IF(Table1[[#This Row],[Age]]&gt;45, "Old - 45+ Years",
IF(Table1[[#This Row],[Age]]&gt;30, "Middle-Age - 31-45 Years",
IF(Table1[[#This Row],[Age]]&lt;=30, "Adolescent-Young - 30- Years", "Invalid")))</f>
        <v>Middle-Age - 31-45 Years</v>
      </c>
      <c r="W3" s="14" t="str">
        <f>CONCATENATE(Table1[[#This Row],[First Name]], " ",Table1[[#This Row],[Last Name]])</f>
        <v>Chris Williams</v>
      </c>
      <c r="X3" s="1">
        <f>IF(
   Table1[[#This Row],[End Date]]="Present",
   DATE(2025,4,27),
   IF(
     ISNUMBER(Table1[[#This Row],[End Date]]),
     Table1[[#This Row],[End Date]],
     IFERROR(
       DATEVALUE(Table1[[#This Row],[End Date]]),
       "Invalid"
     )
   )
 )</f>
        <v>42270</v>
      </c>
    </row>
    <row r="4" spans="1:24" x14ac:dyDescent="0.3">
      <c r="A4">
        <v>1057</v>
      </c>
      <c r="B4" t="s">
        <v>182</v>
      </c>
      <c r="C4" t="s">
        <v>36</v>
      </c>
      <c r="D4" t="s">
        <v>312</v>
      </c>
      <c r="E4">
        <v>50</v>
      </c>
      <c r="F4" t="s">
        <v>305</v>
      </c>
      <c r="G4" t="s">
        <v>308</v>
      </c>
      <c r="H4" t="s">
        <v>38</v>
      </c>
      <c r="I4">
        <v>145000</v>
      </c>
      <c r="J4" t="s">
        <v>39</v>
      </c>
      <c r="K4" t="s">
        <v>40</v>
      </c>
      <c r="L4" t="s">
        <v>24</v>
      </c>
      <c r="M4" t="s">
        <v>71</v>
      </c>
      <c r="N4" s="1" t="s">
        <v>361</v>
      </c>
      <c r="O4" t="s">
        <v>445</v>
      </c>
      <c r="P4" t="s">
        <v>26</v>
      </c>
      <c r="Q4" t="s">
        <v>24</v>
      </c>
      <c r="R4">
        <v>1</v>
      </c>
      <c r="S4">
        <f>NETWORKDAYS(Table1[[#This Row],[Start Date]], IF(Table1[[#This Row],[End Date]]="Present", DATE(2025,4,27), Table1[[#This Row],[End Date]]))</f>
        <v>983</v>
      </c>
      <c r="T4">
        <f>ROUND(Table1[[#This Row],[Net Workdays]]/365,1)</f>
        <v>2.7</v>
      </c>
      <c r="U4" t="str">
        <f>IF(Table1[[#This Row],[Net Workyears]]&gt;10, "Over 10 Years",
IF(Table1[[#This Row],[Net Workyears]]&gt;=6, "6 - 10 Years",
IF(Table1[[#This Row],[Net Workyears]]&gt;=2,"2 - 5 Years",
IF(Table1[[#This Row],[Net Workyears]]&lt;2," &lt; 2 Years", "Invalid"))))</f>
        <v>2 - 5 Years</v>
      </c>
      <c r="V4" s="14" t="str">
        <f>IF(Table1[[#This Row],[Age]]&gt;45, "Old - 45+ Years",
IF(Table1[[#This Row],[Age]]&gt;30, "Middle-Age - 31-45 Years",
IF(Table1[[#This Row],[Age]]&lt;=30, "Adolescent-Young - 30- Years", "Invalid")))</f>
        <v>Old - 45+ Years</v>
      </c>
      <c r="W4" s="14" t="str">
        <f>CONCATENATE(Table1[[#This Row],[First Name]], " ",Table1[[#This Row],[Last Name]])</f>
        <v>Chris Williams</v>
      </c>
      <c r="X4" s="1">
        <f>IF(
   Table1[[#This Row],[End Date]]="Present",
   DATE(2025,4,27),
   IF(
     ISNUMBER(Table1[[#This Row],[End Date]]),
     Table1[[#This Row],[End Date]],
     IFERROR(
       DATEVALUE(Table1[[#This Row],[End Date]]),
       "Invalid"
     )
   )
 )</f>
        <v>38777</v>
      </c>
    </row>
    <row r="5" spans="1:24" x14ac:dyDescent="0.3">
      <c r="A5">
        <v>1025</v>
      </c>
      <c r="B5" t="s">
        <v>213</v>
      </c>
      <c r="C5" t="s">
        <v>191</v>
      </c>
      <c r="D5" t="s">
        <v>313</v>
      </c>
      <c r="E5">
        <v>49</v>
      </c>
      <c r="F5" t="s">
        <v>306</v>
      </c>
      <c r="G5" t="s">
        <v>309</v>
      </c>
      <c r="H5" t="s">
        <v>83</v>
      </c>
      <c r="I5">
        <v>60000</v>
      </c>
      <c r="J5" t="s">
        <v>32</v>
      </c>
      <c r="K5" t="s">
        <v>40</v>
      </c>
      <c r="L5" t="s">
        <v>40</v>
      </c>
      <c r="M5" t="s">
        <v>106</v>
      </c>
      <c r="N5" s="1" t="s">
        <v>362</v>
      </c>
      <c r="O5" t="s">
        <v>446</v>
      </c>
      <c r="P5" t="s">
        <v>50</v>
      </c>
      <c r="Q5" t="s">
        <v>40</v>
      </c>
      <c r="R5" t="s">
        <v>515</v>
      </c>
      <c r="S5">
        <f>NETWORKDAYS(Table1[[#This Row],[Start Date]], IF(Table1[[#This Row],[End Date]]="Present", DATE(2025,4,27), Table1[[#This Row],[End Date]]))</f>
        <v>1057</v>
      </c>
      <c r="T5">
        <f>ROUND(Table1[[#This Row],[Net Workdays]]/365,1)</f>
        <v>2.9</v>
      </c>
      <c r="U5" t="str">
        <f>IF(Table1[[#This Row],[Net Workyears]]&gt;10, "Over 10 Years",
IF(Table1[[#This Row],[Net Workyears]]&gt;=6, "6 - 10 Years",
IF(Table1[[#This Row],[Net Workyears]]&gt;=2,"2 - 5 Years",
IF(Table1[[#This Row],[Net Workyears]]&lt;2," &lt; 2 Years", "Invalid"))))</f>
        <v>2 - 5 Years</v>
      </c>
      <c r="V5" s="14" t="str">
        <f>IF(Table1[[#This Row],[Age]]&gt;45, "Old - 45+ Years",
IF(Table1[[#This Row],[Age]]&gt;30, "Middle-Age - 31-45 Years",
IF(Table1[[#This Row],[Age]]&lt;=30, "Adolescent-Young - 30- Years", "Invalid")))</f>
        <v>Old - 45+ Years</v>
      </c>
      <c r="W5" s="14" t="str">
        <f>CONCATENATE(Table1[[#This Row],[First Name]], " ",Table1[[#This Row],[Last Name]])</f>
        <v>Jordan Wilson</v>
      </c>
      <c r="X5" s="1">
        <f>IF(
   Table1[[#This Row],[End Date]]="Present",
   DATE(2025,4,27),
   IF(
     ISNUMBER(Table1[[#This Row],[End Date]]),
     Table1[[#This Row],[End Date]],
     IFERROR(
       DATEVALUE(Table1[[#This Row],[End Date]]),
       "Invalid"
     )
   )
 )</f>
        <v>44950</v>
      </c>
    </row>
    <row r="6" spans="1:24" x14ac:dyDescent="0.3">
      <c r="A6">
        <v>1017</v>
      </c>
      <c r="B6" t="s">
        <v>51</v>
      </c>
      <c r="C6" t="s">
        <v>74</v>
      </c>
      <c r="D6" t="s">
        <v>314</v>
      </c>
      <c r="E6">
        <v>27</v>
      </c>
      <c r="F6" t="s">
        <v>306</v>
      </c>
      <c r="G6" t="s">
        <v>308</v>
      </c>
      <c r="H6" t="s">
        <v>105</v>
      </c>
      <c r="I6">
        <v>147000</v>
      </c>
      <c r="J6" t="s">
        <v>23</v>
      </c>
      <c r="K6" t="s">
        <v>24</v>
      </c>
      <c r="L6" t="s">
        <v>40</v>
      </c>
      <c r="M6" t="s">
        <v>25</v>
      </c>
      <c r="N6" s="1" t="s">
        <v>363</v>
      </c>
      <c r="O6" t="s">
        <v>447</v>
      </c>
      <c r="P6" t="s">
        <v>50</v>
      </c>
      <c r="Q6" t="s">
        <v>24</v>
      </c>
      <c r="R6">
        <v>2</v>
      </c>
      <c r="S6">
        <f>NETWORKDAYS(Table1[[#This Row],[Start Date]], IF(Table1[[#This Row],[End Date]]="Present", DATE(2025,4,27), Table1[[#This Row],[End Date]]))</f>
        <v>5095</v>
      </c>
      <c r="T6">
        <f>ROUND(Table1[[#This Row],[Net Workdays]]/365,1)</f>
        <v>14</v>
      </c>
      <c r="U6" t="str">
        <f>IF(Table1[[#This Row],[Net Workyears]]&gt;10, "Over 10 Years",
IF(Table1[[#This Row],[Net Workyears]]&gt;=6, "6 - 10 Years",
IF(Table1[[#This Row],[Net Workyears]]&gt;=2,"2 - 5 Years",
IF(Table1[[#This Row],[Net Workyears]]&lt;2," &lt; 2 Years", "Invalid"))))</f>
        <v>Over 10 Years</v>
      </c>
      <c r="V6" s="14" t="str">
        <f>IF(Table1[[#This Row],[Age]]&gt;45, "Old - 45+ Years",
IF(Table1[[#This Row],[Age]]&gt;30, "Middle-Age - 31-45 Years",
IF(Table1[[#This Row],[Age]]&lt;=30, "Adolescent-Young - 30- Years", "Invalid")))</f>
        <v>Adolescent-Young - 30- Years</v>
      </c>
      <c r="W6" s="14" t="str">
        <f>CONCATENATE(Table1[[#This Row],[First Name]], " ",Table1[[#This Row],[Last Name]])</f>
        <v>John Brown</v>
      </c>
      <c r="X6" s="1">
        <f>IF(
   Table1[[#This Row],[End Date]]="Present",
   DATE(2025,4,27),
   IF(
     ISNUMBER(Table1[[#This Row],[End Date]]),
     Table1[[#This Row],[End Date]],
     IFERROR(
       DATEVALUE(Table1[[#This Row],[End Date]]),
       "Invalid"
     )
   )
 )</f>
        <v>44937</v>
      </c>
    </row>
    <row r="7" spans="1:24" x14ac:dyDescent="0.3">
      <c r="A7">
        <v>1024</v>
      </c>
      <c r="B7" t="s">
        <v>56</v>
      </c>
      <c r="C7" t="s">
        <v>36</v>
      </c>
      <c r="D7" t="s">
        <v>57</v>
      </c>
      <c r="E7">
        <v>48</v>
      </c>
      <c r="F7" t="s">
        <v>305</v>
      </c>
      <c r="G7" t="s">
        <v>308</v>
      </c>
      <c r="H7" t="s">
        <v>58</v>
      </c>
      <c r="I7">
        <v>134000</v>
      </c>
      <c r="J7" t="s">
        <v>23</v>
      </c>
      <c r="K7" t="s">
        <v>40</v>
      </c>
      <c r="L7" t="s">
        <v>40</v>
      </c>
      <c r="M7" t="s">
        <v>106</v>
      </c>
      <c r="N7" s="1" t="s">
        <v>364</v>
      </c>
      <c r="O7" t="s">
        <v>448</v>
      </c>
      <c r="P7" t="s">
        <v>26</v>
      </c>
      <c r="Q7" t="s">
        <v>40</v>
      </c>
      <c r="R7" t="s">
        <v>515</v>
      </c>
      <c r="S7">
        <f>NETWORKDAYS(Table1[[#This Row],[Start Date]], IF(Table1[[#This Row],[End Date]]="Present", DATE(2025,4,27), Table1[[#This Row],[End Date]]))</f>
        <v>755</v>
      </c>
      <c r="T7">
        <f>ROUND(Table1[[#This Row],[Net Workdays]]/365,1)</f>
        <v>2.1</v>
      </c>
      <c r="U7" t="str">
        <f>IF(Table1[[#This Row],[Net Workyears]]&gt;10, "Over 10 Years",
IF(Table1[[#This Row],[Net Workyears]]&gt;=6, "6 - 10 Years",
IF(Table1[[#This Row],[Net Workyears]]&gt;=2,"2 - 5 Years",
IF(Table1[[#This Row],[Net Workyears]]&lt;2," &lt; 2 Years", "Invalid"))))</f>
        <v>2 - 5 Years</v>
      </c>
      <c r="V7" s="14" t="str">
        <f>IF(Table1[[#This Row],[Age]]&gt;45, "Old - 45+ Years",
IF(Table1[[#This Row],[Age]]&gt;30, "Middle-Age - 31-45 Years",
IF(Table1[[#This Row],[Age]]&lt;=30, "Adolescent-Young - 30- Years", "Invalid")))</f>
        <v>Old - 45+ Years</v>
      </c>
      <c r="W7" s="14" t="str">
        <f>CONCATENATE(Table1[[#This Row],[First Name]], " ",Table1[[#This Row],[Last Name]])</f>
        <v>Jane Williams</v>
      </c>
      <c r="X7" s="1">
        <f>IF(
   Table1[[#This Row],[End Date]]="Present",
   DATE(2025,4,27),
   IF(
     ISNUMBER(Table1[[#This Row],[End Date]]),
     Table1[[#This Row],[End Date]],
     IFERROR(
       DATEVALUE(Table1[[#This Row],[End Date]]),
       "Invalid"
     )
   )
 )</f>
        <v>41608</v>
      </c>
    </row>
    <row r="8" spans="1:24" x14ac:dyDescent="0.3">
      <c r="A8">
        <v>1003</v>
      </c>
      <c r="B8" t="s">
        <v>80</v>
      </c>
      <c r="C8" t="s">
        <v>74</v>
      </c>
      <c r="D8" t="s">
        <v>247</v>
      </c>
      <c r="E8">
        <v>45</v>
      </c>
      <c r="F8" t="s">
        <v>305</v>
      </c>
      <c r="G8" t="s">
        <v>307</v>
      </c>
      <c r="H8" t="s">
        <v>62</v>
      </c>
      <c r="I8">
        <v>72000</v>
      </c>
      <c r="J8" t="s">
        <v>23</v>
      </c>
      <c r="K8" t="s">
        <v>40</v>
      </c>
      <c r="L8" t="s">
        <v>24</v>
      </c>
      <c r="M8" t="s">
        <v>311</v>
      </c>
      <c r="N8" s="1" t="s">
        <v>365</v>
      </c>
      <c r="O8" t="s">
        <v>65</v>
      </c>
      <c r="P8" t="s">
        <v>66</v>
      </c>
      <c r="Q8" t="s">
        <v>24</v>
      </c>
      <c r="R8">
        <v>5</v>
      </c>
      <c r="S8">
        <f>NETWORKDAYS(Table1[[#This Row],[Start Date]], IF(Table1[[#This Row],[End Date]]="Present", DATE(2025,4,27), Table1[[#This Row],[End Date]]))</f>
        <v>2636</v>
      </c>
      <c r="T8">
        <f>ROUND(Table1[[#This Row],[Net Workdays]]/365,1)</f>
        <v>7.2</v>
      </c>
      <c r="U8" t="str">
        <f>IF(Table1[[#This Row],[Net Workyears]]&gt;10, "Over 10 Years",
IF(Table1[[#This Row],[Net Workyears]]&gt;=6, "6 - 10 Years",
IF(Table1[[#This Row],[Net Workyears]]&gt;=2,"2 - 5 Years",
IF(Table1[[#This Row],[Net Workyears]]&lt;2," &lt; 2 Years", "Invalid"))))</f>
        <v>6 - 10 Years</v>
      </c>
      <c r="V8" s="14" t="str">
        <f>IF(Table1[[#This Row],[Age]]&gt;45, "Old - 45+ Years",
IF(Table1[[#This Row],[Age]]&gt;30, "Middle-Age - 31-45 Years",
IF(Table1[[#This Row],[Age]]&lt;=30, "Adolescent-Young - 30- Years", "Invalid")))</f>
        <v>Middle-Age - 31-45 Years</v>
      </c>
      <c r="W8" s="14" t="str">
        <f>CONCATENATE(Table1[[#This Row],[First Name]], " ",Table1[[#This Row],[Last Name]])</f>
        <v>Alex Brown</v>
      </c>
      <c r="X8" s="1">
        <f>IF(
   Table1[[#This Row],[End Date]]="Present",
   DATE(2025,4,27),
   IF(
     ISNUMBER(Table1[[#This Row],[End Date]]),
     Table1[[#This Row],[End Date]],
     IFERROR(
       DATEVALUE(Table1[[#This Row],[End Date]]),
       "Invalid"
     )
   )
 )</f>
        <v>45774</v>
      </c>
    </row>
    <row r="9" spans="1:24" x14ac:dyDescent="0.3">
      <c r="A9">
        <v>1028</v>
      </c>
      <c r="B9" t="s">
        <v>137</v>
      </c>
      <c r="C9" t="s">
        <v>68</v>
      </c>
      <c r="D9" t="s">
        <v>315</v>
      </c>
      <c r="E9">
        <v>63</v>
      </c>
      <c r="F9" t="s">
        <v>305</v>
      </c>
      <c r="G9" t="s">
        <v>310</v>
      </c>
      <c r="H9" t="s">
        <v>62</v>
      </c>
      <c r="I9">
        <v>46000</v>
      </c>
      <c r="J9" t="s">
        <v>32</v>
      </c>
      <c r="K9" t="s">
        <v>24</v>
      </c>
      <c r="L9" t="s">
        <v>40</v>
      </c>
      <c r="M9" t="s">
        <v>71</v>
      </c>
      <c r="N9" s="1" t="s">
        <v>366</v>
      </c>
      <c r="O9" t="s">
        <v>449</v>
      </c>
      <c r="P9" t="s">
        <v>66</v>
      </c>
      <c r="Q9" t="s">
        <v>24</v>
      </c>
      <c r="R9">
        <v>3</v>
      </c>
      <c r="S9">
        <f>NETWORKDAYS(Table1[[#This Row],[Start Date]], IF(Table1[[#This Row],[End Date]]="Present", DATE(2025,4,27), Table1[[#This Row],[End Date]]))</f>
        <v>512</v>
      </c>
      <c r="T9">
        <f>ROUND(Table1[[#This Row],[Net Workdays]]/365,1)</f>
        <v>1.4</v>
      </c>
      <c r="U9" t="str">
        <f>IF(Table1[[#This Row],[Net Workyears]]&gt;10, "Over 10 Years",
IF(Table1[[#This Row],[Net Workyears]]&gt;=6, "6 - 10 Years",
IF(Table1[[#This Row],[Net Workyears]]&gt;=2,"2 - 5 Years",
IF(Table1[[#This Row],[Net Workyears]]&lt;2," &lt; 2 Years", "Invalid"))))</f>
        <v xml:space="preserve"> &lt; 2 Years</v>
      </c>
      <c r="V9" s="14" t="str">
        <f>IF(Table1[[#This Row],[Age]]&gt;45, "Old - 45+ Years",
IF(Table1[[#This Row],[Age]]&gt;30, "Middle-Age - 31-45 Years",
IF(Table1[[#This Row],[Age]]&lt;=30, "Adolescent-Young - 30- Years", "Invalid")))</f>
        <v>Old - 45+ Years</v>
      </c>
      <c r="W9" s="14" t="str">
        <f>CONCATENATE(Table1[[#This Row],[First Name]], " ",Table1[[#This Row],[Last Name]])</f>
        <v>Taylor Davis</v>
      </c>
      <c r="X9" s="1">
        <f>IF(
   Table1[[#This Row],[End Date]]="Present",
   DATE(2025,4,27),
   IF(
     ISNUMBER(Table1[[#This Row],[End Date]]),
     Table1[[#This Row],[End Date]],
     IFERROR(
       DATEVALUE(Table1[[#This Row],[End Date]]),
       "Invalid"
     )
   )
 )</f>
        <v>44685</v>
      </c>
    </row>
    <row r="10" spans="1:24" x14ac:dyDescent="0.3">
      <c r="A10">
        <v>1029</v>
      </c>
      <c r="B10" t="s">
        <v>213</v>
      </c>
      <c r="C10" t="s">
        <v>74</v>
      </c>
      <c r="D10" t="s">
        <v>75</v>
      </c>
      <c r="E10">
        <v>41</v>
      </c>
      <c r="F10" t="s">
        <v>305</v>
      </c>
      <c r="G10" t="s">
        <v>310</v>
      </c>
      <c r="H10" t="s">
        <v>76</v>
      </c>
      <c r="I10">
        <v>56000</v>
      </c>
      <c r="J10" t="s">
        <v>77</v>
      </c>
      <c r="K10" t="s">
        <v>40</v>
      </c>
      <c r="L10" t="s">
        <v>40</v>
      </c>
      <c r="M10" t="s">
        <v>106</v>
      </c>
      <c r="N10" s="1" t="s">
        <v>367</v>
      </c>
      <c r="O10" t="s">
        <v>450</v>
      </c>
      <c r="P10" t="s">
        <v>79</v>
      </c>
      <c r="Q10" t="s">
        <v>40</v>
      </c>
      <c r="R10" t="s">
        <v>515</v>
      </c>
      <c r="S10">
        <f>NETWORKDAYS(Table1[[#This Row],[Start Date]], IF(Table1[[#This Row],[End Date]]="Present", DATE(2025,4,27), Table1[[#This Row],[End Date]]))</f>
        <v>2994</v>
      </c>
      <c r="T10">
        <f>ROUND(Table1[[#This Row],[Net Workdays]]/365,1)</f>
        <v>8.1999999999999993</v>
      </c>
      <c r="U10" t="str">
        <f>IF(Table1[[#This Row],[Net Workyears]]&gt;10, "Over 10 Years",
IF(Table1[[#This Row],[Net Workyears]]&gt;=6, "6 - 10 Years",
IF(Table1[[#This Row],[Net Workyears]]&gt;=2,"2 - 5 Years",
IF(Table1[[#This Row],[Net Workyears]]&lt;2," &lt; 2 Years", "Invalid"))))</f>
        <v>6 - 10 Years</v>
      </c>
      <c r="V10" s="14" t="str">
        <f>IF(Table1[[#This Row],[Age]]&gt;45, "Old - 45+ Years",
IF(Table1[[#This Row],[Age]]&gt;30, "Middle-Age - 31-45 Years",
IF(Table1[[#This Row],[Age]]&lt;=30, "Adolescent-Young - 30- Years", "Invalid")))</f>
        <v>Middle-Age - 31-45 Years</v>
      </c>
      <c r="W10" s="14" t="str">
        <f>CONCATENATE(Table1[[#This Row],[First Name]], " ",Table1[[#This Row],[Last Name]])</f>
        <v>Jordan Brown</v>
      </c>
      <c r="X10" s="1">
        <f>IF(
   Table1[[#This Row],[End Date]]="Present",
   DATE(2025,4,27),
   IF(
     ISNUMBER(Table1[[#This Row],[End Date]]),
     Table1[[#This Row],[End Date]],
     IFERROR(
       DATEVALUE(Table1[[#This Row],[End Date]]),
       "Invalid"
     )
   )
 )</f>
        <v>44374</v>
      </c>
    </row>
    <row r="11" spans="1:24" x14ac:dyDescent="0.3">
      <c r="A11">
        <v>1014</v>
      </c>
      <c r="B11" t="s">
        <v>80</v>
      </c>
      <c r="C11" t="s">
        <v>120</v>
      </c>
      <c r="D11" t="s">
        <v>316</v>
      </c>
      <c r="E11">
        <v>59</v>
      </c>
      <c r="F11" t="s">
        <v>306</v>
      </c>
      <c r="G11" t="s">
        <v>310</v>
      </c>
      <c r="H11" t="s">
        <v>83</v>
      </c>
      <c r="I11">
        <v>66000</v>
      </c>
      <c r="J11" t="s">
        <v>39</v>
      </c>
      <c r="K11" t="s">
        <v>40</v>
      </c>
      <c r="L11" t="s">
        <v>40</v>
      </c>
      <c r="M11" t="s">
        <v>84</v>
      </c>
      <c r="N11" s="1" t="s">
        <v>368</v>
      </c>
      <c r="O11" t="s">
        <v>65</v>
      </c>
      <c r="P11" t="s">
        <v>79</v>
      </c>
      <c r="Q11" t="s">
        <v>24</v>
      </c>
      <c r="R11">
        <v>3</v>
      </c>
      <c r="S11">
        <f>NETWORKDAYS(Table1[[#This Row],[Start Date]], IF(Table1[[#This Row],[End Date]]="Present", DATE(2025,4,27), Table1[[#This Row],[End Date]]))</f>
        <v>2640</v>
      </c>
      <c r="T11">
        <f>ROUND(Table1[[#This Row],[Net Workdays]]/365,1)</f>
        <v>7.2</v>
      </c>
      <c r="U11" t="str">
        <f>IF(Table1[[#This Row],[Net Workyears]]&gt;10, "Over 10 Years",
IF(Table1[[#This Row],[Net Workyears]]&gt;=6, "6 - 10 Years",
IF(Table1[[#This Row],[Net Workyears]]&gt;=2,"2 - 5 Years",
IF(Table1[[#This Row],[Net Workyears]]&lt;2," &lt; 2 Years", "Invalid"))))</f>
        <v>6 - 10 Years</v>
      </c>
      <c r="V11" s="14" t="str">
        <f>IF(Table1[[#This Row],[Age]]&gt;45, "Old - 45+ Years",
IF(Table1[[#This Row],[Age]]&gt;30, "Middle-Age - 31-45 Years",
IF(Table1[[#This Row],[Age]]&lt;=30, "Adolescent-Young - 30- Years", "Invalid")))</f>
        <v>Old - 45+ Years</v>
      </c>
      <c r="W11" s="14" t="str">
        <f>CONCATENATE(Table1[[#This Row],[First Name]], " ",Table1[[#This Row],[Last Name]])</f>
        <v>Alex Miller</v>
      </c>
      <c r="X11" s="1">
        <f>IF(
   Table1[[#This Row],[End Date]]="Present",
   DATE(2025,4,27),
   IF(
     ISNUMBER(Table1[[#This Row],[End Date]]),
     Table1[[#This Row],[End Date]],
     IFERROR(
       DATEVALUE(Table1[[#This Row],[End Date]]),
       "Invalid"
     )
   )
 )</f>
        <v>45774</v>
      </c>
    </row>
    <row r="12" spans="1:24" x14ac:dyDescent="0.3">
      <c r="A12">
        <v>1064</v>
      </c>
      <c r="B12" t="s">
        <v>213</v>
      </c>
      <c r="C12" t="s">
        <v>122</v>
      </c>
      <c r="D12" t="s">
        <v>317</v>
      </c>
      <c r="E12">
        <v>33</v>
      </c>
      <c r="F12" t="s">
        <v>306</v>
      </c>
      <c r="G12" t="s">
        <v>310</v>
      </c>
      <c r="H12" t="s">
        <v>87</v>
      </c>
      <c r="I12">
        <v>128000</v>
      </c>
      <c r="J12" t="s">
        <v>77</v>
      </c>
      <c r="K12" t="s">
        <v>24</v>
      </c>
      <c r="L12" t="s">
        <v>40</v>
      </c>
      <c r="M12" t="s">
        <v>311</v>
      </c>
      <c r="N12" s="1" t="s">
        <v>369</v>
      </c>
      <c r="O12" t="s">
        <v>451</v>
      </c>
      <c r="P12" t="s">
        <v>66</v>
      </c>
      <c r="Q12" t="s">
        <v>40</v>
      </c>
      <c r="R12">
        <v>0</v>
      </c>
      <c r="S12">
        <f>NETWORKDAYS(Table1[[#This Row],[Start Date]], IF(Table1[[#This Row],[End Date]]="Present", DATE(2025,4,27), Table1[[#This Row],[End Date]]))</f>
        <v>34</v>
      </c>
      <c r="T12">
        <f>ROUND(Table1[[#This Row],[Net Workdays]]/365,1)</f>
        <v>0.1</v>
      </c>
      <c r="U12" t="str">
        <f>IF(Table1[[#This Row],[Net Workyears]]&gt;10, "Over 10 Years",
IF(Table1[[#This Row],[Net Workyears]]&gt;=6, "6 - 10 Years",
IF(Table1[[#This Row],[Net Workyears]]&gt;=2,"2 - 5 Years",
IF(Table1[[#This Row],[Net Workyears]]&lt;2," &lt; 2 Years", "Invalid"))))</f>
        <v xml:space="preserve"> &lt; 2 Years</v>
      </c>
      <c r="V12" s="14" t="str">
        <f>IF(Table1[[#This Row],[Age]]&gt;45, "Old - 45+ Years",
IF(Table1[[#This Row],[Age]]&gt;30, "Middle-Age - 31-45 Years",
IF(Table1[[#This Row],[Age]]&lt;=30, "Adolescent-Young - 30- Years", "Invalid")))</f>
        <v>Middle-Age - 31-45 Years</v>
      </c>
      <c r="W12" s="14" t="str">
        <f>CONCATENATE(Table1[[#This Row],[First Name]], " ",Table1[[#This Row],[Last Name]])</f>
        <v>Jordan Jones</v>
      </c>
      <c r="X12" s="1">
        <f>IF(
   Table1[[#This Row],[End Date]]="Present",
   DATE(2025,4,27),
   IF(
     ISNUMBER(Table1[[#This Row],[End Date]]),
     Table1[[#This Row],[End Date]],
     IFERROR(
       DATEVALUE(Table1[[#This Row],[End Date]]),
       "Invalid"
     )
   )
 )</f>
        <v>42246</v>
      </c>
    </row>
    <row r="13" spans="1:24" x14ac:dyDescent="0.3">
      <c r="A13">
        <v>1070</v>
      </c>
      <c r="B13" t="s">
        <v>93</v>
      </c>
      <c r="C13" t="s">
        <v>227</v>
      </c>
      <c r="D13" t="s">
        <v>90</v>
      </c>
      <c r="E13">
        <v>30</v>
      </c>
      <c r="F13" t="s">
        <v>306</v>
      </c>
      <c r="G13" t="s">
        <v>310</v>
      </c>
      <c r="H13" t="s">
        <v>87</v>
      </c>
      <c r="I13">
        <v>112000</v>
      </c>
      <c r="J13" t="s">
        <v>91</v>
      </c>
      <c r="K13" t="s">
        <v>24</v>
      </c>
      <c r="L13" t="s">
        <v>40</v>
      </c>
      <c r="M13" t="s">
        <v>84</v>
      </c>
      <c r="N13" s="1" t="s">
        <v>370</v>
      </c>
      <c r="O13" t="s">
        <v>65</v>
      </c>
      <c r="P13" t="s">
        <v>26</v>
      </c>
      <c r="Q13" t="s">
        <v>40</v>
      </c>
      <c r="R13" t="s">
        <v>515</v>
      </c>
      <c r="S13">
        <f>NETWORKDAYS(Table1[[#This Row],[Start Date]], IF(Table1[[#This Row],[End Date]]="Present", DATE(2025,4,27), Table1[[#This Row],[End Date]]))</f>
        <v>3725</v>
      </c>
      <c r="T13">
        <f>ROUND(Table1[[#This Row],[Net Workdays]]/365,1)</f>
        <v>10.199999999999999</v>
      </c>
      <c r="U13" t="str">
        <f>IF(Table1[[#This Row],[Net Workyears]]&gt;10, "Over 10 Years",
IF(Table1[[#This Row],[Net Workyears]]&gt;=6, "6 - 10 Years",
IF(Table1[[#This Row],[Net Workyears]]&gt;=2,"2 - 5 Years",
IF(Table1[[#This Row],[Net Workyears]]&lt;2," &lt; 2 Years", "Invalid"))))</f>
        <v>Over 10 Years</v>
      </c>
      <c r="V13" s="14" t="str">
        <f>IF(Table1[[#This Row],[Age]]&gt;45, "Old - 45+ Years",
IF(Table1[[#This Row],[Age]]&gt;30, "Middle-Age - 31-45 Years",
IF(Table1[[#This Row],[Age]]&lt;=30, "Adolescent-Young - 30- Years", "Invalid")))</f>
        <v>Adolescent-Young - 30- Years</v>
      </c>
      <c r="W13" s="14" t="str">
        <f>CONCATENATE(Table1[[#This Row],[First Name]], " ",Table1[[#This Row],[Last Name]])</f>
        <v>Morgan Johnson</v>
      </c>
      <c r="X13" s="1">
        <f>IF(
   Table1[[#This Row],[End Date]]="Present",
   DATE(2025,4,27),
   IF(
     ISNUMBER(Table1[[#This Row],[End Date]]),
     Table1[[#This Row],[End Date]],
     IFERROR(
       DATEVALUE(Table1[[#This Row],[End Date]]),
       "Invalid"
     )
   )
 )</f>
        <v>45774</v>
      </c>
    </row>
    <row r="14" spans="1:24" x14ac:dyDescent="0.3">
      <c r="A14">
        <v>1077</v>
      </c>
      <c r="B14" t="s">
        <v>93</v>
      </c>
      <c r="C14" t="s">
        <v>120</v>
      </c>
      <c r="D14" t="s">
        <v>318</v>
      </c>
      <c r="E14">
        <v>49</v>
      </c>
      <c r="F14" t="s">
        <v>306</v>
      </c>
      <c r="G14" t="s">
        <v>309</v>
      </c>
      <c r="H14" t="s">
        <v>95</v>
      </c>
      <c r="I14">
        <v>41000</v>
      </c>
      <c r="J14" t="s">
        <v>91</v>
      </c>
      <c r="K14" t="s">
        <v>24</v>
      </c>
      <c r="L14" t="s">
        <v>24</v>
      </c>
      <c r="M14" t="s">
        <v>106</v>
      </c>
      <c r="N14" s="1" t="s">
        <v>371</v>
      </c>
      <c r="O14" t="s">
        <v>452</v>
      </c>
      <c r="P14" t="s">
        <v>34</v>
      </c>
      <c r="Q14" t="s">
        <v>24</v>
      </c>
      <c r="R14">
        <v>5</v>
      </c>
      <c r="S14">
        <f>NETWORKDAYS(Table1[[#This Row],[Start Date]], IF(Table1[[#This Row],[End Date]]="Present", DATE(2025,4,27), Table1[[#This Row],[End Date]]))</f>
        <v>1671</v>
      </c>
      <c r="T14">
        <f>ROUND(Table1[[#This Row],[Net Workdays]]/365,1)</f>
        <v>4.5999999999999996</v>
      </c>
      <c r="U14" t="str">
        <f>IF(Table1[[#This Row],[Net Workyears]]&gt;10, "Over 10 Years",
IF(Table1[[#This Row],[Net Workyears]]&gt;=6, "6 - 10 Years",
IF(Table1[[#This Row],[Net Workyears]]&gt;=2,"2 - 5 Years",
IF(Table1[[#This Row],[Net Workyears]]&lt;2," &lt; 2 Years", "Invalid"))))</f>
        <v>2 - 5 Years</v>
      </c>
      <c r="V14" s="14" t="str">
        <f>IF(Table1[[#This Row],[Age]]&gt;45, "Old - 45+ Years",
IF(Table1[[#This Row],[Age]]&gt;30, "Middle-Age - 31-45 Years",
IF(Table1[[#This Row],[Age]]&lt;=30, "Adolescent-Young - 30- Years", "Invalid")))</f>
        <v>Old - 45+ Years</v>
      </c>
      <c r="W14" s="14" t="str">
        <f>CONCATENATE(Table1[[#This Row],[First Name]], " ",Table1[[#This Row],[Last Name]])</f>
        <v>Morgan Miller</v>
      </c>
      <c r="X14" s="1">
        <f>IF(
   Table1[[#This Row],[End Date]]="Present",
   DATE(2025,4,27),
   IF(
     ISNUMBER(Table1[[#This Row],[End Date]]),
     Table1[[#This Row],[End Date]],
     IFERROR(
       DATEVALUE(Table1[[#This Row],[End Date]]),
       "Invalid"
     )
   )
 )</f>
        <v>44366</v>
      </c>
    </row>
    <row r="15" spans="1:24" x14ac:dyDescent="0.3">
      <c r="A15">
        <v>1015</v>
      </c>
      <c r="B15" t="s">
        <v>137</v>
      </c>
      <c r="C15" t="s">
        <v>97</v>
      </c>
      <c r="D15" t="s">
        <v>98</v>
      </c>
      <c r="E15">
        <v>37</v>
      </c>
      <c r="F15" t="s">
        <v>305</v>
      </c>
      <c r="G15" t="s">
        <v>309</v>
      </c>
      <c r="H15" t="s">
        <v>62</v>
      </c>
      <c r="I15">
        <v>96000</v>
      </c>
      <c r="J15" t="s">
        <v>39</v>
      </c>
      <c r="K15" t="s">
        <v>24</v>
      </c>
      <c r="L15" t="s">
        <v>40</v>
      </c>
      <c r="M15" t="s">
        <v>25</v>
      </c>
      <c r="N15" s="1" t="s">
        <v>372</v>
      </c>
      <c r="O15" t="s">
        <v>453</v>
      </c>
      <c r="P15" t="s">
        <v>66</v>
      </c>
      <c r="Q15" t="s">
        <v>40</v>
      </c>
      <c r="R15">
        <v>0</v>
      </c>
      <c r="S15">
        <f>NETWORKDAYS(Table1[[#This Row],[Start Date]], IF(Table1[[#This Row],[End Date]]="Present", DATE(2025,4,27), Table1[[#This Row],[End Date]]))</f>
        <v>2652</v>
      </c>
      <c r="T15">
        <f>ROUND(Table1[[#This Row],[Net Workdays]]/365,1)</f>
        <v>7.3</v>
      </c>
      <c r="U15" t="str">
        <f>IF(Table1[[#This Row],[Net Workyears]]&gt;10, "Over 10 Years",
IF(Table1[[#This Row],[Net Workyears]]&gt;=6, "6 - 10 Years",
IF(Table1[[#This Row],[Net Workyears]]&gt;=2,"2 - 5 Years",
IF(Table1[[#This Row],[Net Workyears]]&lt;2," &lt; 2 Years", "Invalid"))))</f>
        <v>6 - 10 Years</v>
      </c>
      <c r="V15" s="14" t="str">
        <f>IF(Table1[[#This Row],[Age]]&gt;45, "Old - 45+ Years",
IF(Table1[[#This Row],[Age]]&gt;30, "Middle-Age - 31-45 Years",
IF(Table1[[#This Row],[Age]]&lt;=30, "Adolescent-Young - 30- Years", "Invalid")))</f>
        <v>Middle-Age - 31-45 Years</v>
      </c>
      <c r="W15" s="14" t="str">
        <f>CONCATENATE(Table1[[#This Row],[First Name]], " ",Table1[[#This Row],[Last Name]])</f>
        <v>Taylor Smith</v>
      </c>
      <c r="X15" s="1">
        <f>IF(
   Table1[[#This Row],[End Date]]="Present",
   DATE(2025,4,27),
   IF(
     ISNUMBER(Table1[[#This Row],[End Date]]),
     Table1[[#This Row],[End Date]],
     IFERROR(
       DATEVALUE(Table1[[#This Row],[End Date]]),
       "Invalid"
     )
   )
 )</f>
        <v>41642</v>
      </c>
    </row>
    <row r="16" spans="1:24" x14ac:dyDescent="0.3">
      <c r="A16">
        <v>1001</v>
      </c>
      <c r="B16" t="s">
        <v>102</v>
      </c>
      <c r="C16" t="s">
        <v>103</v>
      </c>
      <c r="D16" t="s">
        <v>104</v>
      </c>
      <c r="E16">
        <v>64</v>
      </c>
      <c r="F16" t="s">
        <v>305</v>
      </c>
      <c r="G16" t="s">
        <v>310</v>
      </c>
      <c r="H16" t="s">
        <v>105</v>
      </c>
      <c r="I16">
        <v>66000</v>
      </c>
      <c r="J16" t="s">
        <v>39</v>
      </c>
      <c r="K16" t="s">
        <v>24</v>
      </c>
      <c r="L16" t="s">
        <v>40</v>
      </c>
      <c r="M16" t="s">
        <v>106</v>
      </c>
      <c r="N16" s="1" t="s">
        <v>373</v>
      </c>
      <c r="O16" t="s">
        <v>454</v>
      </c>
      <c r="P16" t="s">
        <v>50</v>
      </c>
      <c r="Q16" t="s">
        <v>24</v>
      </c>
      <c r="R16">
        <v>3</v>
      </c>
      <c r="S16">
        <f>NETWORKDAYS(Table1[[#This Row],[Start Date]], IF(Table1[[#This Row],[End Date]]="Present", DATE(2025,4,27), Table1[[#This Row],[End Date]]))</f>
        <v>1390</v>
      </c>
      <c r="T16">
        <f>ROUND(Table1[[#This Row],[Net Workdays]]/365,1)</f>
        <v>3.8</v>
      </c>
      <c r="U16" t="str">
        <f>IF(Table1[[#This Row],[Net Workyears]]&gt;10, "Over 10 Years",
IF(Table1[[#This Row],[Net Workyears]]&gt;=6, "6 - 10 Years",
IF(Table1[[#This Row],[Net Workyears]]&gt;=2,"2 - 5 Years",
IF(Table1[[#This Row],[Net Workyears]]&lt;2," &lt; 2 Years", "Invalid"))))</f>
        <v>2 - 5 Years</v>
      </c>
      <c r="V16" s="14" t="str">
        <f>IF(Table1[[#This Row],[Age]]&gt;45, "Old - 45+ Years",
IF(Table1[[#This Row],[Age]]&gt;30, "Middle-Age - 31-45 Years",
IF(Table1[[#This Row],[Age]]&lt;=30, "Adolescent-Young - 30- Years", "Invalid")))</f>
        <v>Old - 45+ Years</v>
      </c>
      <c r="W16" s="14" t="str">
        <f>CONCATENATE(Table1[[#This Row],[First Name]], " ",Table1[[#This Row],[Last Name]])</f>
        <v>Casey Anderson</v>
      </c>
      <c r="X16" s="1">
        <f>IF(
   Table1[[#This Row],[End Date]]="Present",
   DATE(2025,4,27),
   IF(
     ISNUMBER(Table1[[#This Row],[End Date]]),
     Table1[[#This Row],[End Date]],
     IFERROR(
       DATEVALUE(Table1[[#This Row],[End Date]]),
       "Invalid"
     )
   )
 )</f>
        <v>43693</v>
      </c>
    </row>
    <row r="17" spans="1:24" x14ac:dyDescent="0.3">
      <c r="A17">
        <v>1022</v>
      </c>
      <c r="B17" t="s">
        <v>93</v>
      </c>
      <c r="C17" t="s">
        <v>137</v>
      </c>
      <c r="D17" t="s">
        <v>319</v>
      </c>
      <c r="E17">
        <v>51</v>
      </c>
      <c r="F17" t="s">
        <v>305</v>
      </c>
      <c r="G17" t="s">
        <v>309</v>
      </c>
      <c r="H17" t="s">
        <v>62</v>
      </c>
      <c r="I17">
        <v>105000</v>
      </c>
      <c r="J17" t="s">
        <v>32</v>
      </c>
      <c r="K17" t="s">
        <v>40</v>
      </c>
      <c r="L17" t="s">
        <v>40</v>
      </c>
      <c r="M17" t="s">
        <v>71</v>
      </c>
      <c r="N17" s="1" t="s">
        <v>374</v>
      </c>
      <c r="O17" t="s">
        <v>455</v>
      </c>
      <c r="P17" t="s">
        <v>50</v>
      </c>
      <c r="Q17" t="s">
        <v>24</v>
      </c>
      <c r="R17">
        <v>2</v>
      </c>
      <c r="S17">
        <f>NETWORKDAYS(Table1[[#This Row],[Start Date]], IF(Table1[[#This Row],[End Date]]="Present", DATE(2025,4,27), Table1[[#This Row],[End Date]]))</f>
        <v>3829</v>
      </c>
      <c r="T17">
        <f>ROUND(Table1[[#This Row],[Net Workdays]]/365,1)</f>
        <v>10.5</v>
      </c>
      <c r="U17" t="str">
        <f>IF(Table1[[#This Row],[Net Workyears]]&gt;10, "Over 10 Years",
IF(Table1[[#This Row],[Net Workyears]]&gt;=6, "6 - 10 Years",
IF(Table1[[#This Row],[Net Workyears]]&gt;=2,"2 - 5 Years",
IF(Table1[[#This Row],[Net Workyears]]&lt;2," &lt; 2 Years", "Invalid"))))</f>
        <v>Over 10 Years</v>
      </c>
      <c r="V17" s="14" t="str">
        <f>IF(Table1[[#This Row],[Age]]&gt;45, "Old - 45+ Years",
IF(Table1[[#This Row],[Age]]&gt;30, "Middle-Age - 31-45 Years",
IF(Table1[[#This Row],[Age]]&lt;=30, "Adolescent-Young - 30- Years", "Invalid")))</f>
        <v>Old - 45+ Years</v>
      </c>
      <c r="W17" s="14" t="str">
        <f>CONCATENATE(Table1[[#This Row],[First Name]], " ",Table1[[#This Row],[Last Name]])</f>
        <v>Morgan Taylor</v>
      </c>
      <c r="X17" s="1">
        <f>IF(
   Table1[[#This Row],[End Date]]="Present",
   DATE(2025,4,27),
   IF(
     ISNUMBER(Table1[[#This Row],[End Date]]),
     Table1[[#This Row],[End Date]],
     IFERROR(
       DATEVALUE(Table1[[#This Row],[End Date]]),
       "Invalid"
     )
   )
 )</f>
        <v>43175</v>
      </c>
    </row>
    <row r="18" spans="1:24" x14ac:dyDescent="0.3">
      <c r="A18">
        <v>1004</v>
      </c>
      <c r="B18" t="s">
        <v>56</v>
      </c>
      <c r="C18" t="s">
        <v>74</v>
      </c>
      <c r="D18" t="s">
        <v>111</v>
      </c>
      <c r="E18">
        <v>41</v>
      </c>
      <c r="F18" t="s">
        <v>305</v>
      </c>
      <c r="G18" t="s">
        <v>308</v>
      </c>
      <c r="H18" t="s">
        <v>112</v>
      </c>
      <c r="I18">
        <v>121000</v>
      </c>
      <c r="J18" t="s">
        <v>23</v>
      </c>
      <c r="K18" t="s">
        <v>40</v>
      </c>
      <c r="L18" t="s">
        <v>24</v>
      </c>
      <c r="M18" t="s">
        <v>106</v>
      </c>
      <c r="N18" s="1" t="s">
        <v>375</v>
      </c>
      <c r="O18" t="s">
        <v>456</v>
      </c>
      <c r="P18" t="s">
        <v>34</v>
      </c>
      <c r="Q18" t="s">
        <v>24</v>
      </c>
      <c r="R18">
        <v>2</v>
      </c>
      <c r="S18">
        <f>NETWORKDAYS(Table1[[#This Row],[Start Date]], IF(Table1[[#This Row],[End Date]]="Present", DATE(2025,4,27), Table1[[#This Row],[End Date]]))</f>
        <v>780</v>
      </c>
      <c r="T18">
        <f>ROUND(Table1[[#This Row],[Net Workdays]]/365,1)</f>
        <v>2.1</v>
      </c>
      <c r="U18" t="str">
        <f>IF(Table1[[#This Row],[Net Workyears]]&gt;10, "Over 10 Years",
IF(Table1[[#This Row],[Net Workyears]]&gt;=6, "6 - 10 Years",
IF(Table1[[#This Row],[Net Workyears]]&gt;=2,"2 - 5 Years",
IF(Table1[[#This Row],[Net Workyears]]&lt;2," &lt; 2 Years", "Invalid"))))</f>
        <v>2 - 5 Years</v>
      </c>
      <c r="V18" s="14" t="str">
        <f>IF(Table1[[#This Row],[Age]]&gt;45, "Old - 45+ Years",
IF(Table1[[#This Row],[Age]]&gt;30, "Middle-Age - 31-45 Years",
IF(Table1[[#This Row],[Age]]&lt;=30, "Adolescent-Young - 30- Years", "Invalid")))</f>
        <v>Middle-Age - 31-45 Years</v>
      </c>
      <c r="W18" s="14" t="str">
        <f>CONCATENATE(Table1[[#This Row],[First Name]], " ",Table1[[#This Row],[Last Name]])</f>
        <v>Jane Brown</v>
      </c>
      <c r="X18" s="1">
        <f>IF(
   Table1[[#This Row],[End Date]]="Present",
   DATE(2025,4,27),
   IF(
     ISNUMBER(Table1[[#This Row],[End Date]]),
     Table1[[#This Row],[End Date]],
     IFERROR(
       DATEVALUE(Table1[[#This Row],[End Date]]),
       "Invalid"
     )
   )
 )</f>
        <v>43856</v>
      </c>
    </row>
    <row r="19" spans="1:24" x14ac:dyDescent="0.3">
      <c r="A19">
        <v>1030</v>
      </c>
      <c r="B19" t="s">
        <v>213</v>
      </c>
      <c r="C19" t="s">
        <v>137</v>
      </c>
      <c r="D19" t="s">
        <v>115</v>
      </c>
      <c r="E19">
        <v>48</v>
      </c>
      <c r="F19" t="s">
        <v>306</v>
      </c>
      <c r="G19" t="s">
        <v>310</v>
      </c>
      <c r="H19" t="s">
        <v>87</v>
      </c>
      <c r="I19">
        <v>60000</v>
      </c>
      <c r="J19" t="s">
        <v>77</v>
      </c>
      <c r="K19" t="s">
        <v>40</v>
      </c>
      <c r="L19" t="s">
        <v>40</v>
      </c>
      <c r="M19" t="s">
        <v>84</v>
      </c>
      <c r="N19" s="1" t="s">
        <v>376</v>
      </c>
      <c r="O19" t="s">
        <v>457</v>
      </c>
      <c r="P19" t="s">
        <v>79</v>
      </c>
      <c r="Q19" t="s">
        <v>24</v>
      </c>
      <c r="R19">
        <v>5</v>
      </c>
      <c r="S19">
        <f>NETWORKDAYS(Table1[[#This Row],[Start Date]], IF(Table1[[#This Row],[End Date]]="Present", DATE(2025,4,27), Table1[[#This Row],[End Date]]))</f>
        <v>2468</v>
      </c>
      <c r="T19">
        <f>ROUND(Table1[[#This Row],[Net Workdays]]/365,1)</f>
        <v>6.8</v>
      </c>
      <c r="U19" t="str">
        <f>IF(Table1[[#This Row],[Net Workyears]]&gt;10, "Over 10 Years",
IF(Table1[[#This Row],[Net Workyears]]&gt;=6, "6 - 10 Years",
IF(Table1[[#This Row],[Net Workyears]]&gt;=2,"2 - 5 Years",
IF(Table1[[#This Row],[Net Workyears]]&lt;2," &lt; 2 Years", "Invalid"))))</f>
        <v>6 - 10 Years</v>
      </c>
      <c r="V19" s="14" t="str">
        <f>IF(Table1[[#This Row],[Age]]&gt;45, "Old - 45+ Years",
IF(Table1[[#This Row],[Age]]&gt;30, "Middle-Age - 31-45 Years",
IF(Table1[[#This Row],[Age]]&lt;=30, "Adolescent-Young - 30- Years", "Invalid")))</f>
        <v>Old - 45+ Years</v>
      </c>
      <c r="W19" s="14" t="str">
        <f>CONCATENATE(Table1[[#This Row],[First Name]], " ",Table1[[#This Row],[Last Name]])</f>
        <v>Jordan Taylor</v>
      </c>
      <c r="X19" s="1">
        <f>IF(
   Table1[[#This Row],[End Date]]="Present",
   DATE(2025,4,27),
   IF(
     ISNUMBER(Table1[[#This Row],[End Date]]),
     Table1[[#This Row],[End Date]],
     IFERROR(
       DATEVALUE(Table1[[#This Row],[End Date]]),
       "Invalid"
     )
   )
 )</f>
        <v>42717</v>
      </c>
    </row>
    <row r="20" spans="1:24" x14ac:dyDescent="0.3">
      <c r="A20">
        <v>1062</v>
      </c>
      <c r="B20" t="s">
        <v>213</v>
      </c>
      <c r="C20" t="s">
        <v>74</v>
      </c>
      <c r="D20" t="s">
        <v>116</v>
      </c>
      <c r="E20">
        <v>53</v>
      </c>
      <c r="F20" t="s">
        <v>306</v>
      </c>
      <c r="G20" t="s">
        <v>308</v>
      </c>
      <c r="H20" t="s">
        <v>76</v>
      </c>
      <c r="I20">
        <v>47000</v>
      </c>
      <c r="J20" t="s">
        <v>39</v>
      </c>
      <c r="K20" t="s">
        <v>24</v>
      </c>
      <c r="L20" t="s">
        <v>40</v>
      </c>
      <c r="M20" t="s">
        <v>106</v>
      </c>
      <c r="N20" s="1" t="s">
        <v>377</v>
      </c>
      <c r="O20" t="s">
        <v>458</v>
      </c>
      <c r="P20" t="s">
        <v>66</v>
      </c>
      <c r="Q20" t="s">
        <v>24</v>
      </c>
      <c r="R20">
        <v>2</v>
      </c>
      <c r="S20">
        <f>NETWORKDAYS(Table1[[#This Row],[Start Date]], IF(Table1[[#This Row],[End Date]]="Present", DATE(2025,4,27), Table1[[#This Row],[End Date]]))</f>
        <v>529</v>
      </c>
      <c r="T20">
        <f>ROUND(Table1[[#This Row],[Net Workdays]]/365,1)</f>
        <v>1.4</v>
      </c>
      <c r="U20" t="str">
        <f>IF(Table1[[#This Row],[Net Workyears]]&gt;10, "Over 10 Years",
IF(Table1[[#This Row],[Net Workyears]]&gt;=6, "6 - 10 Years",
IF(Table1[[#This Row],[Net Workyears]]&gt;=2,"2 - 5 Years",
IF(Table1[[#This Row],[Net Workyears]]&lt;2," &lt; 2 Years", "Invalid"))))</f>
        <v xml:space="preserve"> &lt; 2 Years</v>
      </c>
      <c r="V20" s="14" t="str">
        <f>IF(Table1[[#This Row],[Age]]&gt;45, "Old - 45+ Years",
IF(Table1[[#This Row],[Age]]&gt;30, "Middle-Age - 31-45 Years",
IF(Table1[[#This Row],[Age]]&lt;=30, "Adolescent-Young - 30- Years", "Invalid")))</f>
        <v>Old - 45+ Years</v>
      </c>
      <c r="W20" s="14" t="str">
        <f>CONCATENATE(Table1[[#This Row],[First Name]], " ",Table1[[#This Row],[Last Name]])</f>
        <v>Jordan Brown</v>
      </c>
      <c r="X20" s="1">
        <f>IF(
   Table1[[#This Row],[End Date]]="Present",
   DATE(2025,4,27),
   IF(
     ISNUMBER(Table1[[#This Row],[End Date]]),
     Table1[[#This Row],[End Date]],
     IFERROR(
       DATEVALUE(Table1[[#This Row],[End Date]]),
       "Invalid"
     )
   )
 )</f>
        <v>37266</v>
      </c>
    </row>
    <row r="21" spans="1:24" x14ac:dyDescent="0.3">
      <c r="A21">
        <v>1080</v>
      </c>
      <c r="B21" t="s">
        <v>182</v>
      </c>
      <c r="C21" t="s">
        <v>120</v>
      </c>
      <c r="D21" t="s">
        <v>320</v>
      </c>
      <c r="E21">
        <v>44</v>
      </c>
      <c r="F21" t="s">
        <v>305</v>
      </c>
      <c r="G21" t="s">
        <v>310</v>
      </c>
      <c r="H21" t="s">
        <v>62</v>
      </c>
      <c r="I21">
        <v>54000</v>
      </c>
      <c r="J21" t="s">
        <v>39</v>
      </c>
      <c r="K21" t="s">
        <v>40</v>
      </c>
      <c r="L21" t="s">
        <v>40</v>
      </c>
      <c r="M21" t="s">
        <v>71</v>
      </c>
      <c r="N21" s="1" t="s">
        <v>378</v>
      </c>
      <c r="O21" t="s">
        <v>459</v>
      </c>
      <c r="P21" t="s">
        <v>66</v>
      </c>
      <c r="Q21" t="s">
        <v>40</v>
      </c>
      <c r="R21">
        <v>0</v>
      </c>
      <c r="S21">
        <f>NETWORKDAYS(Table1[[#This Row],[Start Date]], IF(Table1[[#This Row],[End Date]]="Present", DATE(2025,4,27), Table1[[#This Row],[End Date]]))</f>
        <v>594</v>
      </c>
      <c r="T21">
        <f>ROUND(Table1[[#This Row],[Net Workdays]]/365,1)</f>
        <v>1.6</v>
      </c>
      <c r="U21" t="str">
        <f>IF(Table1[[#This Row],[Net Workyears]]&gt;10, "Over 10 Years",
IF(Table1[[#This Row],[Net Workyears]]&gt;=6, "6 - 10 Years",
IF(Table1[[#This Row],[Net Workyears]]&gt;=2,"2 - 5 Years",
IF(Table1[[#This Row],[Net Workyears]]&lt;2," &lt; 2 Years", "Invalid"))))</f>
        <v xml:space="preserve"> &lt; 2 Years</v>
      </c>
      <c r="V21" s="14" t="str">
        <f>IF(Table1[[#This Row],[Age]]&gt;45, "Old - 45+ Years",
IF(Table1[[#This Row],[Age]]&gt;30, "Middle-Age - 31-45 Years",
IF(Table1[[#This Row],[Age]]&lt;=30, "Adolescent-Young - 30- Years", "Invalid")))</f>
        <v>Middle-Age - 31-45 Years</v>
      </c>
      <c r="W21" s="14" t="str">
        <f>CONCATENATE(Table1[[#This Row],[First Name]], " ",Table1[[#This Row],[Last Name]])</f>
        <v>Chris Miller</v>
      </c>
      <c r="X21" s="1">
        <f>IF(
   Table1[[#This Row],[End Date]]="Present",
   DATE(2025,4,27),
   IF(
     ISNUMBER(Table1[[#This Row],[End Date]]),
     Table1[[#This Row],[End Date]],
     IFERROR(
       DATEVALUE(Table1[[#This Row],[End Date]]),
       "Invalid"
     )
   )
 )</f>
        <v>44182</v>
      </c>
    </row>
    <row r="22" spans="1:24" x14ac:dyDescent="0.3">
      <c r="A22">
        <v>1036</v>
      </c>
      <c r="B22" t="s">
        <v>56</v>
      </c>
      <c r="C22" t="s">
        <v>122</v>
      </c>
      <c r="D22" t="s">
        <v>123</v>
      </c>
      <c r="E22">
        <v>55</v>
      </c>
      <c r="F22" t="s">
        <v>306</v>
      </c>
      <c r="G22" t="s">
        <v>307</v>
      </c>
      <c r="H22" t="s">
        <v>112</v>
      </c>
      <c r="I22">
        <v>96000</v>
      </c>
      <c r="J22" t="s">
        <v>91</v>
      </c>
      <c r="K22" t="s">
        <v>24</v>
      </c>
      <c r="L22" t="s">
        <v>24</v>
      </c>
      <c r="M22" t="s">
        <v>84</v>
      </c>
      <c r="N22" s="1" t="s">
        <v>364</v>
      </c>
      <c r="O22" t="s">
        <v>460</v>
      </c>
      <c r="P22" t="s">
        <v>34</v>
      </c>
      <c r="Q22" t="s">
        <v>24</v>
      </c>
      <c r="R22">
        <v>2</v>
      </c>
      <c r="S22">
        <f>NETWORKDAYS(Table1[[#This Row],[Start Date]], IF(Table1[[#This Row],[End Date]]="Present", DATE(2025,4,27), Table1[[#This Row],[End Date]]))</f>
        <v>1849</v>
      </c>
      <c r="T22">
        <f>ROUND(Table1[[#This Row],[Net Workdays]]/365,1)</f>
        <v>5.0999999999999996</v>
      </c>
      <c r="U22" t="str">
        <f>IF(Table1[[#This Row],[Net Workyears]]&gt;10, "Over 10 Years",
IF(Table1[[#This Row],[Net Workyears]]&gt;=6, "6 - 10 Years",
IF(Table1[[#This Row],[Net Workyears]]&gt;=2,"2 - 5 Years",
IF(Table1[[#This Row],[Net Workyears]]&lt;2," &lt; 2 Years", "Invalid"))))</f>
        <v>2 - 5 Years</v>
      </c>
      <c r="V22" s="14" t="str">
        <f>IF(Table1[[#This Row],[Age]]&gt;45, "Old - 45+ Years",
IF(Table1[[#This Row],[Age]]&gt;30, "Middle-Age - 31-45 Years",
IF(Table1[[#This Row],[Age]]&lt;=30, "Adolescent-Young - 30- Years", "Invalid")))</f>
        <v>Old - 45+ Years</v>
      </c>
      <c r="W22" s="14" t="str">
        <f>CONCATENATE(Table1[[#This Row],[First Name]], " ",Table1[[#This Row],[Last Name]])</f>
        <v>Jane Jones</v>
      </c>
      <c r="X22" s="1">
        <f>IF(
   Table1[[#This Row],[End Date]]="Present",
   DATE(2025,4,27),
   IF(
     ISNUMBER(Table1[[#This Row],[End Date]]),
     Table1[[#This Row],[End Date]],
     IFERROR(
       DATEVALUE(Table1[[#This Row],[End Date]]),
       "Invalid"
     )
   )
 )</f>
        <v>43139</v>
      </c>
    </row>
    <row r="23" spans="1:24" x14ac:dyDescent="0.3">
      <c r="A23">
        <v>1012</v>
      </c>
      <c r="B23" t="s">
        <v>80</v>
      </c>
      <c r="C23" t="s">
        <v>97</v>
      </c>
      <c r="D23" t="s">
        <v>321</v>
      </c>
      <c r="E23">
        <v>37</v>
      </c>
      <c r="F23" t="s">
        <v>305</v>
      </c>
      <c r="G23" t="s">
        <v>307</v>
      </c>
      <c r="H23" t="s">
        <v>62</v>
      </c>
      <c r="I23">
        <v>142000</v>
      </c>
      <c r="J23" t="s">
        <v>91</v>
      </c>
      <c r="K23" t="s">
        <v>24</v>
      </c>
      <c r="L23" t="s">
        <v>24</v>
      </c>
      <c r="M23" t="s">
        <v>311</v>
      </c>
      <c r="N23" s="1" t="s">
        <v>379</v>
      </c>
      <c r="O23" t="s">
        <v>461</v>
      </c>
      <c r="P23" t="s">
        <v>66</v>
      </c>
      <c r="Q23" t="s">
        <v>40</v>
      </c>
      <c r="R23">
        <v>0</v>
      </c>
      <c r="S23">
        <f>NETWORKDAYS(Table1[[#This Row],[Start Date]], IF(Table1[[#This Row],[End Date]]="Present", DATE(2025,4,27), Table1[[#This Row],[End Date]]))</f>
        <v>1140</v>
      </c>
      <c r="T23">
        <f>ROUND(Table1[[#This Row],[Net Workdays]]/365,1)</f>
        <v>3.1</v>
      </c>
      <c r="U23" t="str">
        <f>IF(Table1[[#This Row],[Net Workyears]]&gt;10, "Over 10 Years",
IF(Table1[[#This Row],[Net Workyears]]&gt;=6, "6 - 10 Years",
IF(Table1[[#This Row],[Net Workyears]]&gt;=2,"2 - 5 Years",
IF(Table1[[#This Row],[Net Workyears]]&lt;2," &lt; 2 Years", "Invalid"))))</f>
        <v>2 - 5 Years</v>
      </c>
      <c r="V23" s="14" t="str">
        <f>IF(Table1[[#This Row],[Age]]&gt;45, "Old - 45+ Years",
IF(Table1[[#This Row],[Age]]&gt;30, "Middle-Age - 31-45 Years",
IF(Table1[[#This Row],[Age]]&lt;=30, "Adolescent-Young - 30- Years", "Invalid")))</f>
        <v>Middle-Age - 31-45 Years</v>
      </c>
      <c r="W23" s="14" t="str">
        <f>CONCATENATE(Table1[[#This Row],[First Name]], " ",Table1[[#This Row],[Last Name]])</f>
        <v>Alex Smith</v>
      </c>
      <c r="X23" s="1">
        <f>IF(
   Table1[[#This Row],[End Date]]="Present",
   DATE(2025,4,27),
   IF(
     ISNUMBER(Table1[[#This Row],[End Date]]),
     Table1[[#This Row],[End Date]],
     IFERROR(
       DATEVALUE(Table1[[#This Row],[End Date]]),
       "Invalid"
     )
   )
 )</f>
        <v>44247</v>
      </c>
    </row>
    <row r="24" spans="1:24" x14ac:dyDescent="0.3">
      <c r="A24">
        <v>1085</v>
      </c>
      <c r="B24" t="s">
        <v>93</v>
      </c>
      <c r="C24" t="s">
        <v>120</v>
      </c>
      <c r="D24" t="s">
        <v>318</v>
      </c>
      <c r="E24">
        <v>65</v>
      </c>
      <c r="F24" t="s">
        <v>306</v>
      </c>
      <c r="G24" t="s">
        <v>308</v>
      </c>
      <c r="H24" t="s">
        <v>62</v>
      </c>
      <c r="I24">
        <v>91000</v>
      </c>
      <c r="J24" t="s">
        <v>32</v>
      </c>
      <c r="K24" t="s">
        <v>40</v>
      </c>
      <c r="L24" t="s">
        <v>40</v>
      </c>
      <c r="M24" t="s">
        <v>84</v>
      </c>
      <c r="N24" s="1" t="s">
        <v>380</v>
      </c>
      <c r="O24" t="s">
        <v>462</v>
      </c>
      <c r="P24" t="s">
        <v>79</v>
      </c>
      <c r="Q24" t="s">
        <v>24</v>
      </c>
      <c r="R24">
        <v>4</v>
      </c>
      <c r="S24">
        <f>NETWORKDAYS(Table1[[#This Row],[Start Date]], IF(Table1[[#This Row],[End Date]]="Present", DATE(2025,4,27), Table1[[#This Row],[End Date]]))</f>
        <v>1406</v>
      </c>
      <c r="T24">
        <f>ROUND(Table1[[#This Row],[Net Workdays]]/365,1)</f>
        <v>3.9</v>
      </c>
      <c r="U24" t="str">
        <f>IF(Table1[[#This Row],[Net Workyears]]&gt;10, "Over 10 Years",
IF(Table1[[#This Row],[Net Workyears]]&gt;=6, "6 - 10 Years",
IF(Table1[[#This Row],[Net Workyears]]&gt;=2,"2 - 5 Years",
IF(Table1[[#This Row],[Net Workyears]]&lt;2," &lt; 2 Years", "Invalid"))))</f>
        <v>2 - 5 Years</v>
      </c>
      <c r="V24" s="14" t="str">
        <f>IF(Table1[[#This Row],[Age]]&gt;45, "Old - 45+ Years",
IF(Table1[[#This Row],[Age]]&gt;30, "Middle-Age - 31-45 Years",
IF(Table1[[#This Row],[Age]]&lt;=30, "Adolescent-Young - 30- Years", "Invalid")))</f>
        <v>Old - 45+ Years</v>
      </c>
      <c r="W24" s="14" t="str">
        <f>CONCATENATE(Table1[[#This Row],[First Name]], " ",Table1[[#This Row],[Last Name]])</f>
        <v>Morgan Miller</v>
      </c>
      <c r="X24" s="1">
        <f>IF(
   Table1[[#This Row],[End Date]]="Present",
   DATE(2025,4,27),
   IF(
     ISNUMBER(Table1[[#This Row],[End Date]]),
     Table1[[#This Row],[End Date]],
     IFERROR(
       DATEVALUE(Table1[[#This Row],[End Date]]),
       "Invalid"
     )
   )
 )</f>
        <v>39675</v>
      </c>
    </row>
    <row r="25" spans="1:24" x14ac:dyDescent="0.3">
      <c r="A25">
        <v>1045</v>
      </c>
      <c r="B25" t="s">
        <v>102</v>
      </c>
      <c r="C25" t="s">
        <v>36</v>
      </c>
      <c r="D25" t="s">
        <v>322</v>
      </c>
      <c r="E25">
        <v>43</v>
      </c>
      <c r="F25" t="s">
        <v>305</v>
      </c>
      <c r="G25" t="s">
        <v>310</v>
      </c>
      <c r="H25" t="s">
        <v>76</v>
      </c>
      <c r="I25">
        <v>115000</v>
      </c>
      <c r="J25" t="s">
        <v>91</v>
      </c>
      <c r="K25" t="s">
        <v>24</v>
      </c>
      <c r="L25" t="s">
        <v>40</v>
      </c>
      <c r="M25" t="s">
        <v>71</v>
      </c>
      <c r="N25" s="1" t="s">
        <v>381</v>
      </c>
      <c r="O25" t="s">
        <v>463</v>
      </c>
      <c r="P25" t="s">
        <v>50</v>
      </c>
      <c r="Q25" t="s">
        <v>40</v>
      </c>
      <c r="R25">
        <v>0</v>
      </c>
      <c r="S25">
        <f>NETWORKDAYS(Table1[[#This Row],[Start Date]], IF(Table1[[#This Row],[End Date]]="Present", DATE(2025,4,27), Table1[[#This Row],[End Date]]))</f>
        <v>1596</v>
      </c>
      <c r="T25">
        <f>ROUND(Table1[[#This Row],[Net Workdays]]/365,1)</f>
        <v>4.4000000000000004</v>
      </c>
      <c r="U25" t="str">
        <f>IF(Table1[[#This Row],[Net Workyears]]&gt;10, "Over 10 Years",
IF(Table1[[#This Row],[Net Workyears]]&gt;=6, "6 - 10 Years",
IF(Table1[[#This Row],[Net Workyears]]&gt;=2,"2 - 5 Years",
IF(Table1[[#This Row],[Net Workyears]]&lt;2," &lt; 2 Years", "Invalid"))))</f>
        <v>2 - 5 Years</v>
      </c>
      <c r="V25" s="14" t="str">
        <f>IF(Table1[[#This Row],[Age]]&gt;45, "Old - 45+ Years",
IF(Table1[[#This Row],[Age]]&gt;30, "Middle-Age - 31-45 Years",
IF(Table1[[#This Row],[Age]]&lt;=30, "Adolescent-Young - 30- Years", "Invalid")))</f>
        <v>Middle-Age - 31-45 Years</v>
      </c>
      <c r="W25" s="14" t="str">
        <f>CONCATENATE(Table1[[#This Row],[First Name]], " ",Table1[[#This Row],[Last Name]])</f>
        <v>Casey Williams</v>
      </c>
      <c r="X25" s="1">
        <f>IF(
   Table1[[#This Row],[End Date]]="Present",
   DATE(2025,4,27),
   IF(
     ISNUMBER(Table1[[#This Row],[End Date]]),
     Table1[[#This Row],[End Date]],
     IFERROR(
       DATEVALUE(Table1[[#This Row],[End Date]]),
       "Invalid"
     )
   )
 )</f>
        <v>38872</v>
      </c>
    </row>
    <row r="26" spans="1:24" x14ac:dyDescent="0.3">
      <c r="A26">
        <v>1074</v>
      </c>
      <c r="B26" t="s">
        <v>213</v>
      </c>
      <c r="C26" t="s">
        <v>97</v>
      </c>
      <c r="D26" t="s">
        <v>323</v>
      </c>
      <c r="E26">
        <v>23</v>
      </c>
      <c r="F26" t="s">
        <v>306</v>
      </c>
      <c r="G26" t="s">
        <v>309</v>
      </c>
      <c r="H26" t="s">
        <v>58</v>
      </c>
      <c r="I26">
        <v>66000</v>
      </c>
      <c r="J26" t="s">
        <v>77</v>
      </c>
      <c r="K26" t="s">
        <v>24</v>
      </c>
      <c r="L26" t="s">
        <v>40</v>
      </c>
      <c r="M26" t="s">
        <v>71</v>
      </c>
      <c r="N26" s="1" t="s">
        <v>382</v>
      </c>
      <c r="O26" t="s">
        <v>464</v>
      </c>
      <c r="P26" t="s">
        <v>79</v>
      </c>
      <c r="Q26" t="s">
        <v>24</v>
      </c>
      <c r="R26">
        <v>4</v>
      </c>
      <c r="S26">
        <f>NETWORKDAYS(Table1[[#This Row],[Start Date]], IF(Table1[[#This Row],[End Date]]="Present", DATE(2025,4,27), Table1[[#This Row],[End Date]]))</f>
        <v>1216</v>
      </c>
      <c r="T26">
        <f>ROUND(Table1[[#This Row],[Net Workdays]]/365,1)</f>
        <v>3.3</v>
      </c>
      <c r="U26" t="str">
        <f>IF(Table1[[#This Row],[Net Workyears]]&gt;10, "Over 10 Years",
IF(Table1[[#This Row],[Net Workyears]]&gt;=6, "6 - 10 Years",
IF(Table1[[#This Row],[Net Workyears]]&gt;=2,"2 - 5 Years",
IF(Table1[[#This Row],[Net Workyears]]&lt;2," &lt; 2 Years", "Invalid"))))</f>
        <v>2 - 5 Years</v>
      </c>
      <c r="V26" s="14" t="str">
        <f>IF(Table1[[#This Row],[Age]]&gt;45, "Old - 45+ Years",
IF(Table1[[#This Row],[Age]]&gt;30, "Middle-Age - 31-45 Years",
IF(Table1[[#This Row],[Age]]&lt;=30, "Adolescent-Young - 30- Years", "Invalid")))</f>
        <v>Adolescent-Young - 30- Years</v>
      </c>
      <c r="W26" s="14" t="str">
        <f>CONCATENATE(Table1[[#This Row],[First Name]], " ",Table1[[#This Row],[Last Name]])</f>
        <v>Jordan Smith</v>
      </c>
      <c r="X26" s="1">
        <f>IF(
   Table1[[#This Row],[End Date]]="Present",
   DATE(2025,4,27),
   IF(
     ISNUMBER(Table1[[#This Row],[End Date]]),
     Table1[[#This Row],[End Date]],
     IFERROR(
       DATEVALUE(Table1[[#This Row],[End Date]]),
       "Invalid"
     )
   )
 )</f>
        <v>39793</v>
      </c>
    </row>
    <row r="27" spans="1:24" x14ac:dyDescent="0.3">
      <c r="A27">
        <v>1006</v>
      </c>
      <c r="B27" t="s">
        <v>93</v>
      </c>
      <c r="C27" t="s">
        <v>191</v>
      </c>
      <c r="D27" t="s">
        <v>133</v>
      </c>
      <c r="E27">
        <v>47</v>
      </c>
      <c r="F27" t="s">
        <v>305</v>
      </c>
      <c r="G27" t="s">
        <v>308</v>
      </c>
      <c r="H27" t="s">
        <v>112</v>
      </c>
      <c r="I27">
        <v>36000</v>
      </c>
      <c r="J27" t="s">
        <v>39</v>
      </c>
      <c r="K27" t="s">
        <v>24</v>
      </c>
      <c r="L27" t="s">
        <v>40</v>
      </c>
      <c r="M27" t="s">
        <v>106</v>
      </c>
      <c r="N27" s="1" t="s">
        <v>383</v>
      </c>
      <c r="O27" t="s">
        <v>465</v>
      </c>
      <c r="P27" t="s">
        <v>66</v>
      </c>
      <c r="Q27" t="s">
        <v>40</v>
      </c>
      <c r="R27">
        <v>0</v>
      </c>
      <c r="S27">
        <f>NETWORKDAYS(Table1[[#This Row],[Start Date]], IF(Table1[[#This Row],[End Date]]="Present", DATE(2025,4,27), Table1[[#This Row],[End Date]]))</f>
        <v>3909</v>
      </c>
      <c r="T27">
        <f>ROUND(Table1[[#This Row],[Net Workdays]]/365,1)</f>
        <v>10.7</v>
      </c>
      <c r="U27" t="str">
        <f>IF(Table1[[#This Row],[Net Workyears]]&gt;10, "Over 10 Years",
IF(Table1[[#This Row],[Net Workyears]]&gt;=6, "6 - 10 Years",
IF(Table1[[#This Row],[Net Workyears]]&gt;=2,"2 - 5 Years",
IF(Table1[[#This Row],[Net Workyears]]&lt;2," &lt; 2 Years", "Invalid"))))</f>
        <v>Over 10 Years</v>
      </c>
      <c r="V27" s="14" t="str">
        <f>IF(Table1[[#This Row],[Age]]&gt;45, "Old - 45+ Years",
IF(Table1[[#This Row],[Age]]&gt;30, "Middle-Age - 31-45 Years",
IF(Table1[[#This Row],[Age]]&lt;=30, "Adolescent-Young - 30- Years", "Invalid")))</f>
        <v>Old - 45+ Years</v>
      </c>
      <c r="W27" s="14" t="str">
        <f>CONCATENATE(Table1[[#This Row],[First Name]], " ",Table1[[#This Row],[Last Name]])</f>
        <v>Morgan Wilson</v>
      </c>
      <c r="X27" s="1">
        <f>IF(
   Table1[[#This Row],[End Date]]="Present",
   DATE(2025,4,27),
   IF(
     ISNUMBER(Table1[[#This Row],[End Date]]),
     Table1[[#This Row],[End Date]],
     IFERROR(
       DATEVALUE(Table1[[#This Row],[End Date]]),
       "Invalid"
     )
   )
 )</f>
        <v>44562</v>
      </c>
    </row>
    <row r="28" spans="1:24" x14ac:dyDescent="0.3">
      <c r="A28">
        <v>1026</v>
      </c>
      <c r="B28" t="s">
        <v>56</v>
      </c>
      <c r="C28" t="s">
        <v>137</v>
      </c>
      <c r="D28" t="s">
        <v>324</v>
      </c>
      <c r="E28">
        <v>63</v>
      </c>
      <c r="F28" t="s">
        <v>306</v>
      </c>
      <c r="G28" t="s">
        <v>307</v>
      </c>
      <c r="H28" t="s">
        <v>83</v>
      </c>
      <c r="I28">
        <v>73000</v>
      </c>
      <c r="J28" t="s">
        <v>32</v>
      </c>
      <c r="K28" t="s">
        <v>24</v>
      </c>
      <c r="L28" t="s">
        <v>40</v>
      </c>
      <c r="M28" t="s">
        <v>25</v>
      </c>
      <c r="N28" s="1" t="s">
        <v>384</v>
      </c>
      <c r="O28" t="s">
        <v>466</v>
      </c>
      <c r="P28" t="s">
        <v>34</v>
      </c>
      <c r="Q28" t="s">
        <v>24</v>
      </c>
      <c r="R28">
        <v>3</v>
      </c>
      <c r="S28">
        <f>NETWORKDAYS(Table1[[#This Row],[Start Date]], IF(Table1[[#This Row],[End Date]]="Present", DATE(2025,4,27), Table1[[#This Row],[End Date]]))</f>
        <v>1216</v>
      </c>
      <c r="T28">
        <f>ROUND(Table1[[#This Row],[Net Workdays]]/365,1)</f>
        <v>3.3</v>
      </c>
      <c r="U28" t="str">
        <f>IF(Table1[[#This Row],[Net Workyears]]&gt;10, "Over 10 Years",
IF(Table1[[#This Row],[Net Workyears]]&gt;=6, "6 - 10 Years",
IF(Table1[[#This Row],[Net Workyears]]&gt;=2,"2 - 5 Years",
IF(Table1[[#This Row],[Net Workyears]]&lt;2," &lt; 2 Years", "Invalid"))))</f>
        <v>2 - 5 Years</v>
      </c>
      <c r="V28" s="14" t="str">
        <f>IF(Table1[[#This Row],[Age]]&gt;45, "Old - 45+ Years",
IF(Table1[[#This Row],[Age]]&gt;30, "Middle-Age - 31-45 Years",
IF(Table1[[#This Row],[Age]]&lt;=30, "Adolescent-Young - 30- Years", "Invalid")))</f>
        <v>Old - 45+ Years</v>
      </c>
      <c r="W28" s="14" t="str">
        <f>CONCATENATE(Table1[[#This Row],[First Name]], " ",Table1[[#This Row],[Last Name]])</f>
        <v>Jane Taylor</v>
      </c>
      <c r="X28" s="1">
        <f>IF(
   Table1[[#This Row],[End Date]]="Present",
   DATE(2025,4,27),
   IF(
     ISNUMBER(Table1[[#This Row],[End Date]]),
     Table1[[#This Row],[End Date]],
     IFERROR(
       DATEVALUE(Table1[[#This Row],[End Date]]),
       "Invalid"
     )
   )
 )</f>
        <v>42394</v>
      </c>
    </row>
    <row r="29" spans="1:24" x14ac:dyDescent="0.3">
      <c r="A29">
        <v>1078</v>
      </c>
      <c r="B29" t="s">
        <v>18</v>
      </c>
      <c r="C29" t="s">
        <v>122</v>
      </c>
      <c r="D29" t="s">
        <v>143</v>
      </c>
      <c r="E29">
        <v>41</v>
      </c>
      <c r="F29" t="s">
        <v>305</v>
      </c>
      <c r="G29" t="s">
        <v>308</v>
      </c>
      <c r="H29" t="s">
        <v>248</v>
      </c>
      <c r="I29">
        <v>146000</v>
      </c>
      <c r="J29" t="s">
        <v>23</v>
      </c>
      <c r="K29" t="s">
        <v>24</v>
      </c>
      <c r="L29" t="s">
        <v>40</v>
      </c>
      <c r="M29" t="s">
        <v>25</v>
      </c>
      <c r="N29" s="1" t="s">
        <v>385</v>
      </c>
      <c r="O29" t="s">
        <v>467</v>
      </c>
      <c r="P29" t="s">
        <v>79</v>
      </c>
      <c r="Q29" t="s">
        <v>24</v>
      </c>
      <c r="R29">
        <v>3</v>
      </c>
      <c r="S29">
        <f>NETWORKDAYS(Table1[[#This Row],[Start Date]], IF(Table1[[#This Row],[End Date]]="Present", DATE(2025,4,27), Table1[[#This Row],[End Date]]))</f>
        <v>1336</v>
      </c>
      <c r="T29">
        <f>ROUND(Table1[[#This Row],[Net Workdays]]/365,1)</f>
        <v>3.7</v>
      </c>
      <c r="U29" t="str">
        <f>IF(Table1[[#This Row],[Net Workyears]]&gt;10, "Over 10 Years",
IF(Table1[[#This Row],[Net Workyears]]&gt;=6, "6 - 10 Years",
IF(Table1[[#This Row],[Net Workyears]]&gt;=2,"2 - 5 Years",
IF(Table1[[#This Row],[Net Workyears]]&lt;2," &lt; 2 Years", "Invalid"))))</f>
        <v>2 - 5 Years</v>
      </c>
      <c r="V29" s="14" t="str">
        <f>IF(Table1[[#This Row],[Age]]&gt;45, "Old - 45+ Years",
IF(Table1[[#This Row],[Age]]&gt;30, "Middle-Age - 31-45 Years",
IF(Table1[[#This Row],[Age]]&lt;=30, "Adolescent-Young - 30- Years", "Invalid")))</f>
        <v>Middle-Age - 31-45 Years</v>
      </c>
      <c r="W29" s="14" t="str">
        <f>CONCATENATE(Table1[[#This Row],[First Name]], " ",Table1[[#This Row],[Last Name]])</f>
        <v>Pat Jones</v>
      </c>
      <c r="X29" s="1">
        <f>IF(
   Table1[[#This Row],[End Date]]="Present",
   DATE(2025,4,27),
   IF(
     ISNUMBER(Table1[[#This Row],[End Date]]),
     Table1[[#This Row],[End Date]],
     IFERROR(
       DATEVALUE(Table1[[#This Row],[End Date]]),
       "Invalid"
     )
   )
 )</f>
        <v>42786</v>
      </c>
    </row>
    <row r="30" spans="1:24" x14ac:dyDescent="0.3">
      <c r="A30">
        <v>1075</v>
      </c>
      <c r="B30" t="s">
        <v>137</v>
      </c>
      <c r="C30" t="s">
        <v>137</v>
      </c>
      <c r="D30" t="s">
        <v>325</v>
      </c>
      <c r="E30">
        <v>28</v>
      </c>
      <c r="F30" t="s">
        <v>306</v>
      </c>
      <c r="G30" t="s">
        <v>307</v>
      </c>
      <c r="H30" t="s">
        <v>58</v>
      </c>
      <c r="I30">
        <v>131000</v>
      </c>
      <c r="J30" t="s">
        <v>77</v>
      </c>
      <c r="K30" t="s">
        <v>24</v>
      </c>
      <c r="L30" t="s">
        <v>40</v>
      </c>
      <c r="M30" t="s">
        <v>71</v>
      </c>
      <c r="N30" s="1" t="s">
        <v>386</v>
      </c>
      <c r="O30" t="s">
        <v>65</v>
      </c>
      <c r="P30" t="s">
        <v>50</v>
      </c>
      <c r="Q30" t="s">
        <v>24</v>
      </c>
      <c r="R30">
        <v>1</v>
      </c>
      <c r="S30">
        <f>NETWORKDAYS(Table1[[#This Row],[Start Date]], IF(Table1[[#This Row],[End Date]]="Present", DATE(2025,4,27), Table1[[#This Row],[End Date]]))</f>
        <v>1758</v>
      </c>
      <c r="T30">
        <f>ROUND(Table1[[#This Row],[Net Workdays]]/365,1)</f>
        <v>4.8</v>
      </c>
      <c r="U30" t="str">
        <f>IF(Table1[[#This Row],[Net Workyears]]&gt;10, "Over 10 Years",
IF(Table1[[#This Row],[Net Workyears]]&gt;=6, "6 - 10 Years",
IF(Table1[[#This Row],[Net Workyears]]&gt;=2,"2 - 5 Years",
IF(Table1[[#This Row],[Net Workyears]]&lt;2," &lt; 2 Years", "Invalid"))))</f>
        <v>2 - 5 Years</v>
      </c>
      <c r="V30" s="14" t="str">
        <f>IF(Table1[[#This Row],[Age]]&gt;45, "Old - 45+ Years",
IF(Table1[[#This Row],[Age]]&gt;30, "Middle-Age - 31-45 Years",
IF(Table1[[#This Row],[Age]]&lt;=30, "Adolescent-Young - 30- Years", "Invalid")))</f>
        <v>Adolescent-Young - 30- Years</v>
      </c>
      <c r="W30" s="14" t="str">
        <f>CONCATENATE(Table1[[#This Row],[First Name]], " ",Table1[[#This Row],[Last Name]])</f>
        <v>Taylor Taylor</v>
      </c>
      <c r="X30" s="1">
        <f>IF(
   Table1[[#This Row],[End Date]]="Present",
   DATE(2025,4,27),
   IF(
     ISNUMBER(Table1[[#This Row],[End Date]]),
     Table1[[#This Row],[End Date]],
     IFERROR(
       DATEVALUE(Table1[[#This Row],[End Date]]),
       "Invalid"
     )
   )
 )</f>
        <v>45774</v>
      </c>
    </row>
    <row r="31" spans="1:24" x14ac:dyDescent="0.3">
      <c r="A31">
        <v>1063</v>
      </c>
      <c r="B31" t="s">
        <v>18</v>
      </c>
      <c r="C31" t="s">
        <v>36</v>
      </c>
      <c r="D31" t="s">
        <v>147</v>
      </c>
      <c r="E31">
        <v>31</v>
      </c>
      <c r="F31" t="s">
        <v>306</v>
      </c>
      <c r="G31" t="s">
        <v>307</v>
      </c>
      <c r="H31" t="s">
        <v>62</v>
      </c>
      <c r="I31">
        <v>121000</v>
      </c>
      <c r="J31" t="s">
        <v>23</v>
      </c>
      <c r="K31" t="s">
        <v>24</v>
      </c>
      <c r="L31" t="s">
        <v>40</v>
      </c>
      <c r="M31" t="s">
        <v>106</v>
      </c>
      <c r="N31" s="1" t="s">
        <v>387</v>
      </c>
      <c r="O31" t="s">
        <v>468</v>
      </c>
      <c r="P31" t="s">
        <v>34</v>
      </c>
      <c r="Q31" t="s">
        <v>24</v>
      </c>
      <c r="R31">
        <v>1</v>
      </c>
      <c r="S31">
        <f>NETWORKDAYS(Table1[[#This Row],[Start Date]], IF(Table1[[#This Row],[End Date]]="Present", DATE(2025,4,27), Table1[[#This Row],[End Date]]))</f>
        <v>573</v>
      </c>
      <c r="T31">
        <f>ROUND(Table1[[#This Row],[Net Workdays]]/365,1)</f>
        <v>1.6</v>
      </c>
      <c r="U31" t="str">
        <f>IF(Table1[[#This Row],[Net Workyears]]&gt;10, "Over 10 Years",
IF(Table1[[#This Row],[Net Workyears]]&gt;=6, "6 - 10 Years",
IF(Table1[[#This Row],[Net Workyears]]&gt;=2,"2 - 5 Years",
IF(Table1[[#This Row],[Net Workyears]]&lt;2," &lt; 2 Years", "Invalid"))))</f>
        <v xml:space="preserve"> &lt; 2 Years</v>
      </c>
      <c r="V31" s="14" t="str">
        <f>IF(Table1[[#This Row],[Age]]&gt;45, "Old - 45+ Years",
IF(Table1[[#This Row],[Age]]&gt;30, "Middle-Age - 31-45 Years",
IF(Table1[[#This Row],[Age]]&lt;=30, "Adolescent-Young - 30- Years", "Invalid")))</f>
        <v>Middle-Age - 31-45 Years</v>
      </c>
      <c r="W31" s="14" t="str">
        <f>CONCATENATE(Table1[[#This Row],[First Name]], " ",Table1[[#This Row],[Last Name]])</f>
        <v>Pat Williams</v>
      </c>
      <c r="X31" s="1">
        <f>IF(
   Table1[[#This Row],[End Date]]="Present",
   DATE(2025,4,27),
   IF(
     ISNUMBER(Table1[[#This Row],[End Date]]),
     Table1[[#This Row],[End Date]],
     IFERROR(
       DATEVALUE(Table1[[#This Row],[End Date]]),
       "Invalid"
     )
   )
 )</f>
        <v>43921</v>
      </c>
    </row>
    <row r="32" spans="1:24" x14ac:dyDescent="0.3">
      <c r="A32">
        <v>1066</v>
      </c>
      <c r="B32" t="s">
        <v>213</v>
      </c>
      <c r="C32" t="s">
        <v>191</v>
      </c>
      <c r="D32" t="s">
        <v>313</v>
      </c>
      <c r="E32">
        <v>55</v>
      </c>
      <c r="F32" t="s">
        <v>305</v>
      </c>
      <c r="G32" t="s">
        <v>310</v>
      </c>
      <c r="H32" t="s">
        <v>358</v>
      </c>
      <c r="I32">
        <v>111000</v>
      </c>
      <c r="J32" t="s">
        <v>32</v>
      </c>
      <c r="K32" t="s">
        <v>24</v>
      </c>
      <c r="L32" t="s">
        <v>40</v>
      </c>
      <c r="M32" t="s">
        <v>25</v>
      </c>
      <c r="N32" s="1" t="s">
        <v>388</v>
      </c>
      <c r="O32" t="s">
        <v>65</v>
      </c>
      <c r="P32" t="s">
        <v>66</v>
      </c>
      <c r="Q32" t="s">
        <v>40</v>
      </c>
      <c r="R32">
        <v>0</v>
      </c>
      <c r="S32">
        <f>NETWORKDAYS(Table1[[#This Row],[Start Date]], IF(Table1[[#This Row],[End Date]]="Present", DATE(2025,4,27), Table1[[#This Row],[End Date]]))</f>
        <v>5295</v>
      </c>
      <c r="T32">
        <f>ROUND(Table1[[#This Row],[Net Workdays]]/365,1)</f>
        <v>14.5</v>
      </c>
      <c r="U32" t="str">
        <f>IF(Table1[[#This Row],[Net Workyears]]&gt;10, "Over 10 Years",
IF(Table1[[#This Row],[Net Workyears]]&gt;=6, "6 - 10 Years",
IF(Table1[[#This Row],[Net Workyears]]&gt;=2,"2 - 5 Years",
IF(Table1[[#This Row],[Net Workyears]]&lt;2," &lt; 2 Years", "Invalid"))))</f>
        <v>Over 10 Years</v>
      </c>
      <c r="V32" s="14" t="str">
        <f>IF(Table1[[#This Row],[Age]]&gt;45, "Old - 45+ Years",
IF(Table1[[#This Row],[Age]]&gt;30, "Middle-Age - 31-45 Years",
IF(Table1[[#This Row],[Age]]&lt;=30, "Adolescent-Young - 30- Years", "Invalid")))</f>
        <v>Old - 45+ Years</v>
      </c>
      <c r="W32" s="14" t="str">
        <f>CONCATENATE(Table1[[#This Row],[First Name]], " ",Table1[[#This Row],[Last Name]])</f>
        <v>Jordan Wilson</v>
      </c>
      <c r="X32" s="1">
        <f>IF(
   Table1[[#This Row],[End Date]]="Present",
   DATE(2025,4,27),
   IF(
     ISNUMBER(Table1[[#This Row],[End Date]]),
     Table1[[#This Row],[End Date]],
     IFERROR(
       DATEVALUE(Table1[[#This Row],[End Date]]),
       "Invalid"
     )
   )
 )</f>
        <v>45774</v>
      </c>
    </row>
    <row r="33" spans="1:24" x14ac:dyDescent="0.3">
      <c r="A33">
        <v>1002</v>
      </c>
      <c r="B33" t="s">
        <v>102</v>
      </c>
      <c r="C33" t="s">
        <v>36</v>
      </c>
      <c r="D33" t="s">
        <v>326</v>
      </c>
      <c r="E33">
        <v>38</v>
      </c>
      <c r="F33" t="s">
        <v>305</v>
      </c>
      <c r="G33" t="s">
        <v>307</v>
      </c>
      <c r="H33" t="s">
        <v>358</v>
      </c>
      <c r="I33">
        <v>111000</v>
      </c>
      <c r="J33" t="s">
        <v>91</v>
      </c>
      <c r="K33" t="s">
        <v>24</v>
      </c>
      <c r="L33" t="s">
        <v>24</v>
      </c>
      <c r="M33" t="s">
        <v>25</v>
      </c>
      <c r="N33" s="1" t="s">
        <v>389</v>
      </c>
      <c r="O33" t="s">
        <v>456</v>
      </c>
      <c r="P33" t="s">
        <v>50</v>
      </c>
      <c r="Q33" t="s">
        <v>24</v>
      </c>
      <c r="R33">
        <v>2</v>
      </c>
      <c r="S33">
        <f>NETWORKDAYS(Table1[[#This Row],[Start Date]], IF(Table1[[#This Row],[End Date]]="Present", DATE(2025,4,27), Table1[[#This Row],[End Date]]))</f>
        <v>4007</v>
      </c>
      <c r="T33">
        <f>ROUND(Table1[[#This Row],[Net Workdays]]/365,1)</f>
        <v>11</v>
      </c>
      <c r="U33" t="str">
        <f>IF(Table1[[#This Row],[Net Workyears]]&gt;10, "Over 10 Years",
IF(Table1[[#This Row],[Net Workyears]]&gt;=6, "6 - 10 Years",
IF(Table1[[#This Row],[Net Workyears]]&gt;=2,"2 - 5 Years",
IF(Table1[[#This Row],[Net Workyears]]&lt;2," &lt; 2 Years", "Invalid"))))</f>
        <v>Over 10 Years</v>
      </c>
      <c r="V33" s="14" t="str">
        <f>IF(Table1[[#This Row],[Age]]&gt;45, "Old - 45+ Years",
IF(Table1[[#This Row],[Age]]&gt;30, "Middle-Age - 31-45 Years",
IF(Table1[[#This Row],[Age]]&lt;=30, "Adolescent-Young - 30- Years", "Invalid")))</f>
        <v>Middle-Age - 31-45 Years</v>
      </c>
      <c r="W33" s="14" t="str">
        <f>CONCATENATE(Table1[[#This Row],[First Name]], " ",Table1[[#This Row],[Last Name]])</f>
        <v>Casey Williams</v>
      </c>
      <c r="X33" s="1">
        <f>IF(
   Table1[[#This Row],[End Date]]="Present",
   DATE(2025,4,27),
   IF(
     ISNUMBER(Table1[[#This Row],[End Date]]),
     Table1[[#This Row],[End Date]],
     IFERROR(
       DATEVALUE(Table1[[#This Row],[End Date]]),
       "Invalid"
     )
   )
 )</f>
        <v>43856</v>
      </c>
    </row>
    <row r="34" spans="1:24" x14ac:dyDescent="0.3">
      <c r="A34">
        <v>1019</v>
      </c>
      <c r="B34" t="s">
        <v>56</v>
      </c>
      <c r="C34" t="s">
        <v>97</v>
      </c>
      <c r="D34" t="s">
        <v>153</v>
      </c>
      <c r="E34">
        <v>31</v>
      </c>
      <c r="F34" t="s">
        <v>306</v>
      </c>
      <c r="G34" t="s">
        <v>310</v>
      </c>
      <c r="H34" t="s">
        <v>58</v>
      </c>
      <c r="I34">
        <v>83000</v>
      </c>
      <c r="J34" t="s">
        <v>39</v>
      </c>
      <c r="K34" t="s">
        <v>24</v>
      </c>
      <c r="L34" t="s">
        <v>24</v>
      </c>
      <c r="M34" t="s">
        <v>25</v>
      </c>
      <c r="N34" s="1" t="s">
        <v>390</v>
      </c>
      <c r="O34" t="s">
        <v>469</v>
      </c>
      <c r="P34" t="s">
        <v>66</v>
      </c>
      <c r="Q34" t="s">
        <v>24</v>
      </c>
      <c r="R34">
        <v>4</v>
      </c>
      <c r="S34">
        <f>NETWORKDAYS(Table1[[#This Row],[Start Date]], IF(Table1[[#This Row],[End Date]]="Present", DATE(2025,4,27), Table1[[#This Row],[End Date]]))</f>
        <v>987</v>
      </c>
      <c r="T34">
        <f>ROUND(Table1[[#This Row],[Net Workdays]]/365,1)</f>
        <v>2.7</v>
      </c>
      <c r="U34" t="str">
        <f>IF(Table1[[#This Row],[Net Workyears]]&gt;10, "Over 10 Years",
IF(Table1[[#This Row],[Net Workyears]]&gt;=6, "6 - 10 Years",
IF(Table1[[#This Row],[Net Workyears]]&gt;=2,"2 - 5 Years",
IF(Table1[[#This Row],[Net Workyears]]&lt;2," &lt; 2 Years", "Invalid"))))</f>
        <v>2 - 5 Years</v>
      </c>
      <c r="V34" s="14" t="str">
        <f>IF(Table1[[#This Row],[Age]]&gt;45, "Old - 45+ Years",
IF(Table1[[#This Row],[Age]]&gt;30, "Middle-Age - 31-45 Years",
IF(Table1[[#This Row],[Age]]&lt;=30, "Adolescent-Young - 30- Years", "Invalid")))</f>
        <v>Middle-Age - 31-45 Years</v>
      </c>
      <c r="W34" s="14" t="str">
        <f>CONCATENATE(Table1[[#This Row],[First Name]], " ",Table1[[#This Row],[Last Name]])</f>
        <v>Jane Smith</v>
      </c>
      <c r="X34" s="1">
        <f>IF(
   Table1[[#This Row],[End Date]]="Present",
   DATE(2025,4,27),
   IF(
     ISNUMBER(Table1[[#This Row],[End Date]]),
     Table1[[#This Row],[End Date]],
     IFERROR(
       DATEVALUE(Table1[[#This Row],[End Date]]),
       "Invalid"
     )
   )
 )</f>
        <v>40486</v>
      </c>
    </row>
    <row r="35" spans="1:24" x14ac:dyDescent="0.3">
      <c r="A35">
        <v>1049</v>
      </c>
      <c r="B35" t="s">
        <v>156</v>
      </c>
      <c r="C35" t="s">
        <v>74</v>
      </c>
      <c r="D35" t="s">
        <v>327</v>
      </c>
      <c r="E35">
        <v>58</v>
      </c>
      <c r="F35" t="s">
        <v>306</v>
      </c>
      <c r="G35" t="s">
        <v>310</v>
      </c>
      <c r="H35" t="s">
        <v>38</v>
      </c>
      <c r="I35">
        <v>46000</v>
      </c>
      <c r="J35" t="s">
        <v>91</v>
      </c>
      <c r="K35" t="s">
        <v>40</v>
      </c>
      <c r="L35" t="s">
        <v>40</v>
      </c>
      <c r="M35" t="s">
        <v>71</v>
      </c>
      <c r="N35" s="1" t="s">
        <v>391</v>
      </c>
      <c r="O35" t="s">
        <v>470</v>
      </c>
      <c r="P35" t="s">
        <v>34</v>
      </c>
      <c r="Q35" t="s">
        <v>24</v>
      </c>
      <c r="R35">
        <v>2</v>
      </c>
      <c r="S35">
        <f>NETWORKDAYS(Table1[[#This Row],[Start Date]], IF(Table1[[#This Row],[End Date]]="Present", DATE(2025,4,27), Table1[[#This Row],[End Date]]))</f>
        <v>4556</v>
      </c>
      <c r="T35">
        <f>ROUND(Table1[[#This Row],[Net Workdays]]/365,1)</f>
        <v>12.5</v>
      </c>
      <c r="U35" t="str">
        <f>IF(Table1[[#This Row],[Net Workyears]]&gt;10, "Over 10 Years",
IF(Table1[[#This Row],[Net Workyears]]&gt;=6, "6 - 10 Years",
IF(Table1[[#This Row],[Net Workyears]]&gt;=2,"2 - 5 Years",
IF(Table1[[#This Row],[Net Workyears]]&lt;2," &lt; 2 Years", "Invalid"))))</f>
        <v>Over 10 Years</v>
      </c>
      <c r="V35" s="14" t="str">
        <f>IF(Table1[[#This Row],[Age]]&gt;45, "Old - 45+ Years",
IF(Table1[[#This Row],[Age]]&gt;30, "Middle-Age - 31-45 Years",
IF(Table1[[#This Row],[Age]]&lt;=30, "Adolescent-Young - 30- Years", "Invalid")))</f>
        <v>Old - 45+ Years</v>
      </c>
      <c r="W35" s="14" t="str">
        <f>CONCATENATE(Table1[[#This Row],[First Name]], " ",Table1[[#This Row],[Last Name]])</f>
        <v>Jamie Brown</v>
      </c>
      <c r="X35" s="1">
        <f>IF(
   Table1[[#This Row],[End Date]]="Present",
   DATE(2025,4,27),
   IF(
     ISNUMBER(Table1[[#This Row],[End Date]]),
     Table1[[#This Row],[End Date]],
     IFERROR(
       DATEVALUE(Table1[[#This Row],[End Date]]),
       "Invalid"
     )
   )
 )</f>
        <v>44928</v>
      </c>
    </row>
    <row r="36" spans="1:24" x14ac:dyDescent="0.3">
      <c r="A36">
        <v>1037</v>
      </c>
      <c r="B36" t="s">
        <v>51</v>
      </c>
      <c r="C36" t="s">
        <v>97</v>
      </c>
      <c r="D36" t="s">
        <v>161</v>
      </c>
      <c r="E36">
        <v>31</v>
      </c>
      <c r="F36" t="s">
        <v>306</v>
      </c>
      <c r="G36" t="s">
        <v>310</v>
      </c>
      <c r="H36" t="s">
        <v>62</v>
      </c>
      <c r="I36">
        <v>134000</v>
      </c>
      <c r="J36" t="s">
        <v>77</v>
      </c>
      <c r="K36" t="s">
        <v>24</v>
      </c>
      <c r="L36" t="s">
        <v>40</v>
      </c>
      <c r="M36" t="s">
        <v>71</v>
      </c>
      <c r="N36" s="1" t="s">
        <v>392</v>
      </c>
      <c r="O36" t="s">
        <v>471</v>
      </c>
      <c r="P36" t="s">
        <v>50</v>
      </c>
      <c r="Q36" t="s">
        <v>40</v>
      </c>
      <c r="R36">
        <v>0</v>
      </c>
      <c r="S36">
        <f>NETWORKDAYS(Table1[[#This Row],[Start Date]], IF(Table1[[#This Row],[End Date]]="Present", DATE(2025,4,27), Table1[[#This Row],[End Date]]))</f>
        <v>2830</v>
      </c>
      <c r="T36">
        <f>ROUND(Table1[[#This Row],[Net Workdays]]/365,1)</f>
        <v>7.8</v>
      </c>
      <c r="U36" t="str">
        <f>IF(Table1[[#This Row],[Net Workyears]]&gt;10, "Over 10 Years",
IF(Table1[[#This Row],[Net Workyears]]&gt;=6, "6 - 10 Years",
IF(Table1[[#This Row],[Net Workyears]]&gt;=2,"2 - 5 Years",
IF(Table1[[#This Row],[Net Workyears]]&lt;2," &lt; 2 Years", "Invalid"))))</f>
        <v>6 - 10 Years</v>
      </c>
      <c r="V36" s="14" t="str">
        <f>IF(Table1[[#This Row],[Age]]&gt;45, "Old - 45+ Years",
IF(Table1[[#This Row],[Age]]&gt;30, "Middle-Age - 31-45 Years",
IF(Table1[[#This Row],[Age]]&lt;=30, "Adolescent-Young - 30- Years", "Invalid")))</f>
        <v>Middle-Age - 31-45 Years</v>
      </c>
      <c r="W36" s="14" t="str">
        <f>CONCATENATE(Table1[[#This Row],[First Name]], " ",Table1[[#This Row],[Last Name]])</f>
        <v>John Smith</v>
      </c>
      <c r="X36" s="1">
        <f>IF(
   Table1[[#This Row],[End Date]]="Present",
   DATE(2025,4,27),
   IF(
     ISNUMBER(Table1[[#This Row],[End Date]]),
     Table1[[#This Row],[End Date]],
     IFERROR(
       DATEVALUE(Table1[[#This Row],[End Date]]),
       "Invalid"
     )
   )
 )</f>
        <v>43469</v>
      </c>
    </row>
    <row r="37" spans="1:24" x14ac:dyDescent="0.3">
      <c r="A37">
        <v>1079</v>
      </c>
      <c r="B37" t="s">
        <v>18</v>
      </c>
      <c r="C37" t="s">
        <v>137</v>
      </c>
      <c r="D37" t="s">
        <v>328</v>
      </c>
      <c r="E37">
        <v>58</v>
      </c>
      <c r="F37" t="s">
        <v>305</v>
      </c>
      <c r="G37" t="s">
        <v>309</v>
      </c>
      <c r="H37" t="s">
        <v>76</v>
      </c>
      <c r="I37">
        <v>46000</v>
      </c>
      <c r="J37" t="s">
        <v>32</v>
      </c>
      <c r="K37" t="s">
        <v>24</v>
      </c>
      <c r="L37" t="s">
        <v>24</v>
      </c>
      <c r="M37" t="s">
        <v>25</v>
      </c>
      <c r="N37" s="1" t="s">
        <v>393</v>
      </c>
      <c r="O37" t="s">
        <v>472</v>
      </c>
      <c r="P37" t="s">
        <v>26</v>
      </c>
      <c r="Q37" t="s">
        <v>40</v>
      </c>
      <c r="R37">
        <v>0</v>
      </c>
      <c r="S37">
        <f>NETWORKDAYS(Table1[[#This Row],[Start Date]], IF(Table1[[#This Row],[End Date]]="Present", DATE(2025,4,27), Table1[[#This Row],[End Date]]))</f>
        <v>683</v>
      </c>
      <c r="T37">
        <f>ROUND(Table1[[#This Row],[Net Workdays]]/365,1)</f>
        <v>1.9</v>
      </c>
      <c r="U37" t="str">
        <f>IF(Table1[[#This Row],[Net Workyears]]&gt;10, "Over 10 Years",
IF(Table1[[#This Row],[Net Workyears]]&gt;=6, "6 - 10 Years",
IF(Table1[[#This Row],[Net Workyears]]&gt;=2,"2 - 5 Years",
IF(Table1[[#This Row],[Net Workyears]]&lt;2," &lt; 2 Years", "Invalid"))))</f>
        <v xml:space="preserve"> &lt; 2 Years</v>
      </c>
      <c r="V37" s="14" t="str">
        <f>IF(Table1[[#This Row],[Age]]&gt;45, "Old - 45+ Years",
IF(Table1[[#This Row],[Age]]&gt;30, "Middle-Age - 31-45 Years",
IF(Table1[[#This Row],[Age]]&lt;=30, "Adolescent-Young - 30- Years", "Invalid")))</f>
        <v>Old - 45+ Years</v>
      </c>
      <c r="W37" s="14" t="str">
        <f>CONCATENATE(Table1[[#This Row],[First Name]], " ",Table1[[#This Row],[Last Name]])</f>
        <v>Pat Taylor</v>
      </c>
      <c r="X37" s="1">
        <f>IF(
   Table1[[#This Row],[End Date]]="Present",
   DATE(2025,4,27),
   IF(
     ISNUMBER(Table1[[#This Row],[End Date]]),
     Table1[[#This Row],[End Date]],
     IFERROR(
       DATEVALUE(Table1[[#This Row],[End Date]]),
       "Invalid"
     )
   )
 )</f>
        <v>44442</v>
      </c>
    </row>
    <row r="38" spans="1:24" x14ac:dyDescent="0.3">
      <c r="A38">
        <v>1007</v>
      </c>
      <c r="B38" t="s">
        <v>156</v>
      </c>
      <c r="C38" t="s">
        <v>120</v>
      </c>
      <c r="D38" t="s">
        <v>329</v>
      </c>
      <c r="E38">
        <v>46</v>
      </c>
      <c r="F38" t="s">
        <v>305</v>
      </c>
      <c r="G38" t="s">
        <v>308</v>
      </c>
      <c r="H38" t="s">
        <v>248</v>
      </c>
      <c r="I38">
        <v>94000</v>
      </c>
      <c r="J38" t="s">
        <v>39</v>
      </c>
      <c r="K38" t="s">
        <v>40</v>
      </c>
      <c r="L38" t="s">
        <v>24</v>
      </c>
      <c r="M38" t="s">
        <v>71</v>
      </c>
      <c r="N38" s="1" t="s">
        <v>394</v>
      </c>
      <c r="O38" t="s">
        <v>473</v>
      </c>
      <c r="P38" t="s">
        <v>50</v>
      </c>
      <c r="Q38" t="s">
        <v>40</v>
      </c>
      <c r="R38" t="s">
        <v>515</v>
      </c>
      <c r="S38">
        <f>NETWORKDAYS(Table1[[#This Row],[Start Date]], IF(Table1[[#This Row],[End Date]]="Present", DATE(2025,4,27), Table1[[#This Row],[End Date]]))</f>
        <v>162</v>
      </c>
      <c r="T38">
        <f>ROUND(Table1[[#This Row],[Net Workdays]]/365,1)</f>
        <v>0.4</v>
      </c>
      <c r="U38" t="str">
        <f>IF(Table1[[#This Row],[Net Workyears]]&gt;10, "Over 10 Years",
IF(Table1[[#This Row],[Net Workyears]]&gt;=6, "6 - 10 Years",
IF(Table1[[#This Row],[Net Workyears]]&gt;=2,"2 - 5 Years",
IF(Table1[[#This Row],[Net Workyears]]&lt;2," &lt; 2 Years", "Invalid"))))</f>
        <v xml:space="preserve"> &lt; 2 Years</v>
      </c>
      <c r="V38" s="14" t="str">
        <f>IF(Table1[[#This Row],[Age]]&gt;45, "Old - 45+ Years",
IF(Table1[[#This Row],[Age]]&gt;30, "Middle-Age - 31-45 Years",
IF(Table1[[#This Row],[Age]]&lt;=30, "Adolescent-Young - 30- Years", "Invalid")))</f>
        <v>Old - 45+ Years</v>
      </c>
      <c r="W38" s="14" t="str">
        <f>CONCATENATE(Table1[[#This Row],[First Name]], " ",Table1[[#This Row],[Last Name]])</f>
        <v>Jamie Miller</v>
      </c>
      <c r="X38" s="1">
        <f>IF(
   Table1[[#This Row],[End Date]]="Present",
   DATE(2025,4,27),
   IF(
     ISNUMBER(Table1[[#This Row],[End Date]]),
     Table1[[#This Row],[End Date]],
     IFERROR(
       DATEVALUE(Table1[[#This Row],[End Date]]),
       "Invalid"
     )
   )
 )</f>
        <v>39763</v>
      </c>
    </row>
    <row r="39" spans="1:24" x14ac:dyDescent="0.3">
      <c r="A39">
        <v>1059</v>
      </c>
      <c r="B39" t="s">
        <v>137</v>
      </c>
      <c r="C39" t="s">
        <v>68</v>
      </c>
      <c r="D39" t="s">
        <v>330</v>
      </c>
      <c r="E39">
        <v>22</v>
      </c>
      <c r="F39" t="s">
        <v>306</v>
      </c>
      <c r="G39" t="s">
        <v>309</v>
      </c>
      <c r="H39" t="s">
        <v>95</v>
      </c>
      <c r="I39">
        <v>79000</v>
      </c>
      <c r="J39" t="s">
        <v>77</v>
      </c>
      <c r="K39" t="s">
        <v>24</v>
      </c>
      <c r="L39" t="s">
        <v>24</v>
      </c>
      <c r="M39" t="s">
        <v>84</v>
      </c>
      <c r="N39" s="1" t="s">
        <v>395</v>
      </c>
      <c r="O39" t="s">
        <v>474</v>
      </c>
      <c r="P39" t="s">
        <v>66</v>
      </c>
      <c r="Q39" t="s">
        <v>40</v>
      </c>
      <c r="R39" t="s">
        <v>515</v>
      </c>
      <c r="S39">
        <f>NETWORKDAYS(Table1[[#This Row],[Start Date]], IF(Table1[[#This Row],[End Date]]="Present", DATE(2025,4,27), Table1[[#This Row],[End Date]]))</f>
        <v>1305</v>
      </c>
      <c r="T39">
        <f>ROUND(Table1[[#This Row],[Net Workdays]]/365,1)</f>
        <v>3.6</v>
      </c>
      <c r="U39" t="str">
        <f>IF(Table1[[#This Row],[Net Workyears]]&gt;10, "Over 10 Years",
IF(Table1[[#This Row],[Net Workyears]]&gt;=6, "6 - 10 Years",
IF(Table1[[#This Row],[Net Workyears]]&gt;=2,"2 - 5 Years",
IF(Table1[[#This Row],[Net Workyears]]&lt;2," &lt; 2 Years", "Invalid"))))</f>
        <v>2 - 5 Years</v>
      </c>
      <c r="V39" s="14" t="str">
        <f>IF(Table1[[#This Row],[Age]]&gt;45, "Old - 45+ Years",
IF(Table1[[#This Row],[Age]]&gt;30, "Middle-Age - 31-45 Years",
IF(Table1[[#This Row],[Age]]&lt;=30, "Adolescent-Young - 30- Years", "Invalid")))</f>
        <v>Adolescent-Young - 30- Years</v>
      </c>
      <c r="W39" s="14" t="str">
        <f>CONCATENATE(Table1[[#This Row],[First Name]], " ",Table1[[#This Row],[Last Name]])</f>
        <v>Taylor Davis</v>
      </c>
      <c r="X39" s="1">
        <f>IF(
   Table1[[#This Row],[End Date]]="Present",
   DATE(2025,4,27),
   IF(
     ISNUMBER(Table1[[#This Row],[End Date]]),
     Table1[[#This Row],[End Date]],
     IFERROR(
       DATEVALUE(Table1[[#This Row],[End Date]]),
       "Invalid"
     )
   )
 )</f>
        <v>44220</v>
      </c>
    </row>
    <row r="40" spans="1:24" x14ac:dyDescent="0.3">
      <c r="A40">
        <v>1011</v>
      </c>
      <c r="B40" t="s">
        <v>18</v>
      </c>
      <c r="C40" t="s">
        <v>97</v>
      </c>
      <c r="D40" t="s">
        <v>172</v>
      </c>
      <c r="E40">
        <v>64</v>
      </c>
      <c r="F40" t="s">
        <v>306</v>
      </c>
      <c r="G40" t="s">
        <v>308</v>
      </c>
      <c r="H40" t="s">
        <v>87</v>
      </c>
      <c r="I40">
        <v>57000</v>
      </c>
      <c r="J40" t="s">
        <v>91</v>
      </c>
      <c r="K40" t="s">
        <v>24</v>
      </c>
      <c r="L40" t="s">
        <v>40</v>
      </c>
      <c r="M40" t="s">
        <v>71</v>
      </c>
      <c r="N40" s="1" t="s">
        <v>396</v>
      </c>
      <c r="O40" t="s">
        <v>475</v>
      </c>
      <c r="P40" t="s">
        <v>66</v>
      </c>
      <c r="Q40" t="s">
        <v>40</v>
      </c>
      <c r="R40">
        <v>0</v>
      </c>
      <c r="S40">
        <f>NETWORKDAYS(Table1[[#This Row],[Start Date]], IF(Table1[[#This Row],[End Date]]="Present", DATE(2025,4,27), Table1[[#This Row],[End Date]]))</f>
        <v>1544</v>
      </c>
      <c r="T40">
        <f>ROUND(Table1[[#This Row],[Net Workdays]]/365,1)</f>
        <v>4.2</v>
      </c>
      <c r="U40" t="str">
        <f>IF(Table1[[#This Row],[Net Workyears]]&gt;10, "Over 10 Years",
IF(Table1[[#This Row],[Net Workyears]]&gt;=6, "6 - 10 Years",
IF(Table1[[#This Row],[Net Workyears]]&gt;=2,"2 - 5 Years",
IF(Table1[[#This Row],[Net Workyears]]&lt;2," &lt; 2 Years", "Invalid"))))</f>
        <v>2 - 5 Years</v>
      </c>
      <c r="V40" s="14" t="str">
        <f>IF(Table1[[#This Row],[Age]]&gt;45, "Old - 45+ Years",
IF(Table1[[#This Row],[Age]]&gt;30, "Middle-Age - 31-45 Years",
IF(Table1[[#This Row],[Age]]&lt;=30, "Adolescent-Young - 30- Years", "Invalid")))</f>
        <v>Old - 45+ Years</v>
      </c>
      <c r="W40" s="14" t="str">
        <f>CONCATENATE(Table1[[#This Row],[First Name]], " ",Table1[[#This Row],[Last Name]])</f>
        <v>Pat Smith</v>
      </c>
      <c r="X40" s="1">
        <f>IF(
   Table1[[#This Row],[End Date]]="Present",
   DATE(2025,4,27),
   IF(
     ISNUMBER(Table1[[#This Row],[End Date]]),
     Table1[[#This Row],[End Date]],
     IFERROR(
       DATEVALUE(Table1[[#This Row],[End Date]]),
       "Invalid"
     )
   )
 )</f>
        <v>45275</v>
      </c>
    </row>
    <row r="41" spans="1:24" x14ac:dyDescent="0.3">
      <c r="A41">
        <v>1013</v>
      </c>
      <c r="B41" t="s">
        <v>156</v>
      </c>
      <c r="C41" t="s">
        <v>74</v>
      </c>
      <c r="D41" t="s">
        <v>331</v>
      </c>
      <c r="E41">
        <v>35</v>
      </c>
      <c r="F41" t="s">
        <v>306</v>
      </c>
      <c r="G41" t="s">
        <v>310</v>
      </c>
      <c r="H41" t="s">
        <v>105</v>
      </c>
      <c r="I41">
        <v>80000</v>
      </c>
      <c r="J41" t="s">
        <v>32</v>
      </c>
      <c r="K41" t="s">
        <v>24</v>
      </c>
      <c r="L41" t="s">
        <v>40</v>
      </c>
      <c r="M41" t="s">
        <v>71</v>
      </c>
      <c r="N41" s="1" t="s">
        <v>397</v>
      </c>
      <c r="O41" t="s">
        <v>476</v>
      </c>
      <c r="P41" t="s">
        <v>66</v>
      </c>
      <c r="Q41" t="s">
        <v>24</v>
      </c>
      <c r="R41">
        <v>3</v>
      </c>
      <c r="S41">
        <f>NETWORKDAYS(Table1[[#This Row],[Start Date]], IF(Table1[[#This Row],[End Date]]="Present", DATE(2025,4,27), Table1[[#This Row],[End Date]]))</f>
        <v>4968</v>
      </c>
      <c r="T41">
        <f>ROUND(Table1[[#This Row],[Net Workdays]]/365,1)</f>
        <v>13.6</v>
      </c>
      <c r="U41" t="str">
        <f>IF(Table1[[#This Row],[Net Workyears]]&gt;10, "Over 10 Years",
IF(Table1[[#This Row],[Net Workyears]]&gt;=6, "6 - 10 Years",
IF(Table1[[#This Row],[Net Workyears]]&gt;=2,"2 - 5 Years",
IF(Table1[[#This Row],[Net Workyears]]&lt;2," &lt; 2 Years", "Invalid"))))</f>
        <v>Over 10 Years</v>
      </c>
      <c r="V41" s="14" t="str">
        <f>IF(Table1[[#This Row],[Age]]&gt;45, "Old - 45+ Years",
IF(Table1[[#This Row],[Age]]&gt;30, "Middle-Age - 31-45 Years",
IF(Table1[[#This Row],[Age]]&lt;=30, "Adolescent-Young - 30- Years", "Invalid")))</f>
        <v>Middle-Age - 31-45 Years</v>
      </c>
      <c r="W41" s="14" t="str">
        <f>CONCATENATE(Table1[[#This Row],[First Name]], " ",Table1[[#This Row],[Last Name]])</f>
        <v>Jamie Brown</v>
      </c>
      <c r="X41" s="1">
        <f>IF(
   Table1[[#This Row],[End Date]]="Present",
   DATE(2025,4,27),
   IF(
     ISNUMBER(Table1[[#This Row],[End Date]]),
     Table1[[#This Row],[End Date]],
     IFERROR(
       DATEVALUE(Table1[[#This Row],[End Date]]),
       "Invalid"
     )
   )
 )</f>
        <v>45175</v>
      </c>
    </row>
    <row r="42" spans="1:24" x14ac:dyDescent="0.3">
      <c r="A42">
        <v>1054</v>
      </c>
      <c r="B42" t="s">
        <v>51</v>
      </c>
      <c r="C42" t="s">
        <v>227</v>
      </c>
      <c r="D42" t="s">
        <v>178</v>
      </c>
      <c r="E42">
        <v>27</v>
      </c>
      <c r="F42" t="s">
        <v>306</v>
      </c>
      <c r="G42" t="s">
        <v>310</v>
      </c>
      <c r="H42" t="s">
        <v>248</v>
      </c>
      <c r="I42">
        <v>142000</v>
      </c>
      <c r="J42" t="s">
        <v>77</v>
      </c>
      <c r="K42" t="s">
        <v>24</v>
      </c>
      <c r="L42" t="s">
        <v>24</v>
      </c>
      <c r="M42" t="s">
        <v>71</v>
      </c>
      <c r="N42" s="1" t="s">
        <v>398</v>
      </c>
      <c r="O42" t="s">
        <v>477</v>
      </c>
      <c r="P42" t="s">
        <v>79</v>
      </c>
      <c r="Q42" t="s">
        <v>40</v>
      </c>
      <c r="R42" t="s">
        <v>515</v>
      </c>
      <c r="S42">
        <f>NETWORKDAYS(Table1[[#This Row],[Start Date]], IF(Table1[[#This Row],[End Date]]="Present", DATE(2025,4,27), Table1[[#This Row],[End Date]]))</f>
        <v>3447</v>
      </c>
      <c r="T42">
        <f>ROUND(Table1[[#This Row],[Net Workdays]]/365,1)</f>
        <v>9.4</v>
      </c>
      <c r="U42" t="str">
        <f>IF(Table1[[#This Row],[Net Workyears]]&gt;10, "Over 10 Years",
IF(Table1[[#This Row],[Net Workyears]]&gt;=6, "6 - 10 Years",
IF(Table1[[#This Row],[Net Workyears]]&gt;=2,"2 - 5 Years",
IF(Table1[[#This Row],[Net Workyears]]&lt;2," &lt; 2 Years", "Invalid"))))</f>
        <v>6 - 10 Years</v>
      </c>
      <c r="V42" s="14" t="str">
        <f>IF(Table1[[#This Row],[Age]]&gt;45, "Old - 45+ Years",
IF(Table1[[#This Row],[Age]]&gt;30, "Middle-Age - 31-45 Years",
IF(Table1[[#This Row],[Age]]&lt;=30, "Adolescent-Young - 30- Years", "Invalid")))</f>
        <v>Adolescent-Young - 30- Years</v>
      </c>
      <c r="W42" s="14" t="str">
        <f>CONCATENATE(Table1[[#This Row],[First Name]], " ",Table1[[#This Row],[Last Name]])</f>
        <v>John Johnson</v>
      </c>
      <c r="X42" s="1">
        <f>IF(
   Table1[[#This Row],[End Date]]="Present",
   DATE(2025,4,27),
   IF(
     ISNUMBER(Table1[[#This Row],[End Date]]),
     Table1[[#This Row],[End Date]],
     IFERROR(
       DATEVALUE(Table1[[#This Row],[End Date]]),
       "Invalid"
     )
   )
 )</f>
        <v>43480</v>
      </c>
    </row>
    <row r="43" spans="1:24" x14ac:dyDescent="0.3">
      <c r="A43">
        <v>1055</v>
      </c>
      <c r="B43" t="s">
        <v>93</v>
      </c>
      <c r="C43" t="s">
        <v>36</v>
      </c>
      <c r="D43" t="s">
        <v>181</v>
      </c>
      <c r="E43">
        <v>33</v>
      </c>
      <c r="F43" t="s">
        <v>306</v>
      </c>
      <c r="G43" t="s">
        <v>307</v>
      </c>
      <c r="H43" t="s">
        <v>112</v>
      </c>
      <c r="I43">
        <v>89000</v>
      </c>
      <c r="J43" t="s">
        <v>77</v>
      </c>
      <c r="K43" t="s">
        <v>24</v>
      </c>
      <c r="L43" t="s">
        <v>24</v>
      </c>
      <c r="M43" t="s">
        <v>311</v>
      </c>
      <c r="N43" s="1" t="s">
        <v>399</v>
      </c>
      <c r="O43" t="s">
        <v>478</v>
      </c>
      <c r="P43" t="s">
        <v>26</v>
      </c>
      <c r="Q43" t="s">
        <v>40</v>
      </c>
      <c r="R43">
        <v>0</v>
      </c>
      <c r="S43">
        <f>NETWORKDAYS(Table1[[#This Row],[Start Date]], IF(Table1[[#This Row],[End Date]]="Present", DATE(2025,4,27), Table1[[#This Row],[End Date]]))</f>
        <v>1175</v>
      </c>
      <c r="T43">
        <f>ROUND(Table1[[#This Row],[Net Workdays]]/365,1)</f>
        <v>3.2</v>
      </c>
      <c r="U43" t="str">
        <f>IF(Table1[[#This Row],[Net Workyears]]&gt;10, "Over 10 Years",
IF(Table1[[#This Row],[Net Workyears]]&gt;=6, "6 - 10 Years",
IF(Table1[[#This Row],[Net Workyears]]&gt;=2,"2 - 5 Years",
IF(Table1[[#This Row],[Net Workyears]]&lt;2," &lt; 2 Years", "Invalid"))))</f>
        <v>2 - 5 Years</v>
      </c>
      <c r="V43" s="14" t="str">
        <f>IF(Table1[[#This Row],[Age]]&gt;45, "Old - 45+ Years",
IF(Table1[[#This Row],[Age]]&gt;30, "Middle-Age - 31-45 Years",
IF(Table1[[#This Row],[Age]]&lt;=30, "Adolescent-Young - 30- Years", "Invalid")))</f>
        <v>Middle-Age - 31-45 Years</v>
      </c>
      <c r="W43" s="14" t="str">
        <f>CONCATENATE(Table1[[#This Row],[First Name]], " ",Table1[[#This Row],[Last Name]])</f>
        <v>Morgan Williams</v>
      </c>
      <c r="X43" s="1">
        <f>IF(
   Table1[[#This Row],[End Date]]="Present",
   DATE(2025,4,27),
   IF(
     ISNUMBER(Table1[[#This Row],[End Date]]),
     Table1[[#This Row],[End Date]],
     IFERROR(
       DATEVALUE(Table1[[#This Row],[End Date]]),
       "Invalid"
     )
   )
 )</f>
        <v>40883</v>
      </c>
    </row>
    <row r="44" spans="1:24" x14ac:dyDescent="0.3">
      <c r="A44">
        <v>1068</v>
      </c>
      <c r="B44" t="s">
        <v>182</v>
      </c>
      <c r="C44" t="s">
        <v>120</v>
      </c>
      <c r="D44" t="s">
        <v>332</v>
      </c>
      <c r="E44">
        <v>55</v>
      </c>
      <c r="F44" t="s">
        <v>305</v>
      </c>
      <c r="G44" t="s">
        <v>310</v>
      </c>
      <c r="H44" t="s">
        <v>76</v>
      </c>
      <c r="I44">
        <v>83000</v>
      </c>
      <c r="J44" t="s">
        <v>32</v>
      </c>
      <c r="K44" t="s">
        <v>40</v>
      </c>
      <c r="L44" t="s">
        <v>24</v>
      </c>
      <c r="M44" t="s">
        <v>106</v>
      </c>
      <c r="N44" s="1" t="s">
        <v>400</v>
      </c>
      <c r="O44" t="s">
        <v>65</v>
      </c>
      <c r="P44" t="s">
        <v>34</v>
      </c>
      <c r="Q44" t="s">
        <v>40</v>
      </c>
      <c r="R44" t="s">
        <v>515</v>
      </c>
      <c r="S44">
        <f>NETWORKDAYS(Table1[[#This Row],[Start Date]], IF(Table1[[#This Row],[End Date]]="Present", DATE(2025,4,27), Table1[[#This Row],[End Date]]))</f>
        <v>2851</v>
      </c>
      <c r="T44">
        <f>ROUND(Table1[[#This Row],[Net Workdays]]/365,1)</f>
        <v>7.8</v>
      </c>
      <c r="U44" t="str">
        <f>IF(Table1[[#This Row],[Net Workyears]]&gt;10, "Over 10 Years",
IF(Table1[[#This Row],[Net Workyears]]&gt;=6, "6 - 10 Years",
IF(Table1[[#This Row],[Net Workyears]]&gt;=2,"2 - 5 Years",
IF(Table1[[#This Row],[Net Workyears]]&lt;2," &lt; 2 Years", "Invalid"))))</f>
        <v>6 - 10 Years</v>
      </c>
      <c r="V44" s="14" t="str">
        <f>IF(Table1[[#This Row],[Age]]&gt;45, "Old - 45+ Years",
IF(Table1[[#This Row],[Age]]&gt;30, "Middle-Age - 31-45 Years",
IF(Table1[[#This Row],[Age]]&lt;=30, "Adolescent-Young - 30- Years", "Invalid")))</f>
        <v>Old - 45+ Years</v>
      </c>
      <c r="W44" s="14" t="str">
        <f>CONCATENATE(Table1[[#This Row],[First Name]], " ",Table1[[#This Row],[Last Name]])</f>
        <v>Chris Miller</v>
      </c>
      <c r="X44" s="1">
        <f>IF(
   Table1[[#This Row],[End Date]]="Present",
   DATE(2025,4,27),
   IF(
     ISNUMBER(Table1[[#This Row],[End Date]]),
     Table1[[#This Row],[End Date]],
     IFERROR(
       DATEVALUE(Table1[[#This Row],[End Date]]),
       "Invalid"
     )
   )
 )</f>
        <v>45774</v>
      </c>
    </row>
    <row r="45" spans="1:24" x14ac:dyDescent="0.3">
      <c r="A45">
        <v>1033</v>
      </c>
      <c r="B45" t="s">
        <v>182</v>
      </c>
      <c r="C45" t="s">
        <v>227</v>
      </c>
      <c r="D45" t="s">
        <v>333</v>
      </c>
      <c r="E45">
        <v>48</v>
      </c>
      <c r="F45" t="s">
        <v>306</v>
      </c>
      <c r="G45" t="s">
        <v>307</v>
      </c>
      <c r="H45" t="s">
        <v>87</v>
      </c>
      <c r="I45">
        <v>75000</v>
      </c>
      <c r="J45" t="s">
        <v>32</v>
      </c>
      <c r="K45" t="s">
        <v>24</v>
      </c>
      <c r="L45" t="s">
        <v>24</v>
      </c>
      <c r="M45" t="s">
        <v>25</v>
      </c>
      <c r="N45" s="1" t="s">
        <v>401</v>
      </c>
      <c r="O45" t="s">
        <v>479</v>
      </c>
      <c r="P45" t="s">
        <v>50</v>
      </c>
      <c r="Q45" t="s">
        <v>40</v>
      </c>
      <c r="R45" t="s">
        <v>515</v>
      </c>
      <c r="S45">
        <f>NETWORKDAYS(Table1[[#This Row],[Start Date]], IF(Table1[[#This Row],[End Date]]="Present", DATE(2025,4,27), Table1[[#This Row],[End Date]]))</f>
        <v>1064</v>
      </c>
      <c r="T45">
        <f>ROUND(Table1[[#This Row],[Net Workdays]]/365,1)</f>
        <v>2.9</v>
      </c>
      <c r="U45" t="str">
        <f>IF(Table1[[#This Row],[Net Workyears]]&gt;10, "Over 10 Years",
IF(Table1[[#This Row],[Net Workyears]]&gt;=6, "6 - 10 Years",
IF(Table1[[#This Row],[Net Workyears]]&gt;=2,"2 - 5 Years",
IF(Table1[[#This Row],[Net Workyears]]&lt;2," &lt; 2 Years", "Invalid"))))</f>
        <v>2 - 5 Years</v>
      </c>
      <c r="V45" s="14" t="str">
        <f>IF(Table1[[#This Row],[Age]]&gt;45, "Old - 45+ Years",
IF(Table1[[#This Row],[Age]]&gt;30, "Middle-Age - 31-45 Years",
IF(Table1[[#This Row],[Age]]&lt;=30, "Adolescent-Young - 30- Years", "Invalid")))</f>
        <v>Old - 45+ Years</v>
      </c>
      <c r="W45" s="14" t="str">
        <f>CONCATENATE(Table1[[#This Row],[First Name]], " ",Table1[[#This Row],[Last Name]])</f>
        <v>Chris Johnson</v>
      </c>
      <c r="X45" s="1">
        <f>IF(
   Table1[[#This Row],[End Date]]="Present",
   DATE(2025,4,27),
   IF(
     ISNUMBER(Table1[[#This Row],[End Date]]),
     Table1[[#This Row],[End Date]],
     IFERROR(
       DATEVALUE(Table1[[#This Row],[End Date]]),
       "Invalid"
     )
   )
 )</f>
        <v>44211</v>
      </c>
    </row>
    <row r="46" spans="1:24" x14ac:dyDescent="0.3">
      <c r="A46">
        <v>1020</v>
      </c>
      <c r="B46" t="s">
        <v>156</v>
      </c>
      <c r="C46" t="s">
        <v>191</v>
      </c>
      <c r="D46" t="s">
        <v>334</v>
      </c>
      <c r="E46">
        <v>53</v>
      </c>
      <c r="F46" t="s">
        <v>305</v>
      </c>
      <c r="G46" t="s">
        <v>307</v>
      </c>
      <c r="H46" t="s">
        <v>62</v>
      </c>
      <c r="I46">
        <v>34000</v>
      </c>
      <c r="J46" t="s">
        <v>23</v>
      </c>
      <c r="K46" t="s">
        <v>24</v>
      </c>
      <c r="L46" t="s">
        <v>24</v>
      </c>
      <c r="M46" t="s">
        <v>25</v>
      </c>
      <c r="N46" s="1" t="s">
        <v>402</v>
      </c>
      <c r="O46" t="s">
        <v>480</v>
      </c>
      <c r="P46" t="s">
        <v>50</v>
      </c>
      <c r="Q46" t="s">
        <v>24</v>
      </c>
      <c r="R46">
        <v>5</v>
      </c>
      <c r="S46">
        <f>NETWORKDAYS(Table1[[#This Row],[Start Date]], IF(Table1[[#This Row],[End Date]]="Present", DATE(2025,4,27), Table1[[#This Row],[End Date]]))</f>
        <v>3316</v>
      </c>
      <c r="T46">
        <f>ROUND(Table1[[#This Row],[Net Workdays]]/365,1)</f>
        <v>9.1</v>
      </c>
      <c r="U46" t="str">
        <f>IF(Table1[[#This Row],[Net Workyears]]&gt;10, "Over 10 Years",
IF(Table1[[#This Row],[Net Workyears]]&gt;=6, "6 - 10 Years",
IF(Table1[[#This Row],[Net Workyears]]&gt;=2,"2 - 5 Years",
IF(Table1[[#This Row],[Net Workyears]]&lt;2," &lt; 2 Years", "Invalid"))))</f>
        <v>6 - 10 Years</v>
      </c>
      <c r="V46" s="14" t="str">
        <f>IF(Table1[[#This Row],[Age]]&gt;45, "Old - 45+ Years",
IF(Table1[[#This Row],[Age]]&gt;30, "Middle-Age - 31-45 Years",
IF(Table1[[#This Row],[Age]]&lt;=30, "Adolescent-Young - 30- Years", "Invalid")))</f>
        <v>Old - 45+ Years</v>
      </c>
      <c r="W46" s="14" t="str">
        <f>CONCATENATE(Table1[[#This Row],[First Name]], " ",Table1[[#This Row],[Last Name]])</f>
        <v>Jamie Wilson</v>
      </c>
      <c r="X46" s="1">
        <f>IF(
   Table1[[#This Row],[End Date]]="Present",
   DATE(2025,4,27),
   IF(
     ISNUMBER(Table1[[#This Row],[End Date]]),
     Table1[[#This Row],[End Date]],
     IFERROR(
       DATEVALUE(Table1[[#This Row],[End Date]]),
       "Invalid"
     )
   )
 )</f>
        <v>44081</v>
      </c>
    </row>
    <row r="47" spans="1:24" x14ac:dyDescent="0.3">
      <c r="A47">
        <v>1027</v>
      </c>
      <c r="B47" t="s">
        <v>93</v>
      </c>
      <c r="C47" t="s">
        <v>74</v>
      </c>
      <c r="D47" t="s">
        <v>335</v>
      </c>
      <c r="E47">
        <v>57</v>
      </c>
      <c r="F47" t="s">
        <v>306</v>
      </c>
      <c r="G47" t="s">
        <v>308</v>
      </c>
      <c r="H47" t="s">
        <v>76</v>
      </c>
      <c r="I47">
        <v>115000</v>
      </c>
      <c r="J47" t="s">
        <v>91</v>
      </c>
      <c r="K47" t="s">
        <v>40</v>
      </c>
      <c r="L47" t="s">
        <v>24</v>
      </c>
      <c r="M47" t="s">
        <v>106</v>
      </c>
      <c r="N47" s="1" t="s">
        <v>403</v>
      </c>
      <c r="O47" t="s">
        <v>481</v>
      </c>
      <c r="P47" t="s">
        <v>66</v>
      </c>
      <c r="Q47" t="s">
        <v>40</v>
      </c>
      <c r="R47" t="s">
        <v>515</v>
      </c>
      <c r="S47">
        <f>NETWORKDAYS(Table1[[#This Row],[Start Date]], IF(Table1[[#This Row],[End Date]]="Present", DATE(2025,4,27), Table1[[#This Row],[End Date]]))</f>
        <v>4327</v>
      </c>
      <c r="T47">
        <f>ROUND(Table1[[#This Row],[Net Workdays]]/365,1)</f>
        <v>11.9</v>
      </c>
      <c r="U47" t="str">
        <f>IF(Table1[[#This Row],[Net Workyears]]&gt;10, "Over 10 Years",
IF(Table1[[#This Row],[Net Workyears]]&gt;=6, "6 - 10 Years",
IF(Table1[[#This Row],[Net Workyears]]&gt;=2,"2 - 5 Years",
IF(Table1[[#This Row],[Net Workyears]]&lt;2," &lt; 2 Years", "Invalid"))))</f>
        <v>Over 10 Years</v>
      </c>
      <c r="V47" s="14" t="str">
        <f>IF(Table1[[#This Row],[Age]]&gt;45, "Old - 45+ Years",
IF(Table1[[#This Row],[Age]]&gt;30, "Middle-Age - 31-45 Years",
IF(Table1[[#This Row],[Age]]&lt;=30, "Adolescent-Young - 30- Years", "Invalid")))</f>
        <v>Old - 45+ Years</v>
      </c>
      <c r="W47" s="14" t="str">
        <f>CONCATENATE(Table1[[#This Row],[First Name]], " ",Table1[[#This Row],[Last Name]])</f>
        <v>Morgan Brown</v>
      </c>
      <c r="X47" s="1">
        <f>IF(
   Table1[[#This Row],[End Date]]="Present",
   DATE(2025,4,27),
   IF(
     ISNUMBER(Table1[[#This Row],[End Date]]),
     Table1[[#This Row],[End Date]],
     IFERROR(
       DATEVALUE(Table1[[#This Row],[End Date]]),
       "Invalid"
     )
   )
 )</f>
        <v>42654</v>
      </c>
    </row>
    <row r="48" spans="1:24" x14ac:dyDescent="0.3">
      <c r="A48">
        <v>1061</v>
      </c>
      <c r="B48" t="s">
        <v>213</v>
      </c>
      <c r="C48" t="s">
        <v>191</v>
      </c>
      <c r="D48" t="s">
        <v>192</v>
      </c>
      <c r="E48">
        <v>45</v>
      </c>
      <c r="F48" t="s">
        <v>306</v>
      </c>
      <c r="G48" t="s">
        <v>310</v>
      </c>
      <c r="H48" t="s">
        <v>87</v>
      </c>
      <c r="I48">
        <v>117000</v>
      </c>
      <c r="J48" t="s">
        <v>91</v>
      </c>
      <c r="K48" t="s">
        <v>40</v>
      </c>
      <c r="L48" t="s">
        <v>40</v>
      </c>
      <c r="M48" t="s">
        <v>106</v>
      </c>
      <c r="N48" s="1" t="s">
        <v>404</v>
      </c>
      <c r="O48" t="s">
        <v>482</v>
      </c>
      <c r="P48" t="s">
        <v>79</v>
      </c>
      <c r="Q48" t="s">
        <v>40</v>
      </c>
      <c r="R48" t="s">
        <v>515</v>
      </c>
      <c r="S48">
        <f>NETWORKDAYS(Table1[[#This Row],[Start Date]], IF(Table1[[#This Row],[End Date]]="Present", DATE(2025,4,27), Table1[[#This Row],[End Date]]))</f>
        <v>81</v>
      </c>
      <c r="T48">
        <f>ROUND(Table1[[#This Row],[Net Workdays]]/365,1)</f>
        <v>0.2</v>
      </c>
      <c r="U48" t="str">
        <f>IF(Table1[[#This Row],[Net Workyears]]&gt;10, "Over 10 Years",
IF(Table1[[#This Row],[Net Workyears]]&gt;=6, "6 - 10 Years",
IF(Table1[[#This Row],[Net Workyears]]&gt;=2,"2 - 5 Years",
IF(Table1[[#This Row],[Net Workyears]]&lt;2," &lt; 2 Years", "Invalid"))))</f>
        <v xml:space="preserve"> &lt; 2 Years</v>
      </c>
      <c r="V48" s="14" t="str">
        <f>IF(Table1[[#This Row],[Age]]&gt;45, "Old - 45+ Years",
IF(Table1[[#This Row],[Age]]&gt;30, "Middle-Age - 31-45 Years",
IF(Table1[[#This Row],[Age]]&lt;=30, "Adolescent-Young - 30- Years", "Invalid")))</f>
        <v>Middle-Age - 31-45 Years</v>
      </c>
      <c r="W48" s="14" t="str">
        <f>CONCATENATE(Table1[[#This Row],[First Name]], " ",Table1[[#This Row],[Last Name]])</f>
        <v>Jordan Wilson</v>
      </c>
      <c r="X48" s="1">
        <f>IF(
   Table1[[#This Row],[End Date]]="Present",
   DATE(2025,4,27),
   IF(
     ISNUMBER(Table1[[#This Row],[End Date]]),
     Table1[[#This Row],[End Date]],
     IFERROR(
       DATEVALUE(Table1[[#This Row],[End Date]]),
       "Invalid"
     )
   )
 )</f>
        <v>42002</v>
      </c>
    </row>
    <row r="49" spans="1:24" x14ac:dyDescent="0.3">
      <c r="A49">
        <v>1056</v>
      </c>
      <c r="B49" t="s">
        <v>137</v>
      </c>
      <c r="C49" t="s">
        <v>191</v>
      </c>
      <c r="D49" t="s">
        <v>193</v>
      </c>
      <c r="E49">
        <v>55</v>
      </c>
      <c r="F49" t="s">
        <v>305</v>
      </c>
      <c r="G49" t="s">
        <v>310</v>
      </c>
      <c r="H49" t="s">
        <v>87</v>
      </c>
      <c r="I49">
        <v>117000</v>
      </c>
      <c r="J49" t="s">
        <v>39</v>
      </c>
      <c r="K49" t="s">
        <v>40</v>
      </c>
      <c r="L49" t="s">
        <v>40</v>
      </c>
      <c r="M49" t="s">
        <v>71</v>
      </c>
      <c r="N49" s="1" t="s">
        <v>405</v>
      </c>
      <c r="O49" t="s">
        <v>483</v>
      </c>
      <c r="P49" t="s">
        <v>66</v>
      </c>
      <c r="Q49" t="s">
        <v>24</v>
      </c>
      <c r="R49">
        <v>4</v>
      </c>
      <c r="S49">
        <f>NETWORKDAYS(Table1[[#This Row],[Start Date]], IF(Table1[[#This Row],[End Date]]="Present", DATE(2025,4,27), Table1[[#This Row],[End Date]]))</f>
        <v>4097</v>
      </c>
      <c r="T49">
        <f>ROUND(Table1[[#This Row],[Net Workdays]]/365,1)</f>
        <v>11.2</v>
      </c>
      <c r="U49" t="str">
        <f>IF(Table1[[#This Row],[Net Workyears]]&gt;10, "Over 10 Years",
IF(Table1[[#This Row],[Net Workyears]]&gt;=6, "6 - 10 Years",
IF(Table1[[#This Row],[Net Workyears]]&gt;=2,"2 - 5 Years",
IF(Table1[[#This Row],[Net Workyears]]&lt;2," &lt; 2 Years", "Invalid"))))</f>
        <v>Over 10 Years</v>
      </c>
      <c r="V49" s="14" t="str">
        <f>IF(Table1[[#This Row],[Age]]&gt;45, "Old - 45+ Years",
IF(Table1[[#This Row],[Age]]&gt;30, "Middle-Age - 31-45 Years",
IF(Table1[[#This Row],[Age]]&lt;=30, "Adolescent-Young - 30- Years", "Invalid")))</f>
        <v>Old - 45+ Years</v>
      </c>
      <c r="W49" s="14" t="str">
        <f>CONCATENATE(Table1[[#This Row],[First Name]], " ",Table1[[#This Row],[Last Name]])</f>
        <v>Taylor Wilson</v>
      </c>
      <c r="X49" s="1">
        <f>IF(
   Table1[[#This Row],[End Date]]="Present",
   DATE(2025,4,27),
   IF(
     ISNUMBER(Table1[[#This Row],[End Date]]),
     Table1[[#This Row],[End Date]],
     IFERROR(
       DATEVALUE(Table1[[#This Row],[End Date]]),
       "Invalid"
     )
   )
 )</f>
        <v>43113</v>
      </c>
    </row>
    <row r="50" spans="1:24" x14ac:dyDescent="0.3">
      <c r="A50">
        <v>1010</v>
      </c>
      <c r="B50" t="s">
        <v>18</v>
      </c>
      <c r="C50" t="s">
        <v>36</v>
      </c>
      <c r="D50" t="s">
        <v>336</v>
      </c>
      <c r="E50">
        <v>52</v>
      </c>
      <c r="F50" t="s">
        <v>306</v>
      </c>
      <c r="G50" t="s">
        <v>308</v>
      </c>
      <c r="H50" t="s">
        <v>87</v>
      </c>
      <c r="I50">
        <v>66000</v>
      </c>
      <c r="J50" t="s">
        <v>23</v>
      </c>
      <c r="K50" t="s">
        <v>40</v>
      </c>
      <c r="L50" t="s">
        <v>24</v>
      </c>
      <c r="M50" t="s">
        <v>84</v>
      </c>
      <c r="N50" s="1" t="s">
        <v>406</v>
      </c>
      <c r="O50" t="s">
        <v>484</v>
      </c>
      <c r="P50" t="s">
        <v>26</v>
      </c>
      <c r="Q50" t="s">
        <v>40</v>
      </c>
      <c r="R50" t="s">
        <v>515</v>
      </c>
      <c r="S50">
        <f>NETWORKDAYS(Table1[[#This Row],[Start Date]], IF(Table1[[#This Row],[End Date]]="Present", DATE(2025,4,27), Table1[[#This Row],[End Date]]))</f>
        <v>2441</v>
      </c>
      <c r="T50">
        <f>ROUND(Table1[[#This Row],[Net Workdays]]/365,1)</f>
        <v>6.7</v>
      </c>
      <c r="U50" t="str">
        <f>IF(Table1[[#This Row],[Net Workyears]]&gt;10, "Over 10 Years",
IF(Table1[[#This Row],[Net Workyears]]&gt;=6, "6 - 10 Years",
IF(Table1[[#This Row],[Net Workyears]]&gt;=2,"2 - 5 Years",
IF(Table1[[#This Row],[Net Workyears]]&lt;2," &lt; 2 Years", "Invalid"))))</f>
        <v>6 - 10 Years</v>
      </c>
      <c r="V50" s="14" t="str">
        <f>IF(Table1[[#This Row],[Age]]&gt;45, "Old - 45+ Years",
IF(Table1[[#This Row],[Age]]&gt;30, "Middle-Age - 31-45 Years",
IF(Table1[[#This Row],[Age]]&lt;=30, "Adolescent-Young - 30- Years", "Invalid")))</f>
        <v>Old - 45+ Years</v>
      </c>
      <c r="W50" s="14" t="str">
        <f>CONCATENATE(Table1[[#This Row],[First Name]], " ",Table1[[#This Row],[Last Name]])</f>
        <v>Pat Williams</v>
      </c>
      <c r="X50" s="1">
        <f>IF(
   Table1[[#This Row],[End Date]]="Present",
   DATE(2025,4,27),
   IF(
     ISNUMBER(Table1[[#This Row],[End Date]]),
     Table1[[#This Row],[End Date]],
     IFERROR(
       DATEVALUE(Table1[[#This Row],[End Date]]),
       "Invalid"
     )
   )
 )</f>
        <v>41446</v>
      </c>
    </row>
    <row r="51" spans="1:24" x14ac:dyDescent="0.3">
      <c r="A51">
        <v>1018</v>
      </c>
      <c r="B51" t="s">
        <v>156</v>
      </c>
      <c r="C51" t="s">
        <v>137</v>
      </c>
      <c r="D51" t="s">
        <v>337</v>
      </c>
      <c r="E51">
        <v>42</v>
      </c>
      <c r="F51" t="s">
        <v>305</v>
      </c>
      <c r="G51" t="s">
        <v>310</v>
      </c>
      <c r="H51" t="s">
        <v>58</v>
      </c>
      <c r="I51">
        <v>39000</v>
      </c>
      <c r="J51" t="s">
        <v>32</v>
      </c>
      <c r="K51" t="s">
        <v>40</v>
      </c>
      <c r="L51" t="s">
        <v>40</v>
      </c>
      <c r="M51" t="s">
        <v>25</v>
      </c>
      <c r="N51" s="1" t="s">
        <v>407</v>
      </c>
      <c r="O51" t="s">
        <v>485</v>
      </c>
      <c r="P51" t="s">
        <v>66</v>
      </c>
      <c r="Q51" t="s">
        <v>24</v>
      </c>
      <c r="R51">
        <v>4</v>
      </c>
      <c r="S51">
        <f>NETWORKDAYS(Table1[[#This Row],[Start Date]], IF(Table1[[#This Row],[End Date]]="Present", DATE(2025,4,27), Table1[[#This Row],[End Date]]))</f>
        <v>2894</v>
      </c>
      <c r="T51">
        <f>ROUND(Table1[[#This Row],[Net Workdays]]/365,1)</f>
        <v>7.9</v>
      </c>
      <c r="U51" t="str">
        <f>IF(Table1[[#This Row],[Net Workyears]]&gt;10, "Over 10 Years",
IF(Table1[[#This Row],[Net Workyears]]&gt;=6, "6 - 10 Years",
IF(Table1[[#This Row],[Net Workyears]]&gt;=2,"2 - 5 Years",
IF(Table1[[#This Row],[Net Workyears]]&lt;2," &lt; 2 Years", "Invalid"))))</f>
        <v>6 - 10 Years</v>
      </c>
      <c r="V51" s="14" t="str">
        <f>IF(Table1[[#This Row],[Age]]&gt;45, "Old - 45+ Years",
IF(Table1[[#This Row],[Age]]&gt;30, "Middle-Age - 31-45 Years",
IF(Table1[[#This Row],[Age]]&lt;=30, "Adolescent-Young - 30- Years", "Invalid")))</f>
        <v>Middle-Age - 31-45 Years</v>
      </c>
      <c r="W51" s="14" t="str">
        <f>CONCATENATE(Table1[[#This Row],[First Name]], " ",Table1[[#This Row],[Last Name]])</f>
        <v>Jamie Taylor</v>
      </c>
      <c r="X51" s="1">
        <f>IF(
   Table1[[#This Row],[End Date]]="Present",
   DATE(2025,4,27),
   IF(
     ISNUMBER(Table1[[#This Row],[End Date]]),
     Table1[[#This Row],[End Date]],
     IFERROR(
       DATEVALUE(Table1[[#This Row],[End Date]]),
       "Invalid"
     )
   )
 )</f>
        <v>44357</v>
      </c>
    </row>
    <row r="52" spans="1:24" x14ac:dyDescent="0.3">
      <c r="A52">
        <v>1060</v>
      </c>
      <c r="B52" t="s">
        <v>102</v>
      </c>
      <c r="C52" t="s">
        <v>137</v>
      </c>
      <c r="D52" t="s">
        <v>338</v>
      </c>
      <c r="E52">
        <v>45</v>
      </c>
      <c r="F52" t="s">
        <v>306</v>
      </c>
      <c r="G52" t="s">
        <v>308</v>
      </c>
      <c r="H52" t="s">
        <v>38</v>
      </c>
      <c r="I52">
        <v>142000</v>
      </c>
      <c r="J52" t="s">
        <v>32</v>
      </c>
      <c r="K52" t="s">
        <v>24</v>
      </c>
      <c r="L52" t="s">
        <v>24</v>
      </c>
      <c r="M52" t="s">
        <v>106</v>
      </c>
      <c r="N52" s="1" t="s">
        <v>408</v>
      </c>
      <c r="O52" t="s">
        <v>486</v>
      </c>
      <c r="P52" t="s">
        <v>66</v>
      </c>
      <c r="Q52" t="s">
        <v>40</v>
      </c>
      <c r="R52" t="s">
        <v>515</v>
      </c>
      <c r="S52">
        <f>NETWORKDAYS(Table1[[#This Row],[Start Date]], IF(Table1[[#This Row],[End Date]]="Present", DATE(2025,4,27), Table1[[#This Row],[End Date]]))</f>
        <v>3923</v>
      </c>
      <c r="T52">
        <f>ROUND(Table1[[#This Row],[Net Workdays]]/365,1)</f>
        <v>10.7</v>
      </c>
      <c r="U52" t="str">
        <f>IF(Table1[[#This Row],[Net Workyears]]&gt;10, "Over 10 Years",
IF(Table1[[#This Row],[Net Workyears]]&gt;=6, "6 - 10 Years",
IF(Table1[[#This Row],[Net Workyears]]&gt;=2,"2 - 5 Years",
IF(Table1[[#This Row],[Net Workyears]]&lt;2," &lt; 2 Years", "Invalid"))))</f>
        <v>Over 10 Years</v>
      </c>
      <c r="V52" s="14" t="str">
        <f>IF(Table1[[#This Row],[Age]]&gt;45, "Old - 45+ Years",
IF(Table1[[#This Row],[Age]]&gt;30, "Middle-Age - 31-45 Years",
IF(Table1[[#This Row],[Age]]&lt;=30, "Adolescent-Young - 30- Years", "Invalid")))</f>
        <v>Middle-Age - 31-45 Years</v>
      </c>
      <c r="W52" s="14" t="str">
        <f>CONCATENATE(Table1[[#This Row],[First Name]], " ",Table1[[#This Row],[Last Name]])</f>
        <v>Casey Taylor</v>
      </c>
      <c r="X52" s="1">
        <f>IF(
   Table1[[#This Row],[End Date]]="Present",
   DATE(2025,4,27),
   IF(
     ISNUMBER(Table1[[#This Row],[End Date]]),
     Table1[[#This Row],[End Date]],
     IFERROR(
       DATEVALUE(Table1[[#This Row],[End Date]]),
       "Invalid"
     )
   )
 )</f>
        <v>44356</v>
      </c>
    </row>
    <row r="53" spans="1:24" x14ac:dyDescent="0.3">
      <c r="A53">
        <v>1058</v>
      </c>
      <c r="B53" t="s">
        <v>102</v>
      </c>
      <c r="C53" t="s">
        <v>97</v>
      </c>
      <c r="D53" t="s">
        <v>339</v>
      </c>
      <c r="E53">
        <v>55</v>
      </c>
      <c r="F53" t="s">
        <v>305</v>
      </c>
      <c r="G53" t="s">
        <v>310</v>
      </c>
      <c r="H53" t="s">
        <v>58</v>
      </c>
      <c r="I53">
        <v>87000</v>
      </c>
      <c r="J53" t="s">
        <v>77</v>
      </c>
      <c r="K53" t="s">
        <v>24</v>
      </c>
      <c r="L53" t="s">
        <v>40</v>
      </c>
      <c r="M53" t="s">
        <v>106</v>
      </c>
      <c r="N53" s="1" t="s">
        <v>409</v>
      </c>
      <c r="O53" t="s">
        <v>487</v>
      </c>
      <c r="P53" t="s">
        <v>50</v>
      </c>
      <c r="Q53" t="s">
        <v>24</v>
      </c>
      <c r="R53">
        <v>3</v>
      </c>
      <c r="S53">
        <f>NETWORKDAYS(Table1[[#This Row],[Start Date]], IF(Table1[[#This Row],[End Date]]="Present", DATE(2025,4,27), Table1[[#This Row],[End Date]]))</f>
        <v>1231</v>
      </c>
      <c r="T53">
        <f>ROUND(Table1[[#This Row],[Net Workdays]]/365,1)</f>
        <v>3.4</v>
      </c>
      <c r="U53" t="str">
        <f>IF(Table1[[#This Row],[Net Workyears]]&gt;10, "Over 10 Years",
IF(Table1[[#This Row],[Net Workyears]]&gt;=6, "6 - 10 Years",
IF(Table1[[#This Row],[Net Workyears]]&gt;=2,"2 - 5 Years",
IF(Table1[[#This Row],[Net Workyears]]&lt;2," &lt; 2 Years", "Invalid"))))</f>
        <v>2 - 5 Years</v>
      </c>
      <c r="V53" s="14" t="str">
        <f>IF(Table1[[#This Row],[Age]]&gt;45, "Old - 45+ Years",
IF(Table1[[#This Row],[Age]]&gt;30, "Middle-Age - 31-45 Years",
IF(Table1[[#This Row],[Age]]&lt;=30, "Adolescent-Young - 30- Years", "Invalid")))</f>
        <v>Old - 45+ Years</v>
      </c>
      <c r="W53" s="14" t="str">
        <f>CONCATENATE(Table1[[#This Row],[First Name]], " ",Table1[[#This Row],[Last Name]])</f>
        <v>Casey Smith</v>
      </c>
      <c r="X53" s="1">
        <f>IF(
   Table1[[#This Row],[End Date]]="Present",
   DATE(2025,4,27),
   IF(
     ISNUMBER(Table1[[#This Row],[End Date]]),
     Table1[[#This Row],[End Date]],
     IFERROR(
       DATEVALUE(Table1[[#This Row],[End Date]]),
       "Invalid"
     )
   )
 )</f>
        <v>44653</v>
      </c>
    </row>
    <row r="54" spans="1:24" x14ac:dyDescent="0.3">
      <c r="A54">
        <v>1042</v>
      </c>
      <c r="B54" t="s">
        <v>80</v>
      </c>
      <c r="C54" t="s">
        <v>120</v>
      </c>
      <c r="D54" t="s">
        <v>340</v>
      </c>
      <c r="E54">
        <v>21</v>
      </c>
      <c r="F54" t="s">
        <v>305</v>
      </c>
      <c r="G54" t="s">
        <v>310</v>
      </c>
      <c r="H54" t="s">
        <v>62</v>
      </c>
      <c r="I54">
        <v>123000</v>
      </c>
      <c r="J54" t="s">
        <v>91</v>
      </c>
      <c r="K54" t="s">
        <v>24</v>
      </c>
      <c r="L54" t="s">
        <v>40</v>
      </c>
      <c r="M54" t="s">
        <v>106</v>
      </c>
      <c r="N54" s="1" t="s">
        <v>410</v>
      </c>
      <c r="O54" t="s">
        <v>488</v>
      </c>
      <c r="P54" t="s">
        <v>34</v>
      </c>
      <c r="Q54" t="s">
        <v>24</v>
      </c>
      <c r="R54">
        <v>5</v>
      </c>
      <c r="S54">
        <f>NETWORKDAYS(Table1[[#This Row],[Start Date]], IF(Table1[[#This Row],[End Date]]="Present", DATE(2025,4,27), Table1[[#This Row],[End Date]]))</f>
        <v>543</v>
      </c>
      <c r="T54">
        <f>ROUND(Table1[[#This Row],[Net Workdays]]/365,1)</f>
        <v>1.5</v>
      </c>
      <c r="U54" t="str">
        <f>IF(Table1[[#This Row],[Net Workyears]]&gt;10, "Over 10 Years",
IF(Table1[[#This Row],[Net Workyears]]&gt;=6, "6 - 10 Years",
IF(Table1[[#This Row],[Net Workyears]]&gt;=2,"2 - 5 Years",
IF(Table1[[#This Row],[Net Workyears]]&lt;2," &lt; 2 Years", "Invalid"))))</f>
        <v xml:space="preserve"> &lt; 2 Years</v>
      </c>
      <c r="V54" s="14" t="str">
        <f>IF(Table1[[#This Row],[Age]]&gt;45, "Old - 45+ Years",
IF(Table1[[#This Row],[Age]]&gt;30, "Middle-Age - 31-45 Years",
IF(Table1[[#This Row],[Age]]&lt;=30, "Adolescent-Young - 30- Years", "Invalid")))</f>
        <v>Adolescent-Young - 30- Years</v>
      </c>
      <c r="W54" s="14" t="str">
        <f>CONCATENATE(Table1[[#This Row],[First Name]], " ",Table1[[#This Row],[Last Name]])</f>
        <v>Alex Miller</v>
      </c>
      <c r="X54" s="1">
        <f>IF(
   Table1[[#This Row],[End Date]]="Present",
   DATE(2025,4,27),
   IF(
     ISNUMBER(Table1[[#This Row],[End Date]]),
     Table1[[#This Row],[End Date]],
     IFERROR(
       DATEVALUE(Table1[[#This Row],[End Date]]),
       "Invalid"
     )
   )
 )</f>
        <v>44594</v>
      </c>
    </row>
    <row r="55" spans="1:24" x14ac:dyDescent="0.3">
      <c r="A55">
        <v>1065</v>
      </c>
      <c r="B55" t="s">
        <v>182</v>
      </c>
      <c r="C55" t="s">
        <v>36</v>
      </c>
      <c r="D55" t="s">
        <v>341</v>
      </c>
      <c r="E55">
        <v>56</v>
      </c>
      <c r="F55" t="s">
        <v>306</v>
      </c>
      <c r="G55" t="s">
        <v>310</v>
      </c>
      <c r="H55" t="s">
        <v>112</v>
      </c>
      <c r="I55">
        <v>108000</v>
      </c>
      <c r="J55" t="s">
        <v>23</v>
      </c>
      <c r="K55" t="s">
        <v>24</v>
      </c>
      <c r="L55" t="s">
        <v>24</v>
      </c>
      <c r="M55" t="s">
        <v>25</v>
      </c>
      <c r="N55" s="1" t="s">
        <v>411</v>
      </c>
      <c r="O55" t="s">
        <v>489</v>
      </c>
      <c r="P55" t="s">
        <v>34</v>
      </c>
      <c r="Q55" t="s">
        <v>24</v>
      </c>
      <c r="R55">
        <v>3</v>
      </c>
      <c r="S55">
        <f>NETWORKDAYS(Table1[[#This Row],[Start Date]], IF(Table1[[#This Row],[End Date]]="Present", DATE(2025,4,27), Table1[[#This Row],[End Date]]))</f>
        <v>544</v>
      </c>
      <c r="T55">
        <f>ROUND(Table1[[#This Row],[Net Workdays]]/365,1)</f>
        <v>1.5</v>
      </c>
      <c r="U55" t="str">
        <f>IF(Table1[[#This Row],[Net Workyears]]&gt;10, "Over 10 Years",
IF(Table1[[#This Row],[Net Workyears]]&gt;=6, "6 - 10 Years",
IF(Table1[[#This Row],[Net Workyears]]&gt;=2,"2 - 5 Years",
IF(Table1[[#This Row],[Net Workyears]]&lt;2," &lt; 2 Years", "Invalid"))))</f>
        <v xml:space="preserve"> &lt; 2 Years</v>
      </c>
      <c r="V55" s="14" t="str">
        <f>IF(Table1[[#This Row],[Age]]&gt;45, "Old - 45+ Years",
IF(Table1[[#This Row],[Age]]&gt;30, "Middle-Age - 31-45 Years",
IF(Table1[[#This Row],[Age]]&lt;=30, "Adolescent-Young - 30- Years", "Invalid")))</f>
        <v>Old - 45+ Years</v>
      </c>
      <c r="W55" s="14" t="str">
        <f>CONCATENATE(Table1[[#This Row],[First Name]], " ",Table1[[#This Row],[Last Name]])</f>
        <v>Chris Williams</v>
      </c>
      <c r="X55" s="1">
        <f>IF(
   Table1[[#This Row],[End Date]]="Present",
   DATE(2025,4,27),
   IF(
     ISNUMBER(Table1[[#This Row],[End Date]]),
     Table1[[#This Row],[End Date]],
     IFERROR(
       DATEVALUE(Table1[[#This Row],[End Date]]),
       "Invalid"
     )
   )
 )</f>
        <v>38736</v>
      </c>
    </row>
    <row r="56" spans="1:24" x14ac:dyDescent="0.3">
      <c r="A56">
        <v>1046</v>
      </c>
      <c r="B56" t="s">
        <v>213</v>
      </c>
      <c r="C56" t="s">
        <v>137</v>
      </c>
      <c r="D56" t="s">
        <v>342</v>
      </c>
      <c r="E56">
        <v>58</v>
      </c>
      <c r="F56" t="s">
        <v>306</v>
      </c>
      <c r="G56" t="s">
        <v>308</v>
      </c>
      <c r="H56" t="s">
        <v>358</v>
      </c>
      <c r="I56">
        <v>70000</v>
      </c>
      <c r="J56" t="s">
        <v>77</v>
      </c>
      <c r="K56" t="s">
        <v>40</v>
      </c>
      <c r="L56" t="s">
        <v>40</v>
      </c>
      <c r="M56" t="s">
        <v>311</v>
      </c>
      <c r="N56" s="1" t="s">
        <v>412</v>
      </c>
      <c r="O56" t="s">
        <v>490</v>
      </c>
      <c r="P56" t="s">
        <v>50</v>
      </c>
      <c r="Q56" t="s">
        <v>40</v>
      </c>
      <c r="R56" t="s">
        <v>515</v>
      </c>
      <c r="S56">
        <f>NETWORKDAYS(Table1[[#This Row],[Start Date]], IF(Table1[[#This Row],[End Date]]="Present", DATE(2025,4,27), Table1[[#This Row],[End Date]]))</f>
        <v>1125</v>
      </c>
      <c r="T56">
        <f>ROUND(Table1[[#This Row],[Net Workdays]]/365,1)</f>
        <v>3.1</v>
      </c>
      <c r="U56" t="str">
        <f>IF(Table1[[#This Row],[Net Workyears]]&gt;10, "Over 10 Years",
IF(Table1[[#This Row],[Net Workyears]]&gt;=6, "6 - 10 Years",
IF(Table1[[#This Row],[Net Workyears]]&gt;=2,"2 - 5 Years",
IF(Table1[[#This Row],[Net Workyears]]&lt;2," &lt; 2 Years", "Invalid"))))</f>
        <v>2 - 5 Years</v>
      </c>
      <c r="V56" s="14" t="str">
        <f>IF(Table1[[#This Row],[Age]]&gt;45, "Old - 45+ Years",
IF(Table1[[#This Row],[Age]]&gt;30, "Middle-Age - 31-45 Years",
IF(Table1[[#This Row],[Age]]&lt;=30, "Adolescent-Young - 30- Years", "Invalid")))</f>
        <v>Old - 45+ Years</v>
      </c>
      <c r="W56" s="14" t="str">
        <f>CONCATENATE(Table1[[#This Row],[First Name]], " ",Table1[[#This Row],[Last Name]])</f>
        <v>Jordan Taylor</v>
      </c>
      <c r="X56" s="1">
        <f>IF(
   Table1[[#This Row],[End Date]]="Present",
   DATE(2025,4,27),
   IF(
     ISNUMBER(Table1[[#This Row],[End Date]]),
     Table1[[#This Row],[End Date]],
     IFERROR(
       DATEVALUE(Table1[[#This Row],[End Date]]),
       "Invalid"
     )
   )
 )</f>
        <v>44219</v>
      </c>
    </row>
    <row r="57" spans="1:24" x14ac:dyDescent="0.3">
      <c r="A57">
        <v>1009</v>
      </c>
      <c r="B57" t="s">
        <v>213</v>
      </c>
      <c r="C57" t="s">
        <v>36</v>
      </c>
      <c r="D57" t="s">
        <v>343</v>
      </c>
      <c r="E57">
        <v>29</v>
      </c>
      <c r="F57" t="s">
        <v>305</v>
      </c>
      <c r="G57" t="s">
        <v>308</v>
      </c>
      <c r="H57" t="s">
        <v>95</v>
      </c>
      <c r="I57">
        <v>81000</v>
      </c>
      <c r="J57" t="s">
        <v>91</v>
      </c>
      <c r="K57" t="s">
        <v>24</v>
      </c>
      <c r="L57" t="s">
        <v>24</v>
      </c>
      <c r="M57" t="s">
        <v>84</v>
      </c>
      <c r="N57" s="1" t="s">
        <v>413</v>
      </c>
      <c r="O57" t="s">
        <v>491</v>
      </c>
      <c r="P57" t="s">
        <v>34</v>
      </c>
      <c r="Q57" t="s">
        <v>24</v>
      </c>
      <c r="R57">
        <v>3</v>
      </c>
      <c r="S57">
        <f>NETWORKDAYS(Table1[[#This Row],[Start Date]], IF(Table1[[#This Row],[End Date]]="Present", DATE(2025,4,27), Table1[[#This Row],[End Date]]))</f>
        <v>1552</v>
      </c>
      <c r="T57">
        <f>ROUND(Table1[[#This Row],[Net Workdays]]/365,1)</f>
        <v>4.3</v>
      </c>
      <c r="U57" t="str">
        <f>IF(Table1[[#This Row],[Net Workyears]]&gt;10, "Over 10 Years",
IF(Table1[[#This Row],[Net Workyears]]&gt;=6, "6 - 10 Years",
IF(Table1[[#This Row],[Net Workyears]]&gt;=2,"2 - 5 Years",
IF(Table1[[#This Row],[Net Workyears]]&lt;2," &lt; 2 Years", "Invalid"))))</f>
        <v>2 - 5 Years</v>
      </c>
      <c r="V57" s="14" t="str">
        <f>IF(Table1[[#This Row],[Age]]&gt;45, "Old - 45+ Years",
IF(Table1[[#This Row],[Age]]&gt;30, "Middle-Age - 31-45 Years",
IF(Table1[[#This Row],[Age]]&lt;=30, "Adolescent-Young - 30- Years", "Invalid")))</f>
        <v>Adolescent-Young - 30- Years</v>
      </c>
      <c r="W57" s="14" t="str">
        <f>CONCATENATE(Table1[[#This Row],[First Name]], " ",Table1[[#This Row],[Last Name]])</f>
        <v>Jordan Williams</v>
      </c>
      <c r="X57" s="1">
        <f>IF(
   Table1[[#This Row],[End Date]]="Present",
   DATE(2025,4,27),
   IF(
     ISNUMBER(Table1[[#This Row],[End Date]]),
     Table1[[#This Row],[End Date]],
     IFERROR(
       DATEVALUE(Table1[[#This Row],[End Date]]),
       "Invalid"
     )
   )
 )</f>
        <v>44934</v>
      </c>
    </row>
    <row r="58" spans="1:24" x14ac:dyDescent="0.3">
      <c r="A58">
        <v>1072</v>
      </c>
      <c r="B58" t="s">
        <v>213</v>
      </c>
      <c r="C58" t="s">
        <v>36</v>
      </c>
      <c r="D58" t="s">
        <v>343</v>
      </c>
      <c r="E58">
        <v>27</v>
      </c>
      <c r="F58" t="s">
        <v>306</v>
      </c>
      <c r="G58" t="s">
        <v>310</v>
      </c>
      <c r="H58" t="s">
        <v>76</v>
      </c>
      <c r="I58">
        <v>80000</v>
      </c>
      <c r="J58" t="s">
        <v>39</v>
      </c>
      <c r="K58" t="s">
        <v>40</v>
      </c>
      <c r="L58" t="s">
        <v>24</v>
      </c>
      <c r="M58" t="s">
        <v>25</v>
      </c>
      <c r="N58" s="1" t="s">
        <v>414</v>
      </c>
      <c r="O58" t="s">
        <v>492</v>
      </c>
      <c r="P58" t="s">
        <v>50</v>
      </c>
      <c r="Q58" t="s">
        <v>40</v>
      </c>
      <c r="R58">
        <v>0</v>
      </c>
      <c r="S58">
        <f>NETWORKDAYS(Table1[[#This Row],[Start Date]], IF(Table1[[#This Row],[End Date]]="Present", DATE(2025,4,27), Table1[[#This Row],[End Date]]))</f>
        <v>744</v>
      </c>
      <c r="T58">
        <f>ROUND(Table1[[#This Row],[Net Workdays]]/365,1)</f>
        <v>2</v>
      </c>
      <c r="U58" t="str">
        <f>IF(Table1[[#This Row],[Net Workyears]]&gt;10, "Over 10 Years",
IF(Table1[[#This Row],[Net Workyears]]&gt;=6, "6 - 10 Years",
IF(Table1[[#This Row],[Net Workyears]]&gt;=2,"2 - 5 Years",
IF(Table1[[#This Row],[Net Workyears]]&lt;2," &lt; 2 Years", "Invalid"))))</f>
        <v>2 - 5 Years</v>
      </c>
      <c r="V58" s="14" t="str">
        <f>IF(Table1[[#This Row],[Age]]&gt;45, "Old - 45+ Years",
IF(Table1[[#This Row],[Age]]&gt;30, "Middle-Age - 31-45 Years",
IF(Table1[[#This Row],[Age]]&lt;=30, "Adolescent-Young - 30- Years", "Invalid")))</f>
        <v>Adolescent-Young - 30- Years</v>
      </c>
      <c r="W58" s="14" t="str">
        <f>CONCATENATE(Table1[[#This Row],[First Name]], " ",Table1[[#This Row],[Last Name]])</f>
        <v>Jordan Williams</v>
      </c>
      <c r="X58" s="1">
        <f>IF(
   Table1[[#This Row],[End Date]]="Present",
   DATE(2025,4,27),
   IF(
     ISNUMBER(Table1[[#This Row],[End Date]]),
     Table1[[#This Row],[End Date]],
     IFERROR(
       DATEVALUE(Table1[[#This Row],[End Date]]),
       "Invalid"
     )
   )
 )</f>
        <v>42995</v>
      </c>
    </row>
    <row r="59" spans="1:24" x14ac:dyDescent="0.3">
      <c r="A59">
        <v>1081</v>
      </c>
      <c r="B59" t="s">
        <v>51</v>
      </c>
      <c r="C59" t="s">
        <v>122</v>
      </c>
      <c r="D59" t="s">
        <v>344</v>
      </c>
      <c r="E59">
        <v>27</v>
      </c>
      <c r="F59" t="s">
        <v>306</v>
      </c>
      <c r="G59" t="s">
        <v>308</v>
      </c>
      <c r="H59" t="s">
        <v>248</v>
      </c>
      <c r="I59">
        <v>120000</v>
      </c>
      <c r="J59" t="s">
        <v>39</v>
      </c>
      <c r="K59" t="s">
        <v>24</v>
      </c>
      <c r="L59" t="s">
        <v>40</v>
      </c>
      <c r="M59" t="s">
        <v>106</v>
      </c>
      <c r="N59" s="1" t="s">
        <v>415</v>
      </c>
      <c r="O59" t="s">
        <v>493</v>
      </c>
      <c r="P59" t="s">
        <v>79</v>
      </c>
      <c r="Q59" t="s">
        <v>40</v>
      </c>
      <c r="R59">
        <v>0</v>
      </c>
      <c r="S59">
        <f>NETWORKDAYS(Table1[[#This Row],[Start Date]], IF(Table1[[#This Row],[End Date]]="Present", DATE(2025,4,27), Table1[[#This Row],[End Date]]))</f>
        <v>1387</v>
      </c>
      <c r="T59">
        <f>ROUND(Table1[[#This Row],[Net Workdays]]/365,1)</f>
        <v>3.8</v>
      </c>
      <c r="U59" t="str">
        <f>IF(Table1[[#This Row],[Net Workyears]]&gt;10, "Over 10 Years",
IF(Table1[[#This Row],[Net Workyears]]&gt;=6, "6 - 10 Years",
IF(Table1[[#This Row],[Net Workyears]]&gt;=2,"2 - 5 Years",
IF(Table1[[#This Row],[Net Workyears]]&lt;2," &lt; 2 Years", "Invalid"))))</f>
        <v>2 - 5 Years</v>
      </c>
      <c r="V59" s="14" t="str">
        <f>IF(Table1[[#This Row],[Age]]&gt;45, "Old - 45+ Years",
IF(Table1[[#This Row],[Age]]&gt;30, "Middle-Age - 31-45 Years",
IF(Table1[[#This Row],[Age]]&lt;=30, "Adolescent-Young - 30- Years", "Invalid")))</f>
        <v>Adolescent-Young - 30- Years</v>
      </c>
      <c r="W59" s="14" t="str">
        <f>CONCATENATE(Table1[[#This Row],[First Name]], " ",Table1[[#This Row],[Last Name]])</f>
        <v>John Jones</v>
      </c>
      <c r="X59" s="1">
        <f>IF(
   Table1[[#This Row],[End Date]]="Present",
   DATE(2025,4,27),
   IF(
     ISNUMBER(Table1[[#This Row],[End Date]]),
     Table1[[#This Row],[End Date]],
     IFERROR(
       DATEVALUE(Table1[[#This Row],[End Date]]),
       "Invalid"
     )
   )
 )</f>
        <v>44931</v>
      </c>
    </row>
    <row r="60" spans="1:24" x14ac:dyDescent="0.3">
      <c r="A60">
        <v>1067</v>
      </c>
      <c r="B60" t="s">
        <v>137</v>
      </c>
      <c r="C60" t="s">
        <v>97</v>
      </c>
      <c r="D60" t="s">
        <v>98</v>
      </c>
      <c r="E60">
        <v>60</v>
      </c>
      <c r="F60" t="s">
        <v>306</v>
      </c>
      <c r="G60" t="s">
        <v>307</v>
      </c>
      <c r="H60" t="s">
        <v>62</v>
      </c>
      <c r="I60">
        <v>130000</v>
      </c>
      <c r="J60" t="s">
        <v>23</v>
      </c>
      <c r="K60" t="s">
        <v>40</v>
      </c>
      <c r="L60" t="s">
        <v>24</v>
      </c>
      <c r="M60" t="s">
        <v>71</v>
      </c>
      <c r="N60" s="1" t="s">
        <v>416</v>
      </c>
      <c r="O60" t="s">
        <v>494</v>
      </c>
      <c r="P60" t="s">
        <v>34</v>
      </c>
      <c r="Q60" t="s">
        <v>40</v>
      </c>
      <c r="R60" t="s">
        <v>515</v>
      </c>
      <c r="S60">
        <f>NETWORKDAYS(Table1[[#This Row],[Start Date]], IF(Table1[[#This Row],[End Date]]="Present", DATE(2025,4,27), Table1[[#This Row],[End Date]]))</f>
        <v>265</v>
      </c>
      <c r="T60">
        <f>ROUND(Table1[[#This Row],[Net Workdays]]/365,1)</f>
        <v>0.7</v>
      </c>
      <c r="U60" t="str">
        <f>IF(Table1[[#This Row],[Net Workyears]]&gt;10, "Over 10 Years",
IF(Table1[[#This Row],[Net Workyears]]&gt;=6, "6 - 10 Years",
IF(Table1[[#This Row],[Net Workyears]]&gt;=2,"2 - 5 Years",
IF(Table1[[#This Row],[Net Workyears]]&lt;2," &lt; 2 Years", "Invalid"))))</f>
        <v xml:space="preserve"> &lt; 2 Years</v>
      </c>
      <c r="V60" s="14" t="str">
        <f>IF(Table1[[#This Row],[Age]]&gt;45, "Old - 45+ Years",
IF(Table1[[#This Row],[Age]]&gt;30, "Middle-Age - 31-45 Years",
IF(Table1[[#This Row],[Age]]&lt;=30, "Adolescent-Young - 30- Years", "Invalid")))</f>
        <v>Old - 45+ Years</v>
      </c>
      <c r="W60" s="14" t="str">
        <f>CONCATENATE(Table1[[#This Row],[First Name]], " ",Table1[[#This Row],[Last Name]])</f>
        <v>Taylor Smith</v>
      </c>
      <c r="X60" s="1">
        <f>IF(
   Table1[[#This Row],[End Date]]="Present",
   DATE(2025,4,27),
   IF(
     ISNUMBER(Table1[[#This Row],[End Date]]),
     Table1[[#This Row],[End Date]],
     IFERROR(
       DATEVALUE(Table1[[#This Row],[End Date]]),
       "Invalid"
     )
   )
 )</f>
        <v>43855</v>
      </c>
    </row>
    <row r="61" spans="1:24" x14ac:dyDescent="0.3">
      <c r="A61">
        <v>1051</v>
      </c>
      <c r="B61" t="s">
        <v>156</v>
      </c>
      <c r="C61" t="s">
        <v>36</v>
      </c>
      <c r="D61" t="s">
        <v>345</v>
      </c>
      <c r="E61">
        <v>23</v>
      </c>
      <c r="F61" t="s">
        <v>305</v>
      </c>
      <c r="G61" t="s">
        <v>308</v>
      </c>
      <c r="H61" t="s">
        <v>358</v>
      </c>
      <c r="I61">
        <v>73000</v>
      </c>
      <c r="J61" t="s">
        <v>77</v>
      </c>
      <c r="K61" t="s">
        <v>24</v>
      </c>
      <c r="L61" t="s">
        <v>40</v>
      </c>
      <c r="M61" t="s">
        <v>25</v>
      </c>
      <c r="N61" s="1" t="s">
        <v>417</v>
      </c>
      <c r="O61" t="s">
        <v>495</v>
      </c>
      <c r="P61" t="s">
        <v>26</v>
      </c>
      <c r="Q61" t="s">
        <v>24</v>
      </c>
      <c r="R61">
        <v>3</v>
      </c>
      <c r="S61">
        <f>NETWORKDAYS(Table1[[#This Row],[Start Date]], IF(Table1[[#This Row],[End Date]]="Present", DATE(2025,4,27), Table1[[#This Row],[End Date]]))</f>
        <v>3907</v>
      </c>
      <c r="T61">
        <f>ROUND(Table1[[#This Row],[Net Workdays]]/365,1)</f>
        <v>10.7</v>
      </c>
      <c r="U61" t="str">
        <f>IF(Table1[[#This Row],[Net Workyears]]&gt;10, "Over 10 Years",
IF(Table1[[#This Row],[Net Workyears]]&gt;=6, "6 - 10 Years",
IF(Table1[[#This Row],[Net Workyears]]&gt;=2,"2 - 5 Years",
IF(Table1[[#This Row],[Net Workyears]]&lt;2," &lt; 2 Years", "Invalid"))))</f>
        <v>Over 10 Years</v>
      </c>
      <c r="V61" s="14" t="str">
        <f>IF(Table1[[#This Row],[Age]]&gt;45, "Old - 45+ Years",
IF(Table1[[#This Row],[Age]]&gt;30, "Middle-Age - 31-45 Years",
IF(Table1[[#This Row],[Age]]&lt;=30, "Adolescent-Young - 30- Years", "Invalid")))</f>
        <v>Adolescent-Young - 30- Years</v>
      </c>
      <c r="W61" s="14" t="str">
        <f>CONCATENATE(Table1[[#This Row],[First Name]], " ",Table1[[#This Row],[Last Name]])</f>
        <v>Jamie Williams</v>
      </c>
      <c r="X61" s="1">
        <f>IF(
   Table1[[#This Row],[End Date]]="Present",
   DATE(2025,4,27),
   IF(
     ISNUMBER(Table1[[#This Row],[End Date]]),
     Table1[[#This Row],[End Date]],
     IFERROR(
       DATEVALUE(Table1[[#This Row],[End Date]]),
       "Invalid"
     )
   )
 )</f>
        <v>42013</v>
      </c>
    </row>
    <row r="62" spans="1:24" x14ac:dyDescent="0.3">
      <c r="A62">
        <v>1053</v>
      </c>
      <c r="B62" t="s">
        <v>56</v>
      </c>
      <c r="C62" t="s">
        <v>103</v>
      </c>
      <c r="D62" t="s">
        <v>221</v>
      </c>
      <c r="E62">
        <v>27</v>
      </c>
      <c r="F62" t="s">
        <v>305</v>
      </c>
      <c r="G62" t="s">
        <v>310</v>
      </c>
      <c r="H62" t="s">
        <v>58</v>
      </c>
      <c r="I62">
        <v>146000</v>
      </c>
      <c r="J62" t="s">
        <v>23</v>
      </c>
      <c r="K62" t="s">
        <v>40</v>
      </c>
      <c r="L62" t="s">
        <v>40</v>
      </c>
      <c r="M62" t="s">
        <v>71</v>
      </c>
      <c r="N62" s="1" t="s">
        <v>418</v>
      </c>
      <c r="O62" t="s">
        <v>496</v>
      </c>
      <c r="P62" t="s">
        <v>26</v>
      </c>
      <c r="Q62" t="s">
        <v>40</v>
      </c>
      <c r="R62" t="s">
        <v>515</v>
      </c>
      <c r="S62">
        <f>NETWORKDAYS(Table1[[#This Row],[Start Date]], IF(Table1[[#This Row],[End Date]]="Present", DATE(2025,4,27), Table1[[#This Row],[End Date]]))</f>
        <v>1654</v>
      </c>
      <c r="T62">
        <f>ROUND(Table1[[#This Row],[Net Workdays]]/365,1)</f>
        <v>4.5</v>
      </c>
      <c r="U62" t="str">
        <f>IF(Table1[[#This Row],[Net Workyears]]&gt;10, "Over 10 Years",
IF(Table1[[#This Row],[Net Workyears]]&gt;=6, "6 - 10 Years",
IF(Table1[[#This Row],[Net Workyears]]&gt;=2,"2 - 5 Years",
IF(Table1[[#This Row],[Net Workyears]]&lt;2," &lt; 2 Years", "Invalid"))))</f>
        <v>2 - 5 Years</v>
      </c>
      <c r="V62" s="14" t="str">
        <f>IF(Table1[[#This Row],[Age]]&gt;45, "Old - 45+ Years",
IF(Table1[[#This Row],[Age]]&gt;30, "Middle-Age - 31-45 Years",
IF(Table1[[#This Row],[Age]]&lt;=30, "Adolescent-Young - 30- Years", "Invalid")))</f>
        <v>Adolescent-Young - 30- Years</v>
      </c>
      <c r="W62" s="14" t="str">
        <f>CONCATENATE(Table1[[#This Row],[First Name]], " ",Table1[[#This Row],[Last Name]])</f>
        <v>Jane Anderson</v>
      </c>
      <c r="X62" s="1">
        <f>IF(
   Table1[[#This Row],[End Date]]="Present",
   DATE(2025,4,27),
   IF(
     ISNUMBER(Table1[[#This Row],[End Date]]),
     Table1[[#This Row],[End Date]],
     IFERROR(
       DATEVALUE(Table1[[#This Row],[End Date]]),
       "Invalid"
     )
   )
 )</f>
        <v>44162</v>
      </c>
    </row>
    <row r="63" spans="1:24" x14ac:dyDescent="0.3">
      <c r="A63">
        <v>1041</v>
      </c>
      <c r="B63" t="s">
        <v>80</v>
      </c>
      <c r="C63" t="s">
        <v>120</v>
      </c>
      <c r="D63" t="s">
        <v>346</v>
      </c>
      <c r="E63">
        <v>37</v>
      </c>
      <c r="F63" t="s">
        <v>306</v>
      </c>
      <c r="G63" t="s">
        <v>308</v>
      </c>
      <c r="H63" t="s">
        <v>83</v>
      </c>
      <c r="I63">
        <v>51000</v>
      </c>
      <c r="J63" t="s">
        <v>39</v>
      </c>
      <c r="K63" t="s">
        <v>24</v>
      </c>
      <c r="L63" t="s">
        <v>24</v>
      </c>
      <c r="M63" t="s">
        <v>25</v>
      </c>
      <c r="N63" s="1" t="s">
        <v>419</v>
      </c>
      <c r="O63" t="s">
        <v>410</v>
      </c>
      <c r="P63" t="s">
        <v>50</v>
      </c>
      <c r="Q63" t="s">
        <v>40</v>
      </c>
      <c r="R63" t="s">
        <v>515</v>
      </c>
      <c r="S63">
        <f>NETWORKDAYS(Table1[[#This Row],[Start Date]], IF(Table1[[#This Row],[End Date]]="Present", DATE(2025,4,27), Table1[[#This Row],[End Date]]))</f>
        <v>151</v>
      </c>
      <c r="T63">
        <f>ROUND(Table1[[#This Row],[Net Workdays]]/365,1)</f>
        <v>0.4</v>
      </c>
      <c r="U63" t="str">
        <f>IF(Table1[[#This Row],[Net Workyears]]&gt;10, "Over 10 Years",
IF(Table1[[#This Row],[Net Workyears]]&gt;=6, "6 - 10 Years",
IF(Table1[[#This Row],[Net Workyears]]&gt;=2,"2 - 5 Years",
IF(Table1[[#This Row],[Net Workyears]]&lt;2," &lt; 2 Years", "Invalid"))))</f>
        <v xml:space="preserve"> &lt; 2 Years</v>
      </c>
      <c r="V63" s="14" t="str">
        <f>IF(Table1[[#This Row],[Age]]&gt;45, "Old - 45+ Years",
IF(Table1[[#This Row],[Age]]&gt;30, "Middle-Age - 31-45 Years",
IF(Table1[[#This Row],[Age]]&lt;=30, "Adolescent-Young - 30- Years", "Invalid")))</f>
        <v>Middle-Age - 31-45 Years</v>
      </c>
      <c r="W63" s="14" t="str">
        <f>CONCATENATE(Table1[[#This Row],[First Name]], " ",Table1[[#This Row],[Last Name]])</f>
        <v>Alex Miller</v>
      </c>
      <c r="X63" s="1">
        <f>IF(
   Table1[[#This Row],[End Date]]="Present",
   DATE(2025,4,27),
   IF(
     ISNUMBER(Table1[[#This Row],[End Date]]),
     Table1[[#This Row],[End Date]],
     IFERROR(
       DATEVALUE(Table1[[#This Row],[End Date]]),
       "Invalid"
     )
   )
 )</f>
        <v>43834</v>
      </c>
    </row>
    <row r="64" spans="1:24" x14ac:dyDescent="0.3">
      <c r="A64">
        <v>1071</v>
      </c>
      <c r="B64" t="s">
        <v>213</v>
      </c>
      <c r="C64" t="s">
        <v>103</v>
      </c>
      <c r="D64" t="s">
        <v>347</v>
      </c>
      <c r="E64">
        <v>65</v>
      </c>
      <c r="F64" t="s">
        <v>305</v>
      </c>
      <c r="G64" t="s">
        <v>308</v>
      </c>
      <c r="H64" t="s">
        <v>62</v>
      </c>
      <c r="I64">
        <v>56000</v>
      </c>
      <c r="J64" t="s">
        <v>23</v>
      </c>
      <c r="K64" t="s">
        <v>40</v>
      </c>
      <c r="L64" t="s">
        <v>40</v>
      </c>
      <c r="M64" t="s">
        <v>311</v>
      </c>
      <c r="N64" s="1" t="s">
        <v>420</v>
      </c>
      <c r="O64" t="s">
        <v>497</v>
      </c>
      <c r="P64" t="s">
        <v>34</v>
      </c>
      <c r="Q64" t="s">
        <v>40</v>
      </c>
      <c r="R64" t="s">
        <v>515</v>
      </c>
      <c r="S64">
        <f>NETWORKDAYS(Table1[[#This Row],[Start Date]], IF(Table1[[#This Row],[End Date]]="Present", DATE(2025,4,27), Table1[[#This Row],[End Date]]))</f>
        <v>77</v>
      </c>
      <c r="T64">
        <f>ROUND(Table1[[#This Row],[Net Workdays]]/365,1)</f>
        <v>0.2</v>
      </c>
      <c r="U64" t="str">
        <f>IF(Table1[[#This Row],[Net Workyears]]&gt;10, "Over 10 Years",
IF(Table1[[#This Row],[Net Workyears]]&gt;=6, "6 - 10 Years",
IF(Table1[[#This Row],[Net Workyears]]&gt;=2,"2 - 5 Years",
IF(Table1[[#This Row],[Net Workyears]]&lt;2," &lt; 2 Years", "Invalid"))))</f>
        <v xml:space="preserve"> &lt; 2 Years</v>
      </c>
      <c r="V64" s="14" t="str">
        <f>IF(Table1[[#This Row],[Age]]&gt;45, "Old - 45+ Years",
IF(Table1[[#This Row],[Age]]&gt;30, "Middle-Age - 31-45 Years",
IF(Table1[[#This Row],[Age]]&lt;=30, "Adolescent-Young - 30- Years", "Invalid")))</f>
        <v>Old - 45+ Years</v>
      </c>
      <c r="W64" s="14" t="str">
        <f>CONCATENATE(Table1[[#This Row],[First Name]], " ",Table1[[#This Row],[Last Name]])</f>
        <v>Jordan Anderson</v>
      </c>
      <c r="X64" s="1">
        <f>IF(
   Table1[[#This Row],[End Date]]="Present",
   DATE(2025,4,27),
   IF(
     ISNUMBER(Table1[[#This Row],[End Date]]),
     Table1[[#This Row],[End Date]],
     IFERROR(
       DATEVALUE(Table1[[#This Row],[End Date]]),
       "Invalid"
     )
   )
 )</f>
        <v>38339</v>
      </c>
    </row>
    <row r="65" spans="1:24" x14ac:dyDescent="0.3">
      <c r="A65">
        <v>1047</v>
      </c>
      <c r="B65" t="s">
        <v>156</v>
      </c>
      <c r="C65" t="s">
        <v>227</v>
      </c>
      <c r="D65" t="s">
        <v>348</v>
      </c>
      <c r="E65">
        <v>49</v>
      </c>
      <c r="F65" t="s">
        <v>306</v>
      </c>
      <c r="G65" t="s">
        <v>309</v>
      </c>
      <c r="H65" t="s">
        <v>112</v>
      </c>
      <c r="I65">
        <v>68000</v>
      </c>
      <c r="J65" t="s">
        <v>39</v>
      </c>
      <c r="K65" t="s">
        <v>24</v>
      </c>
      <c r="L65" t="s">
        <v>40</v>
      </c>
      <c r="M65" t="s">
        <v>311</v>
      </c>
      <c r="N65" s="1" t="s">
        <v>421</v>
      </c>
      <c r="O65" t="s">
        <v>498</v>
      </c>
      <c r="P65" t="s">
        <v>79</v>
      </c>
      <c r="Q65" t="s">
        <v>40</v>
      </c>
      <c r="R65" t="s">
        <v>515</v>
      </c>
      <c r="S65">
        <f>NETWORKDAYS(Table1[[#This Row],[Start Date]], IF(Table1[[#This Row],[End Date]]="Present", DATE(2025,4,27), Table1[[#This Row],[End Date]]))</f>
        <v>2046</v>
      </c>
      <c r="T65">
        <f>ROUND(Table1[[#This Row],[Net Workdays]]/365,1)</f>
        <v>5.6</v>
      </c>
      <c r="U65" t="str">
        <f>IF(Table1[[#This Row],[Net Workyears]]&gt;10, "Over 10 Years",
IF(Table1[[#This Row],[Net Workyears]]&gt;=6, "6 - 10 Years",
IF(Table1[[#This Row],[Net Workyears]]&gt;=2,"2 - 5 Years",
IF(Table1[[#This Row],[Net Workyears]]&lt;2," &lt; 2 Years", "Invalid"))))</f>
        <v>2 - 5 Years</v>
      </c>
      <c r="V65" s="14" t="str">
        <f>IF(Table1[[#This Row],[Age]]&gt;45, "Old - 45+ Years",
IF(Table1[[#This Row],[Age]]&gt;30, "Middle-Age - 31-45 Years",
IF(Table1[[#This Row],[Age]]&lt;=30, "Adolescent-Young - 30- Years", "Invalid")))</f>
        <v>Old - 45+ Years</v>
      </c>
      <c r="W65" s="14" t="str">
        <f>CONCATENATE(Table1[[#This Row],[First Name]], " ",Table1[[#This Row],[Last Name]])</f>
        <v>Jamie Johnson</v>
      </c>
      <c r="X65" s="1">
        <f>IF(
   Table1[[#This Row],[End Date]]="Present",
   DATE(2025,4,27),
   IF(
     ISNUMBER(Table1[[#This Row],[End Date]]),
     Table1[[#This Row],[End Date]],
     IFERROR(
       DATEVALUE(Table1[[#This Row],[End Date]]),
       "Invalid"
     )
   )
 )</f>
        <v>40350</v>
      </c>
    </row>
    <row r="66" spans="1:24" x14ac:dyDescent="0.3">
      <c r="A66">
        <v>1069</v>
      </c>
      <c r="B66" t="s">
        <v>93</v>
      </c>
      <c r="C66" t="s">
        <v>227</v>
      </c>
      <c r="D66" t="s">
        <v>229</v>
      </c>
      <c r="E66">
        <v>24</v>
      </c>
      <c r="F66" t="s">
        <v>305</v>
      </c>
      <c r="G66" t="s">
        <v>310</v>
      </c>
      <c r="H66" t="s">
        <v>248</v>
      </c>
      <c r="I66">
        <v>126000</v>
      </c>
      <c r="J66" t="s">
        <v>39</v>
      </c>
      <c r="K66" t="s">
        <v>40</v>
      </c>
      <c r="L66" t="s">
        <v>40</v>
      </c>
      <c r="M66" t="s">
        <v>71</v>
      </c>
      <c r="N66" s="1" t="s">
        <v>422</v>
      </c>
      <c r="O66" t="s">
        <v>466</v>
      </c>
      <c r="P66" t="s">
        <v>26</v>
      </c>
      <c r="Q66" t="s">
        <v>40</v>
      </c>
      <c r="R66" t="s">
        <v>515</v>
      </c>
      <c r="S66">
        <f>NETWORKDAYS(Table1[[#This Row],[Start Date]], IF(Table1[[#This Row],[End Date]]="Present", DATE(2025,4,27), Table1[[#This Row],[End Date]]))</f>
        <v>2817</v>
      </c>
      <c r="T66">
        <f>ROUND(Table1[[#This Row],[Net Workdays]]/365,1)</f>
        <v>7.7</v>
      </c>
      <c r="U66" t="str">
        <f>IF(Table1[[#This Row],[Net Workyears]]&gt;10, "Over 10 Years",
IF(Table1[[#This Row],[Net Workyears]]&gt;=6, "6 - 10 Years",
IF(Table1[[#This Row],[Net Workyears]]&gt;=2,"2 - 5 Years",
IF(Table1[[#This Row],[Net Workyears]]&lt;2," &lt; 2 Years", "Invalid"))))</f>
        <v>6 - 10 Years</v>
      </c>
      <c r="V66" s="14" t="str">
        <f>IF(Table1[[#This Row],[Age]]&gt;45, "Old - 45+ Years",
IF(Table1[[#This Row],[Age]]&gt;30, "Middle-Age - 31-45 Years",
IF(Table1[[#This Row],[Age]]&lt;=30, "Adolescent-Young - 30- Years", "Invalid")))</f>
        <v>Adolescent-Young - 30- Years</v>
      </c>
      <c r="W66" s="14" t="str">
        <f>CONCATENATE(Table1[[#This Row],[First Name]], " ",Table1[[#This Row],[Last Name]])</f>
        <v>Morgan Johnson</v>
      </c>
      <c r="X66" s="1">
        <f>IF(
   Table1[[#This Row],[End Date]]="Present",
   DATE(2025,4,27),
   IF(
     ISNUMBER(Table1[[#This Row],[End Date]]),
     Table1[[#This Row],[End Date]],
     IFERROR(
       DATEVALUE(Table1[[#This Row],[End Date]]),
       "Invalid"
     )
   )
 )</f>
        <v>42394</v>
      </c>
    </row>
    <row r="67" spans="1:24" x14ac:dyDescent="0.3">
      <c r="A67">
        <v>1082</v>
      </c>
      <c r="B67" t="s">
        <v>80</v>
      </c>
      <c r="C67" t="s">
        <v>68</v>
      </c>
      <c r="D67" t="s">
        <v>230</v>
      </c>
      <c r="E67">
        <v>64</v>
      </c>
      <c r="F67" t="s">
        <v>306</v>
      </c>
      <c r="G67" t="s">
        <v>307</v>
      </c>
      <c r="H67" t="s">
        <v>76</v>
      </c>
      <c r="I67">
        <v>116000</v>
      </c>
      <c r="J67" t="s">
        <v>39</v>
      </c>
      <c r="K67" t="s">
        <v>40</v>
      </c>
      <c r="L67" t="s">
        <v>40</v>
      </c>
      <c r="M67" t="s">
        <v>106</v>
      </c>
      <c r="N67" s="1" t="s">
        <v>423</v>
      </c>
      <c r="O67" t="s">
        <v>499</v>
      </c>
      <c r="P67" t="s">
        <v>50</v>
      </c>
      <c r="Q67" t="s">
        <v>24</v>
      </c>
      <c r="R67">
        <v>2</v>
      </c>
      <c r="S67">
        <f>NETWORKDAYS(Table1[[#This Row],[Start Date]], IF(Table1[[#This Row],[End Date]]="Present", DATE(2025,4,27), Table1[[#This Row],[End Date]]))</f>
        <v>4191</v>
      </c>
      <c r="T67">
        <f>ROUND(Table1[[#This Row],[Net Workdays]]/365,1)</f>
        <v>11.5</v>
      </c>
      <c r="U67" t="str">
        <f>IF(Table1[[#This Row],[Net Workyears]]&gt;10, "Over 10 Years",
IF(Table1[[#This Row],[Net Workyears]]&gt;=6, "6 - 10 Years",
IF(Table1[[#This Row],[Net Workyears]]&gt;=2,"2 - 5 Years",
IF(Table1[[#This Row],[Net Workyears]]&lt;2," &lt; 2 Years", "Invalid"))))</f>
        <v>Over 10 Years</v>
      </c>
      <c r="V67" s="14" t="str">
        <f>IF(Table1[[#This Row],[Age]]&gt;45, "Old - 45+ Years",
IF(Table1[[#This Row],[Age]]&gt;30, "Middle-Age - 31-45 Years",
IF(Table1[[#This Row],[Age]]&lt;=30, "Adolescent-Young - 30- Years", "Invalid")))</f>
        <v>Old - 45+ Years</v>
      </c>
      <c r="W67" s="14" t="str">
        <f>CONCATENATE(Table1[[#This Row],[First Name]], " ",Table1[[#This Row],[Last Name]])</f>
        <v>Alex Davis</v>
      </c>
      <c r="X67" s="1">
        <f>IF(
   Table1[[#This Row],[End Date]]="Present",
   DATE(2025,4,27),
   IF(
     ISNUMBER(Table1[[#This Row],[End Date]]),
     Table1[[#This Row],[End Date]],
     IFERROR(
       DATEVALUE(Table1[[#This Row],[End Date]]),
       "Invalid"
     )
   )
 )</f>
        <v>43196</v>
      </c>
    </row>
    <row r="68" spans="1:24" x14ac:dyDescent="0.3">
      <c r="A68">
        <v>1034</v>
      </c>
      <c r="B68" t="s">
        <v>51</v>
      </c>
      <c r="C68" t="s">
        <v>227</v>
      </c>
      <c r="D68" t="s">
        <v>349</v>
      </c>
      <c r="E68">
        <v>60</v>
      </c>
      <c r="F68" t="s">
        <v>305</v>
      </c>
      <c r="G68" t="s">
        <v>310</v>
      </c>
      <c r="H68" t="s">
        <v>62</v>
      </c>
      <c r="I68">
        <v>135000</v>
      </c>
      <c r="J68" t="s">
        <v>32</v>
      </c>
      <c r="K68" t="s">
        <v>40</v>
      </c>
      <c r="L68" t="s">
        <v>40</v>
      </c>
      <c r="M68" t="s">
        <v>71</v>
      </c>
      <c r="N68" s="1" t="s">
        <v>424</v>
      </c>
      <c r="O68" t="s">
        <v>500</v>
      </c>
      <c r="P68" t="s">
        <v>66</v>
      </c>
      <c r="Q68" t="s">
        <v>40</v>
      </c>
      <c r="R68" t="s">
        <v>515</v>
      </c>
      <c r="S68">
        <f>NETWORKDAYS(Table1[[#This Row],[Start Date]], IF(Table1[[#This Row],[End Date]]="Present", DATE(2025,4,27), Table1[[#This Row],[End Date]]))</f>
        <v>1408</v>
      </c>
      <c r="T68">
        <f>ROUND(Table1[[#This Row],[Net Workdays]]/365,1)</f>
        <v>3.9</v>
      </c>
      <c r="U68" t="str">
        <f>IF(Table1[[#This Row],[Net Workyears]]&gt;10, "Over 10 Years",
IF(Table1[[#This Row],[Net Workyears]]&gt;=6, "6 - 10 Years",
IF(Table1[[#This Row],[Net Workyears]]&gt;=2,"2 - 5 Years",
IF(Table1[[#This Row],[Net Workyears]]&lt;2," &lt; 2 Years", "Invalid"))))</f>
        <v>2 - 5 Years</v>
      </c>
      <c r="V68" s="14" t="str">
        <f>IF(Table1[[#This Row],[Age]]&gt;45, "Old - 45+ Years",
IF(Table1[[#This Row],[Age]]&gt;30, "Middle-Age - 31-45 Years",
IF(Table1[[#This Row],[Age]]&lt;=30, "Adolescent-Young - 30- Years", "Invalid")))</f>
        <v>Old - 45+ Years</v>
      </c>
      <c r="W68" s="14" t="str">
        <f>CONCATENATE(Table1[[#This Row],[First Name]], " ",Table1[[#This Row],[Last Name]])</f>
        <v>John Johnson</v>
      </c>
      <c r="X68" s="1">
        <f>IF(
   Table1[[#This Row],[End Date]]="Present",
   DATE(2025,4,27),
   IF(
     ISNUMBER(Table1[[#This Row],[End Date]]),
     Table1[[#This Row],[End Date]],
     IFERROR(
       DATEVALUE(Table1[[#This Row],[End Date]]),
       "Invalid"
     )
   )
 )</f>
        <v>40688</v>
      </c>
    </row>
    <row r="69" spans="1:24" x14ac:dyDescent="0.3">
      <c r="A69">
        <v>1039</v>
      </c>
      <c r="B69" t="s">
        <v>18</v>
      </c>
      <c r="C69" t="s">
        <v>36</v>
      </c>
      <c r="D69" t="s">
        <v>235</v>
      </c>
      <c r="E69">
        <v>24</v>
      </c>
      <c r="F69" t="s">
        <v>306</v>
      </c>
      <c r="G69" t="s">
        <v>310</v>
      </c>
      <c r="H69" t="s">
        <v>112</v>
      </c>
      <c r="I69">
        <v>144000</v>
      </c>
      <c r="J69" t="s">
        <v>23</v>
      </c>
      <c r="K69" t="s">
        <v>40</v>
      </c>
      <c r="L69" t="s">
        <v>40</v>
      </c>
      <c r="M69" t="s">
        <v>311</v>
      </c>
      <c r="N69" s="1" t="s">
        <v>425</v>
      </c>
      <c r="O69" t="s">
        <v>501</v>
      </c>
      <c r="P69" t="s">
        <v>50</v>
      </c>
      <c r="Q69" t="s">
        <v>40</v>
      </c>
      <c r="R69" t="s">
        <v>515</v>
      </c>
      <c r="S69">
        <f>NETWORKDAYS(Table1[[#This Row],[Start Date]], IF(Table1[[#This Row],[End Date]]="Present", DATE(2025,4,27), Table1[[#This Row],[End Date]]))</f>
        <v>472</v>
      </c>
      <c r="T69">
        <f>ROUND(Table1[[#This Row],[Net Workdays]]/365,1)</f>
        <v>1.3</v>
      </c>
      <c r="U69" t="str">
        <f>IF(Table1[[#This Row],[Net Workyears]]&gt;10, "Over 10 Years",
IF(Table1[[#This Row],[Net Workyears]]&gt;=6, "6 - 10 Years",
IF(Table1[[#This Row],[Net Workyears]]&gt;=2,"2 - 5 Years",
IF(Table1[[#This Row],[Net Workyears]]&lt;2," &lt; 2 Years", "Invalid"))))</f>
        <v xml:space="preserve"> &lt; 2 Years</v>
      </c>
      <c r="V69" s="14" t="str">
        <f>IF(Table1[[#This Row],[Age]]&gt;45, "Old - 45+ Years",
IF(Table1[[#This Row],[Age]]&gt;30, "Middle-Age - 31-45 Years",
IF(Table1[[#This Row],[Age]]&lt;=30, "Adolescent-Young - 30- Years", "Invalid")))</f>
        <v>Adolescent-Young - 30- Years</v>
      </c>
      <c r="W69" s="14" t="str">
        <f>CONCATENATE(Table1[[#This Row],[First Name]], " ",Table1[[#This Row],[Last Name]])</f>
        <v>Pat Williams</v>
      </c>
      <c r="X69" s="1">
        <f>IF(
   Table1[[#This Row],[End Date]]="Present",
   DATE(2025,4,27),
   IF(
     ISNUMBER(Table1[[#This Row],[End Date]]),
     Table1[[#This Row],[End Date]],
     IFERROR(
       DATEVALUE(Table1[[#This Row],[End Date]]),
       "Invalid"
     )
   )
 )</f>
        <v>43412</v>
      </c>
    </row>
    <row r="70" spans="1:24" x14ac:dyDescent="0.3">
      <c r="A70">
        <v>1052</v>
      </c>
      <c r="B70" t="s">
        <v>80</v>
      </c>
      <c r="C70" t="s">
        <v>137</v>
      </c>
      <c r="D70" t="s">
        <v>350</v>
      </c>
      <c r="E70">
        <v>65</v>
      </c>
      <c r="F70" t="s">
        <v>306</v>
      </c>
      <c r="G70" t="s">
        <v>308</v>
      </c>
      <c r="H70" t="s">
        <v>62</v>
      </c>
      <c r="I70">
        <v>65000</v>
      </c>
      <c r="J70" t="s">
        <v>23</v>
      </c>
      <c r="K70" t="s">
        <v>40</v>
      </c>
      <c r="L70" t="s">
        <v>40</v>
      </c>
      <c r="M70" t="s">
        <v>84</v>
      </c>
      <c r="N70" s="1" t="s">
        <v>426</v>
      </c>
      <c r="O70" t="s">
        <v>65</v>
      </c>
      <c r="P70" t="s">
        <v>26</v>
      </c>
      <c r="Q70" t="s">
        <v>24</v>
      </c>
      <c r="R70">
        <v>2</v>
      </c>
      <c r="S70">
        <f>NETWORKDAYS(Table1[[#This Row],[Start Date]], IF(Table1[[#This Row],[End Date]]="Present", DATE(2025,4,27), Table1[[#This Row],[End Date]]))</f>
        <v>2150</v>
      </c>
      <c r="T70">
        <f>ROUND(Table1[[#This Row],[Net Workdays]]/365,1)</f>
        <v>5.9</v>
      </c>
      <c r="U70" t="str">
        <f>IF(Table1[[#This Row],[Net Workyears]]&gt;10, "Over 10 Years",
IF(Table1[[#This Row],[Net Workyears]]&gt;=6, "6 - 10 Years",
IF(Table1[[#This Row],[Net Workyears]]&gt;=2,"2 - 5 Years",
IF(Table1[[#This Row],[Net Workyears]]&lt;2," &lt; 2 Years", "Invalid"))))</f>
        <v>2 - 5 Years</v>
      </c>
      <c r="V70" s="14" t="str">
        <f>IF(Table1[[#This Row],[Age]]&gt;45, "Old - 45+ Years",
IF(Table1[[#This Row],[Age]]&gt;30, "Middle-Age - 31-45 Years",
IF(Table1[[#This Row],[Age]]&lt;=30, "Adolescent-Young - 30- Years", "Invalid")))</f>
        <v>Old - 45+ Years</v>
      </c>
      <c r="W70" s="14" t="str">
        <f>CONCATENATE(Table1[[#This Row],[First Name]], " ",Table1[[#This Row],[Last Name]])</f>
        <v>Alex Taylor</v>
      </c>
      <c r="X70" s="1">
        <f>IF(
   Table1[[#This Row],[End Date]]="Present",
   DATE(2025,4,27),
   IF(
     ISNUMBER(Table1[[#This Row],[End Date]]),
     Table1[[#This Row],[End Date]],
     IFERROR(
       DATEVALUE(Table1[[#This Row],[End Date]]),
       "Invalid"
     )
   )
 )</f>
        <v>45774</v>
      </c>
    </row>
    <row r="71" spans="1:24" x14ac:dyDescent="0.3">
      <c r="A71">
        <v>1043</v>
      </c>
      <c r="B71" t="s">
        <v>80</v>
      </c>
      <c r="C71" t="s">
        <v>191</v>
      </c>
      <c r="D71" t="s">
        <v>239</v>
      </c>
      <c r="E71">
        <v>63</v>
      </c>
      <c r="F71" t="s">
        <v>306</v>
      </c>
      <c r="G71" t="s">
        <v>307</v>
      </c>
      <c r="H71" t="s">
        <v>76</v>
      </c>
      <c r="I71">
        <v>106000</v>
      </c>
      <c r="J71" t="s">
        <v>77</v>
      </c>
      <c r="K71" t="s">
        <v>24</v>
      </c>
      <c r="L71" t="s">
        <v>40</v>
      </c>
      <c r="M71" t="s">
        <v>106</v>
      </c>
      <c r="N71" s="1" t="s">
        <v>427</v>
      </c>
      <c r="O71" t="s">
        <v>65</v>
      </c>
      <c r="P71" t="s">
        <v>66</v>
      </c>
      <c r="Q71" t="s">
        <v>40</v>
      </c>
      <c r="R71">
        <v>0</v>
      </c>
      <c r="S71">
        <f>NETWORKDAYS(Table1[[#This Row],[Start Date]], IF(Table1[[#This Row],[End Date]]="Present", DATE(2025,4,27), Table1[[#This Row],[End Date]]))</f>
        <v>6308</v>
      </c>
      <c r="T71">
        <f>ROUND(Table1[[#This Row],[Net Workdays]]/365,1)</f>
        <v>17.3</v>
      </c>
      <c r="U71" t="str">
        <f>IF(Table1[[#This Row],[Net Workyears]]&gt;10, "Over 10 Years",
IF(Table1[[#This Row],[Net Workyears]]&gt;=6, "6 - 10 Years",
IF(Table1[[#This Row],[Net Workyears]]&gt;=2,"2 - 5 Years",
IF(Table1[[#This Row],[Net Workyears]]&lt;2," &lt; 2 Years", "Invalid"))))</f>
        <v>Over 10 Years</v>
      </c>
      <c r="V71" s="14" t="str">
        <f>IF(Table1[[#This Row],[Age]]&gt;45, "Old - 45+ Years",
IF(Table1[[#This Row],[Age]]&gt;30, "Middle-Age - 31-45 Years",
IF(Table1[[#This Row],[Age]]&lt;=30, "Adolescent-Young - 30- Years", "Invalid")))</f>
        <v>Old - 45+ Years</v>
      </c>
      <c r="W71" s="14" t="str">
        <f>CONCATENATE(Table1[[#This Row],[First Name]], " ",Table1[[#This Row],[Last Name]])</f>
        <v>Alex Wilson</v>
      </c>
      <c r="X71" s="1">
        <f>IF(
   Table1[[#This Row],[End Date]]="Present",
   DATE(2025,4,27),
   IF(
     ISNUMBER(Table1[[#This Row],[End Date]]),
     Table1[[#This Row],[End Date]],
     IFERROR(
       DATEVALUE(Table1[[#This Row],[End Date]]),
       "Invalid"
     )
   )
 )</f>
        <v>45774</v>
      </c>
    </row>
    <row r="72" spans="1:24" x14ac:dyDescent="0.3">
      <c r="A72">
        <v>1005</v>
      </c>
      <c r="B72" t="s">
        <v>137</v>
      </c>
      <c r="C72" t="s">
        <v>120</v>
      </c>
      <c r="D72" t="s">
        <v>351</v>
      </c>
      <c r="E72">
        <v>25</v>
      </c>
      <c r="F72" t="s">
        <v>305</v>
      </c>
      <c r="G72" t="s">
        <v>310</v>
      </c>
      <c r="H72" t="s">
        <v>62</v>
      </c>
      <c r="I72">
        <v>89000</v>
      </c>
      <c r="J72" t="s">
        <v>32</v>
      </c>
      <c r="K72" t="s">
        <v>40</v>
      </c>
      <c r="L72" t="s">
        <v>24</v>
      </c>
      <c r="M72" t="s">
        <v>106</v>
      </c>
      <c r="N72" s="1" t="s">
        <v>428</v>
      </c>
      <c r="O72" t="s">
        <v>502</v>
      </c>
      <c r="P72" t="s">
        <v>66</v>
      </c>
      <c r="Q72" t="s">
        <v>40</v>
      </c>
      <c r="R72" t="s">
        <v>515</v>
      </c>
      <c r="S72">
        <f>NETWORKDAYS(Table1[[#This Row],[Start Date]], IF(Table1[[#This Row],[End Date]]="Present", DATE(2025,4,27), Table1[[#This Row],[End Date]]))</f>
        <v>1771</v>
      </c>
      <c r="T72">
        <f>ROUND(Table1[[#This Row],[Net Workdays]]/365,1)</f>
        <v>4.9000000000000004</v>
      </c>
      <c r="U72" t="str">
        <f>IF(Table1[[#This Row],[Net Workyears]]&gt;10, "Over 10 Years",
IF(Table1[[#This Row],[Net Workyears]]&gt;=6, "6 - 10 Years",
IF(Table1[[#This Row],[Net Workyears]]&gt;=2,"2 - 5 Years",
IF(Table1[[#This Row],[Net Workyears]]&lt;2," &lt; 2 Years", "Invalid"))))</f>
        <v>2 - 5 Years</v>
      </c>
      <c r="V72" s="14" t="str">
        <f>IF(Table1[[#This Row],[Age]]&gt;45, "Old - 45+ Years",
IF(Table1[[#This Row],[Age]]&gt;30, "Middle-Age - 31-45 Years",
IF(Table1[[#This Row],[Age]]&lt;=30, "Adolescent-Young - 30- Years", "Invalid")))</f>
        <v>Adolescent-Young - 30- Years</v>
      </c>
      <c r="W72" s="14" t="str">
        <f>CONCATENATE(Table1[[#This Row],[First Name]], " ",Table1[[#This Row],[Last Name]])</f>
        <v>Taylor Miller</v>
      </c>
      <c r="X72" s="1">
        <f>IF(
   Table1[[#This Row],[End Date]]="Present",
   DATE(2025,4,27),
   IF(
     ISNUMBER(Table1[[#This Row],[End Date]]),
     Table1[[#This Row],[End Date]],
     IFERROR(
       DATEVALUE(Table1[[#This Row],[End Date]]),
       "Invalid"
     )
   )
 )</f>
        <v>40397</v>
      </c>
    </row>
    <row r="73" spans="1:24" x14ac:dyDescent="0.3">
      <c r="A73">
        <v>1040</v>
      </c>
      <c r="B73" t="s">
        <v>18</v>
      </c>
      <c r="C73" t="s">
        <v>137</v>
      </c>
      <c r="D73" t="s">
        <v>352</v>
      </c>
      <c r="E73">
        <v>61</v>
      </c>
      <c r="F73" t="s">
        <v>305</v>
      </c>
      <c r="G73" t="s">
        <v>310</v>
      </c>
      <c r="H73" t="s">
        <v>83</v>
      </c>
      <c r="I73">
        <v>91000</v>
      </c>
      <c r="J73" t="s">
        <v>23</v>
      </c>
      <c r="K73" t="s">
        <v>24</v>
      </c>
      <c r="L73" t="s">
        <v>40</v>
      </c>
      <c r="M73" t="s">
        <v>25</v>
      </c>
      <c r="N73" s="1" t="s">
        <v>429</v>
      </c>
      <c r="O73" t="s">
        <v>503</v>
      </c>
      <c r="P73" t="s">
        <v>26</v>
      </c>
      <c r="Q73" t="s">
        <v>24</v>
      </c>
      <c r="R73">
        <v>2</v>
      </c>
      <c r="S73">
        <f>NETWORKDAYS(Table1[[#This Row],[Start Date]], IF(Table1[[#This Row],[End Date]]="Present", DATE(2025,4,27), Table1[[#This Row],[End Date]]))</f>
        <v>3341</v>
      </c>
      <c r="T73">
        <f>ROUND(Table1[[#This Row],[Net Workdays]]/365,1)</f>
        <v>9.1999999999999993</v>
      </c>
      <c r="U73" t="str">
        <f>IF(Table1[[#This Row],[Net Workyears]]&gt;10, "Over 10 Years",
IF(Table1[[#This Row],[Net Workyears]]&gt;=6, "6 - 10 Years",
IF(Table1[[#This Row],[Net Workyears]]&gt;=2,"2 - 5 Years",
IF(Table1[[#This Row],[Net Workyears]]&lt;2," &lt; 2 Years", "Invalid"))))</f>
        <v>6 - 10 Years</v>
      </c>
      <c r="V73" s="14" t="str">
        <f>IF(Table1[[#This Row],[Age]]&gt;45, "Old - 45+ Years",
IF(Table1[[#This Row],[Age]]&gt;30, "Middle-Age - 31-45 Years",
IF(Table1[[#This Row],[Age]]&lt;=30, "Adolescent-Young - 30- Years", "Invalid")))</f>
        <v>Old - 45+ Years</v>
      </c>
      <c r="W73" s="14" t="str">
        <f>CONCATENATE(Table1[[#This Row],[First Name]], " ",Table1[[#This Row],[Last Name]])</f>
        <v>Pat Taylor</v>
      </c>
      <c r="X73" s="1">
        <f>IF(
   Table1[[#This Row],[End Date]]="Present",
   DATE(2025,4,27),
   IF(
     ISNUMBER(Table1[[#This Row],[End Date]]),
     Table1[[#This Row],[End Date]],
     IFERROR(
       DATEVALUE(Table1[[#This Row],[End Date]]),
       "Invalid"
     )
   )
 )</f>
        <v>43496</v>
      </c>
    </row>
    <row r="74" spans="1:24" x14ac:dyDescent="0.3">
      <c r="A74">
        <v>1038</v>
      </c>
      <c r="B74" t="s">
        <v>182</v>
      </c>
      <c r="C74" t="s">
        <v>137</v>
      </c>
      <c r="D74" t="s">
        <v>245</v>
      </c>
      <c r="E74">
        <v>52</v>
      </c>
      <c r="F74" t="s">
        <v>306</v>
      </c>
      <c r="G74" t="s">
        <v>309</v>
      </c>
      <c r="H74" t="s">
        <v>76</v>
      </c>
      <c r="I74">
        <v>118000</v>
      </c>
      <c r="J74" t="s">
        <v>77</v>
      </c>
      <c r="K74" t="s">
        <v>24</v>
      </c>
      <c r="L74" t="s">
        <v>40</v>
      </c>
      <c r="M74" t="s">
        <v>71</v>
      </c>
      <c r="N74" s="1" t="s">
        <v>430</v>
      </c>
      <c r="O74" t="s">
        <v>504</v>
      </c>
      <c r="P74" t="s">
        <v>50</v>
      </c>
      <c r="Q74" t="s">
        <v>24</v>
      </c>
      <c r="R74">
        <v>3</v>
      </c>
      <c r="S74">
        <f>NETWORKDAYS(Table1[[#This Row],[Start Date]], IF(Table1[[#This Row],[End Date]]="Present", DATE(2025,4,27), Table1[[#This Row],[End Date]]))</f>
        <v>951</v>
      </c>
      <c r="T74">
        <f>ROUND(Table1[[#This Row],[Net Workdays]]/365,1)</f>
        <v>2.6</v>
      </c>
      <c r="U74" t="str">
        <f>IF(Table1[[#This Row],[Net Workyears]]&gt;10, "Over 10 Years",
IF(Table1[[#This Row],[Net Workyears]]&gt;=6, "6 - 10 Years",
IF(Table1[[#This Row],[Net Workyears]]&gt;=2,"2 - 5 Years",
IF(Table1[[#This Row],[Net Workyears]]&lt;2," &lt; 2 Years", "Invalid"))))</f>
        <v>2 - 5 Years</v>
      </c>
      <c r="V74" s="14" t="str">
        <f>IF(Table1[[#This Row],[Age]]&gt;45, "Old - 45+ Years",
IF(Table1[[#This Row],[Age]]&gt;30, "Middle-Age - 31-45 Years",
IF(Table1[[#This Row],[Age]]&lt;=30, "Adolescent-Young - 30- Years", "Invalid")))</f>
        <v>Old - 45+ Years</v>
      </c>
      <c r="W74" s="14" t="str">
        <f>CONCATENATE(Table1[[#This Row],[First Name]], " ",Table1[[#This Row],[Last Name]])</f>
        <v>Chris Taylor</v>
      </c>
      <c r="X74" s="1">
        <f>IF(
   Table1[[#This Row],[End Date]]="Present",
   DATE(2025,4,27),
   IF(
     ISNUMBER(Table1[[#This Row],[End Date]]),
     Table1[[#This Row],[End Date]],
     IFERROR(
       DATEVALUE(Table1[[#This Row],[End Date]]),
       "Invalid"
     )
   )
 )</f>
        <v>44221</v>
      </c>
    </row>
    <row r="75" spans="1:24" x14ac:dyDescent="0.3">
      <c r="A75">
        <v>1021</v>
      </c>
      <c r="B75" t="s">
        <v>80</v>
      </c>
      <c r="C75" t="s">
        <v>74</v>
      </c>
      <c r="D75" t="s">
        <v>247</v>
      </c>
      <c r="E75">
        <v>34</v>
      </c>
      <c r="F75" t="s">
        <v>306</v>
      </c>
      <c r="G75" t="s">
        <v>307</v>
      </c>
      <c r="H75" t="s">
        <v>248</v>
      </c>
      <c r="I75">
        <v>148000</v>
      </c>
      <c r="J75" t="s">
        <v>39</v>
      </c>
      <c r="K75" t="s">
        <v>40</v>
      </c>
      <c r="L75" t="s">
        <v>24</v>
      </c>
      <c r="M75" t="s">
        <v>25</v>
      </c>
      <c r="N75" s="1" t="s">
        <v>431</v>
      </c>
      <c r="O75" t="s">
        <v>505</v>
      </c>
      <c r="P75" t="s">
        <v>66</v>
      </c>
      <c r="Q75" t="s">
        <v>40</v>
      </c>
      <c r="R75" t="s">
        <v>515</v>
      </c>
      <c r="S75">
        <f>NETWORKDAYS(Table1[[#This Row],[Start Date]], IF(Table1[[#This Row],[End Date]]="Present", DATE(2025,4,27), Table1[[#This Row],[End Date]]))</f>
        <v>2601</v>
      </c>
      <c r="T75">
        <f>ROUND(Table1[[#This Row],[Net Workdays]]/365,1)</f>
        <v>7.1</v>
      </c>
      <c r="U75" t="str">
        <f>IF(Table1[[#This Row],[Net Workyears]]&gt;10, "Over 10 Years",
IF(Table1[[#This Row],[Net Workyears]]&gt;=6, "6 - 10 Years",
IF(Table1[[#This Row],[Net Workyears]]&gt;=2,"2 - 5 Years",
IF(Table1[[#This Row],[Net Workyears]]&lt;2," &lt; 2 Years", "Invalid"))))</f>
        <v>6 - 10 Years</v>
      </c>
      <c r="V75" s="14" t="str">
        <f>IF(Table1[[#This Row],[Age]]&gt;45, "Old - 45+ Years",
IF(Table1[[#This Row],[Age]]&gt;30, "Middle-Age - 31-45 Years",
IF(Table1[[#This Row],[Age]]&lt;=30, "Adolescent-Young - 30- Years", "Invalid")))</f>
        <v>Middle-Age - 31-45 Years</v>
      </c>
      <c r="W75" s="14" t="str">
        <f>CONCATENATE(Table1[[#This Row],[First Name]], " ",Table1[[#This Row],[Last Name]])</f>
        <v>Alex Brown</v>
      </c>
      <c r="X75" s="1">
        <f>IF(
   Table1[[#This Row],[End Date]]="Present",
   DATE(2025,4,27),
   IF(
     ISNUMBER(Table1[[#This Row],[End Date]]),
     Table1[[#This Row],[End Date]],
     IFERROR(
       DATEVALUE(Table1[[#This Row],[End Date]]),
       "Invalid"
     )
   )
 )</f>
        <v>44638</v>
      </c>
    </row>
    <row r="76" spans="1:24" x14ac:dyDescent="0.3">
      <c r="A76">
        <v>1032</v>
      </c>
      <c r="B76" t="s">
        <v>102</v>
      </c>
      <c r="C76" t="s">
        <v>74</v>
      </c>
      <c r="D76" t="s">
        <v>353</v>
      </c>
      <c r="E76">
        <v>25</v>
      </c>
      <c r="F76" t="s">
        <v>306</v>
      </c>
      <c r="G76" t="s">
        <v>307</v>
      </c>
      <c r="H76" t="s">
        <v>38</v>
      </c>
      <c r="I76">
        <v>148000</v>
      </c>
      <c r="J76" t="s">
        <v>91</v>
      </c>
      <c r="K76" t="s">
        <v>24</v>
      </c>
      <c r="L76" t="s">
        <v>24</v>
      </c>
      <c r="M76" t="s">
        <v>71</v>
      </c>
      <c r="N76" s="1" t="s">
        <v>432</v>
      </c>
      <c r="O76" t="s">
        <v>506</v>
      </c>
      <c r="P76" t="s">
        <v>50</v>
      </c>
      <c r="Q76" t="s">
        <v>24</v>
      </c>
      <c r="R76">
        <v>4</v>
      </c>
      <c r="S76">
        <f>NETWORKDAYS(Table1[[#This Row],[Start Date]], IF(Table1[[#This Row],[End Date]]="Present", DATE(2025,4,27), Table1[[#This Row],[End Date]]))</f>
        <v>255</v>
      </c>
      <c r="T76">
        <f>ROUND(Table1[[#This Row],[Net Workdays]]/365,1)</f>
        <v>0.7</v>
      </c>
      <c r="U76" t="str">
        <f>IF(Table1[[#This Row],[Net Workyears]]&gt;10, "Over 10 Years",
IF(Table1[[#This Row],[Net Workyears]]&gt;=6, "6 - 10 Years",
IF(Table1[[#This Row],[Net Workyears]]&gt;=2,"2 - 5 Years",
IF(Table1[[#This Row],[Net Workyears]]&lt;2," &lt; 2 Years", "Invalid"))))</f>
        <v xml:space="preserve"> &lt; 2 Years</v>
      </c>
      <c r="V76" s="14" t="str">
        <f>IF(Table1[[#This Row],[Age]]&gt;45, "Old - 45+ Years",
IF(Table1[[#This Row],[Age]]&gt;30, "Middle-Age - 31-45 Years",
IF(Table1[[#This Row],[Age]]&lt;=30, "Adolescent-Young - 30- Years", "Invalid")))</f>
        <v>Adolescent-Young - 30- Years</v>
      </c>
      <c r="W76" s="14" t="str">
        <f>CONCATENATE(Table1[[#This Row],[First Name]], " ",Table1[[#This Row],[Last Name]])</f>
        <v>Casey Brown</v>
      </c>
      <c r="X76" s="1">
        <f>IF(
   Table1[[#This Row],[End Date]]="Present",
   DATE(2025,4,27),
   IF(
     ISNUMBER(Table1[[#This Row],[End Date]]),
     Table1[[#This Row],[End Date]],
     IFERROR(
       DATEVALUE(Table1[[#This Row],[End Date]]),
       "Invalid"
     )
   )
 )</f>
        <v>42092</v>
      </c>
    </row>
    <row r="77" spans="1:24" x14ac:dyDescent="0.3">
      <c r="A77">
        <v>1048</v>
      </c>
      <c r="B77" t="s">
        <v>80</v>
      </c>
      <c r="C77" t="s">
        <v>191</v>
      </c>
      <c r="D77" t="s">
        <v>239</v>
      </c>
      <c r="E77">
        <v>64</v>
      </c>
      <c r="F77" t="s">
        <v>306</v>
      </c>
      <c r="G77" t="s">
        <v>310</v>
      </c>
      <c r="H77" t="s">
        <v>62</v>
      </c>
      <c r="I77">
        <v>109000</v>
      </c>
      <c r="J77" t="s">
        <v>39</v>
      </c>
      <c r="K77" t="s">
        <v>24</v>
      </c>
      <c r="L77" t="s">
        <v>24</v>
      </c>
      <c r="M77" t="s">
        <v>25</v>
      </c>
      <c r="N77" s="1" t="s">
        <v>433</v>
      </c>
      <c r="O77" t="s">
        <v>507</v>
      </c>
      <c r="P77" t="s">
        <v>66</v>
      </c>
      <c r="Q77" t="s">
        <v>24</v>
      </c>
      <c r="R77">
        <v>3</v>
      </c>
      <c r="S77">
        <f>NETWORKDAYS(Table1[[#This Row],[Start Date]], IF(Table1[[#This Row],[End Date]]="Present", DATE(2025,4,27), Table1[[#This Row],[End Date]]))</f>
        <v>2495</v>
      </c>
      <c r="T77">
        <f>ROUND(Table1[[#This Row],[Net Workdays]]/365,1)</f>
        <v>6.8</v>
      </c>
      <c r="U77" t="str">
        <f>IF(Table1[[#This Row],[Net Workyears]]&gt;10, "Over 10 Years",
IF(Table1[[#This Row],[Net Workyears]]&gt;=6, "6 - 10 Years",
IF(Table1[[#This Row],[Net Workyears]]&gt;=2,"2 - 5 Years",
IF(Table1[[#This Row],[Net Workyears]]&lt;2," &lt; 2 Years", "Invalid"))))</f>
        <v>6 - 10 Years</v>
      </c>
      <c r="V77" s="14" t="str">
        <f>IF(Table1[[#This Row],[Age]]&gt;45, "Old - 45+ Years",
IF(Table1[[#This Row],[Age]]&gt;30, "Middle-Age - 31-45 Years",
IF(Table1[[#This Row],[Age]]&lt;=30, "Adolescent-Young - 30- Years", "Invalid")))</f>
        <v>Old - 45+ Years</v>
      </c>
      <c r="W77" s="14" t="str">
        <f>CONCATENATE(Table1[[#This Row],[First Name]], " ",Table1[[#This Row],[Last Name]])</f>
        <v>Alex Wilson</v>
      </c>
      <c r="X77" s="1">
        <f>IF(
   Table1[[#This Row],[End Date]]="Present",
   DATE(2025,4,27),
   IF(
     ISNUMBER(Table1[[#This Row],[End Date]]),
     Table1[[#This Row],[End Date]],
     IFERROR(
       DATEVALUE(Table1[[#This Row],[End Date]]),
       "Invalid"
     )
   )
 )</f>
        <v>43120</v>
      </c>
    </row>
    <row r="78" spans="1:24" x14ac:dyDescent="0.3">
      <c r="A78">
        <v>1050</v>
      </c>
      <c r="B78" t="s">
        <v>51</v>
      </c>
      <c r="C78" t="s">
        <v>120</v>
      </c>
      <c r="D78" t="s">
        <v>255</v>
      </c>
      <c r="E78">
        <v>48</v>
      </c>
      <c r="F78" t="s">
        <v>305</v>
      </c>
      <c r="G78" t="s">
        <v>310</v>
      </c>
      <c r="H78" t="s">
        <v>62</v>
      </c>
      <c r="I78">
        <v>52000</v>
      </c>
      <c r="J78" t="s">
        <v>39</v>
      </c>
      <c r="K78" t="s">
        <v>24</v>
      </c>
      <c r="L78" t="s">
        <v>24</v>
      </c>
      <c r="M78" t="s">
        <v>71</v>
      </c>
      <c r="N78" s="1" t="s">
        <v>434</v>
      </c>
      <c r="O78" t="s">
        <v>508</v>
      </c>
      <c r="P78" t="s">
        <v>34</v>
      </c>
      <c r="Q78" t="s">
        <v>40</v>
      </c>
      <c r="R78" t="s">
        <v>515</v>
      </c>
      <c r="S78">
        <f>NETWORKDAYS(Table1[[#This Row],[Start Date]], IF(Table1[[#This Row],[End Date]]="Present", DATE(2025,4,27), Table1[[#This Row],[End Date]]))</f>
        <v>1031</v>
      </c>
      <c r="T78">
        <f>ROUND(Table1[[#This Row],[Net Workdays]]/365,1)</f>
        <v>2.8</v>
      </c>
      <c r="U78" t="str">
        <f>IF(Table1[[#This Row],[Net Workyears]]&gt;10, "Over 10 Years",
IF(Table1[[#This Row],[Net Workyears]]&gt;=6, "6 - 10 Years",
IF(Table1[[#This Row],[Net Workyears]]&gt;=2,"2 - 5 Years",
IF(Table1[[#This Row],[Net Workyears]]&lt;2," &lt; 2 Years", "Invalid"))))</f>
        <v>2 - 5 Years</v>
      </c>
      <c r="V78" s="14" t="str">
        <f>IF(Table1[[#This Row],[Age]]&gt;45, "Old - 45+ Years",
IF(Table1[[#This Row],[Age]]&gt;30, "Middle-Age - 31-45 Years",
IF(Table1[[#This Row],[Age]]&lt;=30, "Adolescent-Young - 30- Years", "Invalid")))</f>
        <v>Old - 45+ Years</v>
      </c>
      <c r="W78" s="14" t="str">
        <f>CONCATENATE(Table1[[#This Row],[First Name]], " ",Table1[[#This Row],[Last Name]])</f>
        <v>John Miller</v>
      </c>
      <c r="X78" s="1">
        <f>IF(
   Table1[[#This Row],[End Date]]="Present",
   DATE(2025,4,27),
   IF(
     ISNUMBER(Table1[[#This Row],[End Date]]),
     Table1[[#This Row],[End Date]],
     IFERROR(
       DATEVALUE(Table1[[#This Row],[End Date]]),
       "Invalid"
     )
   )
 )</f>
        <v>44584</v>
      </c>
    </row>
    <row r="79" spans="1:24" x14ac:dyDescent="0.3">
      <c r="A79">
        <v>1035</v>
      </c>
      <c r="B79" t="s">
        <v>80</v>
      </c>
      <c r="C79" t="s">
        <v>68</v>
      </c>
      <c r="D79" t="s">
        <v>230</v>
      </c>
      <c r="E79">
        <v>61</v>
      </c>
      <c r="F79" t="s">
        <v>306</v>
      </c>
      <c r="G79" t="s">
        <v>309</v>
      </c>
      <c r="H79" t="s">
        <v>112</v>
      </c>
      <c r="I79">
        <v>139000</v>
      </c>
      <c r="J79" t="s">
        <v>91</v>
      </c>
      <c r="K79" t="s">
        <v>24</v>
      </c>
      <c r="L79" t="s">
        <v>24</v>
      </c>
      <c r="M79" t="s">
        <v>25</v>
      </c>
      <c r="N79" s="1" t="s">
        <v>435</v>
      </c>
      <c r="O79" t="s">
        <v>509</v>
      </c>
      <c r="P79" t="s">
        <v>26</v>
      </c>
      <c r="Q79" t="s">
        <v>40</v>
      </c>
      <c r="R79" t="s">
        <v>515</v>
      </c>
      <c r="S79">
        <f>NETWORKDAYS(Table1[[#This Row],[Start Date]], IF(Table1[[#This Row],[End Date]]="Present", DATE(2025,4,27), Table1[[#This Row],[End Date]]))</f>
        <v>749</v>
      </c>
      <c r="T79">
        <f>ROUND(Table1[[#This Row],[Net Workdays]]/365,1)</f>
        <v>2.1</v>
      </c>
      <c r="U79" t="str">
        <f>IF(Table1[[#This Row],[Net Workyears]]&gt;10, "Over 10 Years",
IF(Table1[[#This Row],[Net Workyears]]&gt;=6, "6 - 10 Years",
IF(Table1[[#This Row],[Net Workyears]]&gt;=2,"2 - 5 Years",
IF(Table1[[#This Row],[Net Workyears]]&lt;2," &lt; 2 Years", "Invalid"))))</f>
        <v>2 - 5 Years</v>
      </c>
      <c r="V79" s="14" t="str">
        <f>IF(Table1[[#This Row],[Age]]&gt;45, "Old - 45+ Years",
IF(Table1[[#This Row],[Age]]&gt;30, "Middle-Age - 31-45 Years",
IF(Table1[[#This Row],[Age]]&lt;=30, "Adolescent-Young - 30- Years", "Invalid")))</f>
        <v>Old - 45+ Years</v>
      </c>
      <c r="W79" s="14" t="str">
        <f>CONCATENATE(Table1[[#This Row],[First Name]], " ",Table1[[#This Row],[Last Name]])</f>
        <v>Alex Davis</v>
      </c>
      <c r="X79" s="1">
        <f>IF(
   Table1[[#This Row],[End Date]]="Present",
   DATE(2025,4,27),
   IF(
     ISNUMBER(Table1[[#This Row],[End Date]]),
     Table1[[#This Row],[End Date]],
     IFERROR(
       DATEVALUE(Table1[[#This Row],[End Date]]),
       "Invalid"
     )
   )
 )</f>
        <v>38503</v>
      </c>
    </row>
    <row r="80" spans="1:24" x14ac:dyDescent="0.3">
      <c r="A80">
        <v>1008</v>
      </c>
      <c r="B80" t="s">
        <v>213</v>
      </c>
      <c r="C80" t="s">
        <v>68</v>
      </c>
      <c r="D80" t="s">
        <v>354</v>
      </c>
      <c r="E80">
        <v>27</v>
      </c>
      <c r="F80" t="s">
        <v>305</v>
      </c>
      <c r="G80" t="s">
        <v>308</v>
      </c>
      <c r="H80" t="s">
        <v>112</v>
      </c>
      <c r="I80">
        <v>106000</v>
      </c>
      <c r="J80" t="s">
        <v>91</v>
      </c>
      <c r="K80" t="s">
        <v>24</v>
      </c>
      <c r="L80" t="s">
        <v>40</v>
      </c>
      <c r="M80" t="s">
        <v>25</v>
      </c>
      <c r="N80" s="1" t="s">
        <v>436</v>
      </c>
      <c r="O80" t="s">
        <v>510</v>
      </c>
      <c r="P80" t="s">
        <v>50</v>
      </c>
      <c r="Q80" t="s">
        <v>40</v>
      </c>
      <c r="R80" t="s">
        <v>515</v>
      </c>
      <c r="S80">
        <f>NETWORKDAYS(Table1[[#This Row],[Start Date]], IF(Table1[[#This Row],[End Date]]="Present", DATE(2025,4,27), Table1[[#This Row],[End Date]]))</f>
        <v>882</v>
      </c>
      <c r="T80">
        <f>ROUND(Table1[[#This Row],[Net Workdays]]/365,1)</f>
        <v>2.4</v>
      </c>
      <c r="U80" t="str">
        <f>IF(Table1[[#This Row],[Net Workyears]]&gt;10, "Over 10 Years",
IF(Table1[[#This Row],[Net Workyears]]&gt;=6, "6 - 10 Years",
IF(Table1[[#This Row],[Net Workyears]]&gt;=2,"2 - 5 Years",
IF(Table1[[#This Row],[Net Workyears]]&lt;2," &lt; 2 Years", "Invalid"))))</f>
        <v>2 - 5 Years</v>
      </c>
      <c r="V80" s="14" t="str">
        <f>IF(Table1[[#This Row],[Age]]&gt;45, "Old - 45+ Years",
IF(Table1[[#This Row],[Age]]&gt;30, "Middle-Age - 31-45 Years",
IF(Table1[[#This Row],[Age]]&lt;=30, "Adolescent-Young - 30- Years", "Invalid")))</f>
        <v>Adolescent-Young - 30- Years</v>
      </c>
      <c r="W80" s="14" t="str">
        <f>CONCATENATE(Table1[[#This Row],[First Name]], " ",Table1[[#This Row],[Last Name]])</f>
        <v>Jordan Davis</v>
      </c>
      <c r="X80" s="1">
        <f>IF(
   Table1[[#This Row],[End Date]]="Present",
   DATE(2025,4,27),
   IF(
     ISNUMBER(Table1[[#This Row],[End Date]]),
     Table1[[#This Row],[End Date]],
     IFERROR(
       DATEVALUE(Table1[[#This Row],[End Date]]),
       "Invalid"
     )
   )
 )</f>
        <v>45179</v>
      </c>
    </row>
    <row r="81" spans="1:24" x14ac:dyDescent="0.3">
      <c r="A81">
        <v>1076</v>
      </c>
      <c r="B81" t="s">
        <v>182</v>
      </c>
      <c r="C81" t="s">
        <v>122</v>
      </c>
      <c r="D81" t="s">
        <v>260</v>
      </c>
      <c r="E81">
        <v>57</v>
      </c>
      <c r="F81" t="s">
        <v>305</v>
      </c>
      <c r="G81" t="s">
        <v>309</v>
      </c>
      <c r="H81" t="s">
        <v>58</v>
      </c>
      <c r="I81">
        <v>128000</v>
      </c>
      <c r="J81" t="s">
        <v>32</v>
      </c>
      <c r="K81" t="s">
        <v>24</v>
      </c>
      <c r="L81" t="s">
        <v>40</v>
      </c>
      <c r="M81" t="s">
        <v>25</v>
      </c>
      <c r="N81" s="1" t="s">
        <v>437</v>
      </c>
      <c r="O81" t="s">
        <v>511</v>
      </c>
      <c r="P81" t="s">
        <v>79</v>
      </c>
      <c r="Q81" t="s">
        <v>40</v>
      </c>
      <c r="R81" t="s">
        <v>515</v>
      </c>
      <c r="S81">
        <f>NETWORKDAYS(Table1[[#This Row],[Start Date]], IF(Table1[[#This Row],[End Date]]="Present", DATE(2025,4,27), Table1[[#This Row],[End Date]]))</f>
        <v>405</v>
      </c>
      <c r="T81">
        <f>ROUND(Table1[[#This Row],[Net Workdays]]/365,1)</f>
        <v>1.1000000000000001</v>
      </c>
      <c r="U81" t="str">
        <f>IF(Table1[[#This Row],[Net Workyears]]&gt;10, "Over 10 Years",
IF(Table1[[#This Row],[Net Workyears]]&gt;=6, "6 - 10 Years",
IF(Table1[[#This Row],[Net Workyears]]&gt;=2,"2 - 5 Years",
IF(Table1[[#This Row],[Net Workyears]]&lt;2," &lt; 2 Years", "Invalid"))))</f>
        <v xml:space="preserve"> &lt; 2 Years</v>
      </c>
      <c r="V81" s="14" t="str">
        <f>IF(Table1[[#This Row],[Age]]&gt;45, "Old - 45+ Years",
IF(Table1[[#This Row],[Age]]&gt;30, "Middle-Age - 31-45 Years",
IF(Table1[[#This Row],[Age]]&lt;=30, "Adolescent-Young - 30- Years", "Invalid")))</f>
        <v>Old - 45+ Years</v>
      </c>
      <c r="W81" s="14" t="str">
        <f>CONCATENATE(Table1[[#This Row],[First Name]], " ",Table1[[#This Row],[Last Name]])</f>
        <v>Chris Jones</v>
      </c>
      <c r="X81" s="1">
        <f>IF(
   Table1[[#This Row],[End Date]]="Present",
   DATE(2025,4,27),
   IF(
     ISNUMBER(Table1[[#This Row],[End Date]]),
     Table1[[#This Row],[End Date]],
     IFERROR(
       DATEVALUE(Table1[[#This Row],[End Date]]),
       "Invalid"
     )
   )
 )</f>
        <v>41655</v>
      </c>
    </row>
    <row r="82" spans="1:24" x14ac:dyDescent="0.3">
      <c r="A82">
        <v>1083</v>
      </c>
      <c r="B82" t="s">
        <v>137</v>
      </c>
      <c r="C82" t="s">
        <v>122</v>
      </c>
      <c r="D82" t="s">
        <v>355</v>
      </c>
      <c r="E82">
        <v>42</v>
      </c>
      <c r="F82" t="s">
        <v>306</v>
      </c>
      <c r="G82" t="s">
        <v>308</v>
      </c>
      <c r="H82" t="s">
        <v>76</v>
      </c>
      <c r="I82">
        <v>30000</v>
      </c>
      <c r="J82" t="s">
        <v>23</v>
      </c>
      <c r="K82" t="s">
        <v>40</v>
      </c>
      <c r="L82" t="s">
        <v>24</v>
      </c>
      <c r="M82" t="s">
        <v>106</v>
      </c>
      <c r="N82" s="1" t="s">
        <v>438</v>
      </c>
      <c r="O82" t="s">
        <v>65</v>
      </c>
      <c r="P82" t="s">
        <v>66</v>
      </c>
      <c r="Q82" t="s">
        <v>40</v>
      </c>
      <c r="R82" t="s">
        <v>515</v>
      </c>
      <c r="S82">
        <f>NETWORKDAYS(Table1[[#This Row],[Start Date]], IF(Table1[[#This Row],[End Date]]="Present", DATE(2025,4,27), Table1[[#This Row],[End Date]]))</f>
        <v>5070</v>
      </c>
      <c r="T82">
        <f>ROUND(Table1[[#This Row],[Net Workdays]]/365,1)</f>
        <v>13.9</v>
      </c>
      <c r="U82" t="str">
        <f>IF(Table1[[#This Row],[Net Workyears]]&gt;10, "Over 10 Years",
IF(Table1[[#This Row],[Net Workyears]]&gt;=6, "6 - 10 Years",
IF(Table1[[#This Row],[Net Workyears]]&gt;=2,"2 - 5 Years",
IF(Table1[[#This Row],[Net Workyears]]&lt;2," &lt; 2 Years", "Invalid"))))</f>
        <v>Over 10 Years</v>
      </c>
      <c r="V82" s="14" t="str">
        <f>IF(Table1[[#This Row],[Age]]&gt;45, "Old - 45+ Years",
IF(Table1[[#This Row],[Age]]&gt;30, "Middle-Age - 31-45 Years",
IF(Table1[[#This Row],[Age]]&lt;=30, "Adolescent-Young - 30- Years", "Invalid")))</f>
        <v>Middle-Age - 31-45 Years</v>
      </c>
      <c r="W82" s="14" t="str">
        <f>CONCATENATE(Table1[[#This Row],[First Name]], " ",Table1[[#This Row],[Last Name]])</f>
        <v>Taylor Jones</v>
      </c>
      <c r="X82" s="1">
        <f>IF(
   Table1[[#This Row],[End Date]]="Present",
   DATE(2025,4,27),
   IF(
     ISNUMBER(Table1[[#This Row],[End Date]]),
     Table1[[#This Row],[End Date]],
     IFERROR(
       DATEVALUE(Table1[[#This Row],[End Date]]),
       "Invalid"
     )
   )
 )</f>
        <v>45774</v>
      </c>
    </row>
    <row r="83" spans="1:24" x14ac:dyDescent="0.3">
      <c r="A83">
        <v>1044</v>
      </c>
      <c r="B83" t="s">
        <v>18</v>
      </c>
      <c r="C83" t="s">
        <v>120</v>
      </c>
      <c r="D83" t="s">
        <v>356</v>
      </c>
      <c r="E83">
        <v>35</v>
      </c>
      <c r="F83" t="s">
        <v>305</v>
      </c>
      <c r="G83" t="s">
        <v>309</v>
      </c>
      <c r="H83" t="s">
        <v>62</v>
      </c>
      <c r="I83">
        <v>65000</v>
      </c>
      <c r="J83" t="s">
        <v>77</v>
      </c>
      <c r="K83" t="s">
        <v>40</v>
      </c>
      <c r="L83" t="s">
        <v>24</v>
      </c>
      <c r="M83" t="s">
        <v>106</v>
      </c>
      <c r="N83" s="1" t="s">
        <v>439</v>
      </c>
      <c r="O83" t="s">
        <v>65</v>
      </c>
      <c r="P83" t="s">
        <v>34</v>
      </c>
      <c r="Q83" t="s">
        <v>40</v>
      </c>
      <c r="R83" t="s">
        <v>515</v>
      </c>
      <c r="S83">
        <f>NETWORKDAYS(Table1[[#This Row],[Start Date]], IF(Table1[[#This Row],[End Date]]="Present", DATE(2025,4,27), Table1[[#This Row],[End Date]]))</f>
        <v>2439</v>
      </c>
      <c r="T83">
        <f>ROUND(Table1[[#This Row],[Net Workdays]]/365,1)</f>
        <v>6.7</v>
      </c>
      <c r="U83" t="str">
        <f>IF(Table1[[#This Row],[Net Workyears]]&gt;10, "Over 10 Years",
IF(Table1[[#This Row],[Net Workyears]]&gt;=6, "6 - 10 Years",
IF(Table1[[#This Row],[Net Workyears]]&gt;=2,"2 - 5 Years",
IF(Table1[[#This Row],[Net Workyears]]&lt;2," &lt; 2 Years", "Invalid"))))</f>
        <v>6 - 10 Years</v>
      </c>
      <c r="V83" s="14" t="str">
        <f>IF(Table1[[#This Row],[Age]]&gt;45, "Old - 45+ Years",
IF(Table1[[#This Row],[Age]]&gt;30, "Middle-Age - 31-45 Years",
IF(Table1[[#This Row],[Age]]&lt;=30, "Adolescent-Young - 30- Years", "Invalid")))</f>
        <v>Middle-Age - 31-45 Years</v>
      </c>
      <c r="W83" s="14" t="str">
        <f>CONCATENATE(Table1[[#This Row],[First Name]], " ",Table1[[#This Row],[Last Name]])</f>
        <v>Pat Miller</v>
      </c>
      <c r="X83" s="1">
        <f>IF(
   Table1[[#This Row],[End Date]]="Present",
   DATE(2025,4,27),
   IF(
     ISNUMBER(Table1[[#This Row],[End Date]]),
     Table1[[#This Row],[End Date]],
     IFERROR(
       DATEVALUE(Table1[[#This Row],[End Date]]),
       "Invalid"
     )
   )
 )</f>
        <v>45774</v>
      </c>
    </row>
    <row r="84" spans="1:24" x14ac:dyDescent="0.3">
      <c r="A84">
        <v>1023</v>
      </c>
      <c r="B84" t="s">
        <v>156</v>
      </c>
      <c r="C84" t="s">
        <v>191</v>
      </c>
      <c r="D84" t="s">
        <v>357</v>
      </c>
      <c r="E84">
        <v>36</v>
      </c>
      <c r="F84" t="s">
        <v>305</v>
      </c>
      <c r="G84" t="s">
        <v>309</v>
      </c>
      <c r="H84" t="s">
        <v>62</v>
      </c>
      <c r="I84">
        <v>95000</v>
      </c>
      <c r="J84" t="s">
        <v>23</v>
      </c>
      <c r="K84" t="s">
        <v>24</v>
      </c>
      <c r="L84" t="s">
        <v>40</v>
      </c>
      <c r="M84" t="s">
        <v>25</v>
      </c>
      <c r="N84" s="1" t="s">
        <v>440</v>
      </c>
      <c r="O84" t="s">
        <v>512</v>
      </c>
      <c r="P84" t="s">
        <v>50</v>
      </c>
      <c r="Q84" t="s">
        <v>24</v>
      </c>
      <c r="R84">
        <v>3</v>
      </c>
      <c r="S84">
        <f>NETWORKDAYS(Table1[[#This Row],[Start Date]], IF(Table1[[#This Row],[End Date]]="Present", DATE(2025,4,27), Table1[[#This Row],[End Date]]))</f>
        <v>102</v>
      </c>
      <c r="T84">
        <f>ROUND(Table1[[#This Row],[Net Workdays]]/365,1)</f>
        <v>0.3</v>
      </c>
      <c r="U84" t="str">
        <f>IF(Table1[[#This Row],[Net Workyears]]&gt;10, "Over 10 Years",
IF(Table1[[#This Row],[Net Workyears]]&gt;=6, "6 - 10 Years",
IF(Table1[[#This Row],[Net Workyears]]&gt;=2,"2 - 5 Years",
IF(Table1[[#This Row],[Net Workyears]]&lt;2," &lt; 2 Years", "Invalid"))))</f>
        <v xml:space="preserve"> &lt; 2 Years</v>
      </c>
      <c r="V84" s="14" t="str">
        <f>IF(Table1[[#This Row],[Age]]&gt;45, "Old - 45+ Years",
IF(Table1[[#This Row],[Age]]&gt;30, "Middle-Age - 31-45 Years",
IF(Table1[[#This Row],[Age]]&lt;=30, "Adolescent-Young - 30- Years", "Invalid")))</f>
        <v>Middle-Age - 31-45 Years</v>
      </c>
      <c r="W84" s="14" t="str">
        <f>CONCATENATE(Table1[[#This Row],[First Name]], " ",Table1[[#This Row],[Last Name]])</f>
        <v>Jamie Wilson</v>
      </c>
      <c r="X84" s="1">
        <f>IF(
   Table1[[#This Row],[End Date]]="Present",
   DATE(2025,4,27),
   IF(
     ISNUMBER(Table1[[#This Row],[End Date]]),
     Table1[[#This Row],[End Date]],
     IFERROR(
       DATEVALUE(Table1[[#This Row],[End Date]]),
       "Invalid"
     )
   )
 )</f>
        <v>42619</v>
      </c>
    </row>
    <row r="85" spans="1:24" x14ac:dyDescent="0.3">
      <c r="A85">
        <v>1073</v>
      </c>
      <c r="B85" t="s">
        <v>18</v>
      </c>
      <c r="C85" t="s">
        <v>36</v>
      </c>
      <c r="D85" t="s">
        <v>235</v>
      </c>
      <c r="E85">
        <v>27</v>
      </c>
      <c r="F85" t="s">
        <v>306</v>
      </c>
      <c r="G85" t="s">
        <v>310</v>
      </c>
      <c r="H85" t="s">
        <v>62</v>
      </c>
      <c r="I85">
        <v>42000</v>
      </c>
      <c r="J85" t="s">
        <v>23</v>
      </c>
      <c r="K85" t="s">
        <v>24</v>
      </c>
      <c r="L85" t="s">
        <v>24</v>
      </c>
      <c r="M85" t="s">
        <v>106</v>
      </c>
      <c r="N85" s="1" t="s">
        <v>441</v>
      </c>
      <c r="O85" t="s">
        <v>513</v>
      </c>
      <c r="P85" t="s">
        <v>66</v>
      </c>
      <c r="Q85" t="s">
        <v>40</v>
      </c>
      <c r="R85">
        <v>0</v>
      </c>
      <c r="S85">
        <f>NETWORKDAYS(Table1[[#This Row],[Start Date]], IF(Table1[[#This Row],[End Date]]="Present", DATE(2025,4,27), Table1[[#This Row],[End Date]]))</f>
        <v>1439</v>
      </c>
      <c r="T85">
        <f>ROUND(Table1[[#This Row],[Net Workdays]]/365,1)</f>
        <v>3.9</v>
      </c>
      <c r="U85" t="str">
        <f>IF(Table1[[#This Row],[Net Workyears]]&gt;10, "Over 10 Years",
IF(Table1[[#This Row],[Net Workyears]]&gt;=6, "6 - 10 Years",
IF(Table1[[#This Row],[Net Workyears]]&gt;=2,"2 - 5 Years",
IF(Table1[[#This Row],[Net Workyears]]&lt;2," &lt; 2 Years", "Invalid"))))</f>
        <v>2 - 5 Years</v>
      </c>
      <c r="V85" s="14" t="str">
        <f>IF(Table1[[#This Row],[Age]]&gt;45, "Old - 45+ Years",
IF(Table1[[#This Row],[Age]]&gt;30, "Middle-Age - 31-45 Years",
IF(Table1[[#This Row],[Age]]&lt;=30, "Adolescent-Young - 30- Years", "Invalid")))</f>
        <v>Adolescent-Young - 30- Years</v>
      </c>
      <c r="W85" s="14" t="str">
        <f>CONCATENATE(Table1[[#This Row],[First Name]], " ",Table1[[#This Row],[Last Name]])</f>
        <v>Pat Williams</v>
      </c>
      <c r="X85" s="1">
        <f>IF(
   Table1[[#This Row],[End Date]]="Present",
   DATE(2025,4,27),
   IF(
     ISNUMBER(Table1[[#This Row],[End Date]]),
     Table1[[#This Row],[End Date]],
     IFERROR(
       DATEVALUE(Table1[[#This Row],[End Date]]),
       "Invalid"
     )
   )
 )</f>
        <v>43317</v>
      </c>
    </row>
    <row r="86" spans="1:24" x14ac:dyDescent="0.3">
      <c r="A86">
        <v>1016</v>
      </c>
      <c r="B86" t="s">
        <v>18</v>
      </c>
      <c r="C86" t="s">
        <v>227</v>
      </c>
      <c r="D86" t="s">
        <v>268</v>
      </c>
      <c r="E86">
        <v>22</v>
      </c>
      <c r="F86" t="s">
        <v>305</v>
      </c>
      <c r="G86" t="s">
        <v>309</v>
      </c>
      <c r="H86" t="s">
        <v>83</v>
      </c>
      <c r="I86">
        <v>68000</v>
      </c>
      <c r="J86" t="s">
        <v>77</v>
      </c>
      <c r="K86" t="s">
        <v>40</v>
      </c>
      <c r="L86" t="s">
        <v>24</v>
      </c>
      <c r="M86" t="s">
        <v>25</v>
      </c>
      <c r="N86" s="1" t="s">
        <v>442</v>
      </c>
      <c r="O86" t="s">
        <v>514</v>
      </c>
      <c r="P86" t="s">
        <v>34</v>
      </c>
      <c r="Q86" t="s">
        <v>40</v>
      </c>
      <c r="R86">
        <v>0</v>
      </c>
      <c r="S86">
        <f>NETWORKDAYS(Table1[[#This Row],[Start Date]], IF(Table1[[#This Row],[End Date]]="Present", DATE(2025,4,27), Table1[[#This Row],[End Date]]))</f>
        <v>728</v>
      </c>
      <c r="T86">
        <f>ROUND(Table1[[#This Row],[Net Workdays]]/365,1)</f>
        <v>2</v>
      </c>
      <c r="U86" t="str">
        <f>IF(Table1[[#This Row],[Net Workyears]]&gt;10, "Over 10 Years",
IF(Table1[[#This Row],[Net Workyears]]&gt;=6, "6 - 10 Years",
IF(Table1[[#This Row],[Net Workyears]]&gt;=2,"2 - 5 Years",
IF(Table1[[#This Row],[Net Workyears]]&lt;2," &lt; 2 Years", "Invalid"))))</f>
        <v>2 - 5 Years</v>
      </c>
      <c r="V86" s="14" t="str">
        <f>IF(Table1[[#This Row],[Age]]&gt;45, "Old - 45+ Years",
IF(Table1[[#This Row],[Age]]&gt;30, "Middle-Age - 31-45 Years",
IF(Table1[[#This Row],[Age]]&lt;=30, "Adolescent-Young - 30- Years", "Invalid")))</f>
        <v>Adolescent-Young - 30- Years</v>
      </c>
      <c r="W86" s="14" t="str">
        <f>CONCATENATE(Table1[[#This Row],[First Name]], " ",Table1[[#This Row],[Last Name]])</f>
        <v>Pat Johnson</v>
      </c>
      <c r="X86" s="1">
        <f>IF(
   Table1[[#This Row],[End Date]]="Present",
   DATE(2025,4,27),
   IF(
     ISNUMBER(Table1[[#This Row],[End Date]]),
     Table1[[#This Row],[End Date]],
     IFERROR(
       DATEVALUE(Table1[[#This Row],[End Date]]),
       "Invalid"
     )
   )
 )</f>
        <v>44650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A d d _ F i e l d 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 i : t y p e = " S a n d b o x E d i t o r T a b l e W i d g e t V i e w M o d e l K e y " & g t ; & l t ; T a b l e N a m e & g t ; A d d _ F i e l d s & l t ; / T a b l e N a m e & g t ; & l t ; / K e y & g t ; & l t ; M a i n t a i n e r 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E m p l o y e e   I D & l t ; / K e y & g t ; & l t ; / a : K e y & g t ; & l t ; a : V a l u e   i : t y p e = " T a b l e W i d g e t B a s e V i e w S t a t e " / & g t ; & l t ; / a : K e y V a l u e O f D i a g r a m O b j e c t K e y a n y T y p e z b w N T n L X & g t ; & l t ; a : K e y V a l u e O f D i a g r a m O b j e c t K e y a n y T y p e z b w N T n L X & g t ; & l t ; a : K e y & g t ; & l t ; K e y & g t ; C o l u m n s \ C o m p a n y   L e v e l & l t ; / K e y & g t ; & l t ; / a : K e y & g t ; & l t ; a : V a l u e   i : t y p e = " T a b l e W i d g e t B a s e V i e w S t a t e " / & g t ; & l t ; / a : K e y V a l u e O f D i a g r a m O b j e c t K e y a n y T y p e z b w N T n L X & g t ; & l t ; a : K e y V a l u e O f D i a g r a m O b j e c t K e y a n y T y p e z b w N T n L X & g t ; & l t ; a : K e y & g t ; & l t ; K e y & g t ; C o l u m n s \ S i c k   D a y s & l t ; / K e y & g t ; & l t ; / a : K e y & g t ; & l t ; a : V a l u e 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E m p l o y e e   I D & l t ; / K e y & g t ; & l t ; / a : K e y & g t ; & l t ; a : V a l u e   i : t y p e = " T a b l e W i d g e t B a s e V i e w S t a t e " / & g t ; & l t ; / a : K e y V a l u e O f D i a g r a m O b j e c t K e y a n y T y p e z b w N T n L X & g t ; & l t ; a : K e y V a l u e O f D i a g r a m O b j e c t K e y a n y T y p e z b w N T n L X & g t ; & l t ; a : K e y & g t ; & l t ; K e y & g t ; C o l u m n s \ F i r s t   N a m e & l t ; / K e y & g t ; & l t ; / a : K e y & g t ; & l t ; a : V a l u e   i : t y p e = " T a b l e W i d g e t B a s e V i e w S t a t e " / & g t ; & l t ; / a : K e y V a l u e O f D i a g r a m O b j e c t K e y a n y T y p e z b w N T n L X & g t ; & l t ; a : K e y V a l u e O f D i a g r a m O b j e c t K e y a n y T y p e z b w N T n L X & g t ; & l t ; a : K e y & g t ; & l t ; K e y & g t ; C o l u m n s \ L a s t   N a m e & l t ; / K e y & g t ; & l t ; / a : K e y & g t ; & l t ; a : V a l u e   i : t y p e = " T a b l e W i d g e t B a s e V i e w S t a t e " / & g t ; & l t ; / a : K e y V a l u e O f D i a g r a m O b j e c t K e y a n y T y p e z b w N T n L X & g t ; & l t ; a : K e y V a l u e O f D i a g r a m O b j e c t K e y a n y T y p e z b w N T n L X & g t ; & l t ; a : K e y & g t ; & l t ; K e y & g t ; C o l u m n s \ P e r s o n a l   E m a i l & l t ; / K e y & g t ; & l t ; / a : K e y & g t ; & l t ; a : V a l u e   i : t y p e = " T a b l e W i d g e t B a s e V i e w S t a t e " / & g t ; & l t ; / a : K e y V a l u e O f D i a g r a m O b j e c t K e y a n y T y p e z b w N T n L X & g t ; & l t ; a : K e y V a l u e O f D i a g r a m O b j e c t K e y a n y T y p e z b w N T n L X & g t ; & l t ; a : K e y & g t ; & l t ; K e y & g t ; C o l u m n s \ A g e & 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M a r i t a l   S t a t u s & l t ; / K e y & g t ; & l t ; / a : K e y & g t ; & l t ; a : V a l u e   i : t y p e = " T a b l e W i d g e t B a s e V i e w S t a t e " / & g t ; & l t ; / a : K e y V a l u e O f D i a g r a m O b j e c t K e y a n y T y p e z b w N T n L X & g t ; & l t ; a : K e y V a l u e O f D i a g r a m O b j e c t K e y a n y T y p e z b w N T n L X & g t ; & l t ; a : K e y & g t ; & l t ; K e y & g t ; C o l u m n s \ J o b   T i t l e & l t ; / K e y & g t ; & l t ; / a : K e y & g t ; & l t ; a : V a l u e   i : t y p e = " T a b l e W i d g e t B a s e V i e w S t a t e " / & g t ; & l t ; / a : K e y V a l u e O f D i a g r a m O b j e c t K e y a n y T y p e z b w N T n L X & g t ; & l t ; a : K e y V a l u e O f D i a g r a m O b j e c t K e y a n y T y p e z b w N T n L X & g t ; & l t ; a : K e y & g t ; & l t ; K e y & g t ; C o l u m n s \ S a l a r y & l t ; / K e y & g t ; & l t ; / a : K e y & g t ; & l t ; a : V a l u e   i : t y p e = " T a b l e W i d g e t B a s e V i e w S t a t e " / & g t ; & l t ; / a : K e y V a l u e O f D i a g r a m O b j e c t K e y a n y T y p e z b w N T n L X & g t ; & l t ; a : K e y V a l u e O f D i a g r a m O b j e c t K e y a n y T y p e z b w N T n L X & g t ; & l t ; a : K e y & g t ; & l t ; K e y & g t ; C o l u m n s \ E d u c a t i o n   L e v e l & l t ; / K e y & g t ; & l t ; / a : K e y & g t ; & l t ; a : V a l u e   i : t y p e = " T a b l e W i d g e t B a s e V i e w S t a t e " / & g t ; & l t ; / a : K e y V a l u e O f D i a g r a m O b j e c t K e y a n y T y p e z b w N T n L X & g t ; & l t ; a : K e y V a l u e O f D i a g r a m O b j e c t K e y a n y T y p e z b w N T n L X & g t ; & l t ; a : K e y & g t ; & l t ; K e y & g t ; C o l u m n s \ H o m e   O w n e r & l t ; / K e y & g t ; & l t ; / a : K e y & g t ; & l t ; a : V a l u e   i : t y p e = " T a b l e W i d g e t B a s e V i e w S t a t e " / & g t ; & l t ; / a : K e y V a l u e O f D i a g r a m O b j e c t K e y a n y T y p e z b w N T n L X & g t ; & l t ; a : K e y V a l u e O f D i a g r a m O b j e c t K e y a n y T y p e z b w N T n L X & g t ; & l t ; a : K e y & g t ; & l t ; K e y & g t ; C o l u m n s \ C a r   O w n e r & l t ; / K e y & g t ; & l t ; / a : K e y & g t ; & l t ; a : V a l u e   i : t y p e = " T a b l e W i d g e t B a s e V i e w S t a t e " / & g t ; & l t ; / a : K e y V a l u e O f D i a g r a m O b j e c t K e y a n y T y p e z b w N T n L X & g t ; & l t ; a : K e y V a l u e O f D i a g r a m O b j e c t K e y a n y T y p e z b w N T n L X & g t ; & l t ; a : K e y & g t ; & l t ; K e y & g t ; C o l u m n s \ C o m m u t e   D i s t a n c e & l t ; / K e y & g t ; & l t ; / a : K e y & g t ; & l t ; a : V a l u e   i : t y p e = " T a b l e W i d g e t B a s e V i e w S t a t e " / & g t ; & l t ; / a : K e y V a l u e O f D i a g r a m O b j e c t K e y a n y T y p e z b w N T n L X & g t ; & l t ; a : K e y V a l u e O f D i a g r a m O b j e c t K e y a n y T y p e z b w N T n L X & g t ; & l t ; a : K e y & g t ; & l t ; K e y & g t ; C o l u m n s \ S t a r t   D a t e & l t ; / K e y & g t ; & l t ; / a : K e y & g t ; & l t ; a : V a l u e   i : t y p e = " T a b l e W i d g e t B a s e V i e w S t a t e " / & g t ; & l t ; / a : K e y V a l u e O f D i a g r a m O b j e c t K e y a n y T y p e z b w N T n L X & g t ; & l t ; a : K e y V a l u e O f D i a g r a m O b j e c t K e y a n y T y p e z b w N T n L X & g t ; & l t ; a : K e y & g t ; & l t ; K e y & g t ; C o l u m n s \ E n d   D a t e & l t ; / K e y & g t ; & l t ; / a : K e y & g t ; & l t ; a : V a l u e   i : t y p e = " T a b l e W i d g e t B a s e V i e w S t a t e " / & g t ; & l t ; / a : K e y V a l u e O f D i a g r a m O b j e c t K e y a n y T y p e z b w N T n L X & g t ; & l t ; a : K e y V a l u e O f D i a g r a m O b j e c t K e y a n y T y p e z b w N T n L X & g t ; & l t ; a : K e y & g t ; & l t ; K e y & g t ; C o l u m n s \ R e g i o n & l t ; / K e y & g t ; & l t ; / a : K e y & g t ; & l t ; a : V a l u e   i : t y p e = " T a b l e W i d g e t B a s e V i e w S t a t e " / & g t ; & l t ; / a : K e y V a l u e O f D i a g r a m O b j e c t K e y a n y T y p e z b w N T n L X & g t ; & l t ; a : K e y V a l u e O f D i a g r a m O b j e c t K e y a n y T y p e z b w N T n L X & g t ; & l t ; a : K e y & g t ; & l t ; K e y & g t ; C o l u m n s \ B i k e   P u r c h a s e & l t ; / K e y & g t ; & l t ; / a : K e y & g t ; & l t ; a : V a l u e   i : t y p e = " T a b l e W i d g e t B a s e V i e w S t a t e " / & g t ; & l t ; / a : K e y V a l u e O f D i a g r a m O b j e c t K e y a n y T y p e z b w N T n L X & g t ; & l t ; a : K e y V a l u e O f D i a g r a m O b j e c t K e y a n y T y p e z b w N T n L X & g t ; & l t ; a : K e y & g t ; & l t ; K e y & g t ; C o l u m n s \ B i k e   S a t i s f a c t i o n & l t ; / K e y & g t ; & l t ; / a : K e y & g t ; & l t ; a : V a l u e   i : t y p e = " T a b l e W i d g e t B a s e V i e w S t a t e " / & g t ; & l t ; / a : K e y V a l u e O f D i a g r a m O b j e c t K e y a n y T y p e z b w N T n L X & g t ; & l t ; a : K e y V a l u e O f D i a g r a m O b j e c t K e y a n y T y p e z b w N T n L X & g t ; & l t ; a : K e y & g t ; & l t ; K e y & g t ; C o l u m n s \ N e t   W o r k d a y s & l t ; / K e y & g t ; & l t ; / a : K e y & g t ; & l t ; a : V a l u e   i : t y p e = " T a b l e W i d g e t B a s e V i e w S t a t e " / & g t ; & l t ; / a : K e y V a l u e O f D i a g r a m O b j e c t K e y a n y T y p e z b w N T n L X & g t ; & l t ; a : K e y V a l u e O f D i a g r a m O b j e c t K e y a n y T y p e z b w N T n L X & g t ; & l t ; a : K e y & g t ; & l t ; K e y & g t ; C o l u m n s \ N e t   W o r k y e a r s & l t ; / K e y & g t ; & l t ; / a : K e y & g t ; & l t ; a : V a l u e   i : t y p e = " T a b l e W i d g e t B a s e V i e w S t a t e " / & g t ; & l t ; / a : K e y V a l u e O f D i a g r a m O b j e c t K e y a n y T y p e z b w N T n L X & g t ; & l t ; a : K e y V a l u e O f D i a g r a m O b j e c t K e y a n y T y p e z b w N T n L X & g t ; & l t ; a : K e y & g t ; & l t ; K e y & g t ; C o l u m n s \ T e n u r e   B r a c k e t & l t ; / K e y & g t ; & l t ; / a : K e y & g t ; & l t ; a : V a l u e   i : t y p e = " T a b l e W i d g e t B a s e V i e w S t a t e " / & g t ; & l t ; / a : K e y V a l u e O f D i a g r a m O b j e c t K e y a n y T y p e z b w N T n L X & g t ; & l t ; a : K e y V a l u e O f D i a g r a m O b j e c t K e y a n y T y p e z b w N T n L X & g t ; & l t ; a : K e y & g t ; & l t ; K e y & g t ; C o l u m n s \ A g e   B r a c k e t & l t ; / K e y & g t ; & l t ; / a : K e y & g t ; & l t ; a : V a l u e   i : t y p e = " T a b l e W i d g e t B a s e V i e w S t a t e " / & g t ; & l t ; / a : K e y V a l u e O f D i a g r a m O b j e c t K e y a n y T y p e z b w N T n L X & g t ; & l t ; a : K e y V a l u e O f D i a g r a m O b j e c t K e y a n y T y p e z b w N T n L X & g t ; & l t ; a : K e y & g t ; & l t ; K e y & g t ; C o l u m n s \ F u l l   N a m e & l t ; / K e y & g t ; & l t ; / a : K e y & g t ; & l t ; a : V a l u e   i : t y p e = " T a b l e W i d g e t B a s e V i e w S t a t e " / & g t ; & l t ; / a : K e y V a l u e O f D i a g r a m O b j e c t K e y a n y T y p e z b w N T n L X & g t ; & l t ; a : K e y V a l u e O f D i a g r a m O b j e c t K e y a n y T y p e z b w N T n L X & g t ; & l t ; a : K e y & g t ; & l t ; K e y & g t ; C o l u m n s \ E n d   D a t e - f i x e d & l t ; / K e y & g t ; & l t ; / a : K e y & g t ; & l t ; a : V a l u e 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A d d _ F i e l d s _ 0 c 2 a 9 7 2 4 - d 7 5 1 - 4 7 c a - 9 2 5 8 - 3 5 0 e a e c 6 a 0 a 8 & l t ; / K e y & g t ; & l t ; V a l u e   x m l n s : a = " h t t p : / / s c h e m a s . d a t a c o n t r a c t . o r g / 2 0 0 4 / 0 7 / M i c r o s o f t . A n a l y s i s S e r v i c e s . C o m m o n " & g t ; & l t ; a : H a s F o c u s & g t ; t r u e & l t ; / a : H a s F o c u s & g t ; & l t ; a : S i z e A t D p i 9 6 & g t ; 1 4 6 & l t ; / a : S i z e A t D p i 9 6 & g t ; & l t ; a : V i s i b l e & g t ; t r u e & l t ; / a : V i s i b l e & g t ; & l t ; / V a l u e & g t ; & l t ; / K e y V a l u e O f s t r i n g S a n d b o x E d i t o r . M e a s u r e G r i d S t a t e S c d E 3 5 R y & g t ; & l t ; K e y V a l u e O f s t r i n g S a n d b o x E d i t o r . M e a s u r e G r i d S t a t e S c d E 3 5 R y & g t ; & l t ; K e y & g t ; T a b l e 1 & l t ; / K e y & g t ; & l t ; V a l u e   x m l n s : a = " h t t p : / / s c h e m a s . d a t a c o n t r a c t . o r g / 2 0 0 4 / 0 7 / M i c r o s o f t . A n a l y s i s S e r v i c e s . C o m m o n " & g t ; & l t ; a : H a s F o c u s & g t ; t r u e & l t ; / a : H a s F o c u s & g t ; & l t ; a : S i z e A t D p i 9 6 & g t ; 1 2 7 & l t ; / a : S i z e A t D p i 9 6 & g t ; & l t ; a : V i s i b l e & g t ; t r u e & l t ; / a : V i s i b l e & g t ; & l t ; / V a l u e & g t ; & l t ; / K e y V a l u e O f s t r i n g S a n d b o x E d i t o r . M e a s u r e G r i d S t a t e S c d E 3 5 R y & g t ; & l t ; / A r r a y O f K e y V a l u e O f s t r i n g S a n d b o x E d i t o r . M e a s u r e G r i d S t a t e S c d E 3 5 R y & g t ; < / C u s t o m C o n t e n t > < / G e m i n i > 
</file>

<file path=customXml/item1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 1 3 4 < / i n t > < / v a l u e > < / i t e m > < i t e m > < k e y > < s t r i n g > F i r s t   N a m e < / s t r i n g > < / k e y > < v a l u e > < i n t > 1 2 1 < / i n t > < / v a l u e > < / i t e m > < i t e m > < k e y > < s t r i n g > L a s t   N a m e < / s t r i n g > < / k e y > < v a l u e > < i n t > 1 2 0 < / i n t > < / v a l u e > < / i t e m > < i t e m > < k e y > < s t r i n g > P e r s o n a l   E m a i l < / s t r i n g > < / k e y > < v a l u e > < i n t > 1 4 9 < / i n t > < / v a l u e > < / i t e m > < i t e m > < k e y > < s t r i n g > A g e < / s t r i n g > < / k e y > < v a l u e > < i n t > 6 9 < / i n t > < / v a l u e > < / i t e m > < i t e m > < k e y > < s t r i n g > G e n d e r < / s t r i n g > < / k e y > < v a l u e > < i n t > 9 5 < / i n t > < / v a l u e > < / i t e m > < i t e m > < k e y > < s t r i n g > M a r i t a l   S t a t u s < / s t r i n g > < / k e y > < v a l u e > < i n t > 1 4 4 < / i n t > < / v a l u e > < / i t e m > < i t e m > < k e y > < s t r i n g > J o b   T i t l e < / s t r i n g > < / k e y > < v a l u e > < i n t > 1 0 3 < / i n t > < / v a l u e > < / i t e m > < i t e m > < k e y > < s t r i n g > S a l a r y < / s t r i n g > < / k e y > < v a l u e > < i n t > 8 6 < / i n t > < / v a l u e > < / i t e m > < i t e m > < k e y > < s t r i n g > E d u c a t i o n   L e v e l < / s t r i n g > < / k e y > < v a l u e > < i n t > 1 5 7 < / i n t > < / v a l u e > < / i t e m > < i t e m > < k e y > < s t r i n g > H o m e   O w n e r < / s t r i n g > < / k e y > < v a l u e > < i n t > 1 3 9 < / i n t > < / v a l u e > < / i t e m > < i t e m > < k e y > < s t r i n g > C a r   O w n e r < / s t r i n g > < / k e y > < v a l u e > < i n t > 1 2 0 < / i n t > < / v a l u e > < / i t e m > < i t e m > < k e y > < s t r i n g > C o m m u t e   D i s t a n c e < / s t r i n g > < / k e y > < v a l u e > < i n t > 1 8 1 < / i n t > < / v a l u e > < / i t e m > < i t e m > < k e y > < s t r i n g > S t a r t   D a t e < / s t r i n g > < / k e y > < v a l u e > < i n t > 1 1 6 < / i n t > < / v a l u e > < / i t e m > < i t e m > < k e y > < s t r i n g > E n d   D a t e < / s t r i n g > < / k e y > < v a l u e > < i n t > 1 0 8 < / i n t > < / v a l u e > < / i t e m > < i t e m > < k e y > < s t r i n g > R e g i o n < / s t r i n g > < / k e y > < v a l u e > < i n t > 9 2 < / i n t > < / v a l u e > < / i t e m > < i t e m > < k e y > < s t r i n g > B i k e   P u r c h a s e < / s t r i n g > < / k e y > < v a l u e > < i n t > 1 4 2 < / i n t > < / v a l u e > < / i t e m > < i t e m > < k e y > < s t r i n g > B i k e   S a t i s f a c t i o n < / s t r i n g > < / k e y > < v a l u e > < i n t > 1 6 2 < / i n t > < / v a l u e > < / i t e m > < i t e m > < k e y > < s t r i n g > N e t   W o r k d a y s < / s t r i n g > < / k e y > < v a l u e > < i n t > 1 4 5 < / i n t > < / v a l u e > < / i t e m > < i t e m > < k e y > < s t r i n g > N e t   W o r k y e a r s < / s t r i n g > < / k e y > < v a l u e > < i n t > 1 5 1 < / i n t > < / v a l u e > < / i t e m > < i t e m > < k e y > < s t r i n g > T e n u r e   B r a c k e t < / s t r i n g > < / k e y > < v a l u e > < i n t > 1 5 0 < / i n t > < / v a l u e > < / i t e m > < i t e m > < k e y > < s t r i n g > A g e   B r a c k e t < / s t r i n g > < / k e y > < v a l u e > < i n t > 1 2 8 < / i n t > < / v a l u e > < / i t e m > < i t e m > < k e y > < s t r i n g > F u l l   N a m e < / s t r i n g > < / k e y > < v a l u e > < i n t > 1 1 5 < / i n t > < / v a l u e > < / i t e m > < i t e m > < k e y > < s t r i n g > E n d   D a t e - f i x e d < / s t r i n g > < / k e y > < v a l u e > < i n t > 1 5 0 < / i n t > < / v a l u e > < / i t e m > < / C o l u m n W i d t h s > < C o l u m n D i s p l a y I n d e x > < i t e m > < k e y > < s t r i n g > E m p l o y e e   I D < / s t r i n g > < / k e y > < v a l u e > < i n t > 0 < / i n t > < / v a l u e > < / i t e m > < i t e m > < k e y > < s t r i n g > F i r s t   N a m e < / s t r i n g > < / k e y > < v a l u e > < i n t > 1 < / i n t > < / v a l u e > < / i t e m > < i t e m > < k e y > < s t r i n g > L a s t   N a m e < / s t r i n g > < / k e y > < v a l u e > < i n t > 2 < / i n t > < / v a l u e > < / i t e m > < i t e m > < k e y > < s t r i n g > P e r s o n a l   E m a i l < / s t r i n g > < / k e y > < v a l u e > < i n t > 3 < / i n t > < / v a l u e > < / i t e m > < i t e m > < k e y > < s t r i n g > A g e < / s t r i n g > < / k e y > < v a l u e > < i n t > 4 < / i n t > < / v a l u e > < / i t e m > < i t e m > < k e y > < s t r i n g > G e n d e r < / s t r i n g > < / k e y > < v a l u e > < i n t > 5 < / i n t > < / v a l u e > < / i t e m > < i t e m > < k e y > < s t r i n g > M a r i t a l   S t a t u s < / s t r i n g > < / k e y > < v a l u e > < i n t > 6 < / i n t > < / v a l u e > < / i t e m > < i t e m > < k e y > < s t r i n g > J o b   T i t l e < / s t r i n g > < / k e y > < v a l u e > < i n t > 7 < / i n t > < / v a l u e > < / i t e m > < i t e m > < k e y > < s t r i n g > S a l a r y < / s t r i n g > < / k e y > < v a l u e > < i n t > 8 < / i n t > < / v a l u e > < / i t e m > < i t e m > < k e y > < s t r i n g > E d u c a t i o n   L e v e l < / s t r i n g > < / k e y > < v a l u e > < i n t > 9 < / i n t > < / v a l u e > < / i t e m > < i t e m > < k e y > < s t r i n g > H o m e   O w n e r < / s t r i n g > < / k e y > < v a l u e > < i n t > 1 0 < / i n t > < / v a l u e > < / i t e m > < i t e m > < k e y > < s t r i n g > C a r   O w n e r < / s t r i n g > < / k e y > < v a l u e > < i n t > 1 1 < / i n t > < / v a l u e > < / i t e m > < i t e m > < k e y > < s t r i n g > C o m m u t e   D i s t a n c e < / s t r i n g > < / k e y > < v a l u e > < i n t > 1 2 < / i n t > < / v a l u e > < / i t e m > < i t e m > < k e y > < s t r i n g > S t a r t   D a t e < / s t r i n g > < / k e y > < v a l u e > < i n t > 1 3 < / i n t > < / v a l u e > < / i t e m > < i t e m > < k e y > < s t r i n g > E n d   D a t e < / s t r i n g > < / k e y > < v a l u e > < i n t > 1 4 < / i n t > < / v a l u e > < / i t e m > < i t e m > < k e y > < s t r i n g > R e g i o n < / s t r i n g > < / k e y > < v a l u e > < i n t > 1 5 < / i n t > < / v a l u e > < / i t e m > < i t e m > < k e y > < s t r i n g > B i k e   P u r c h a s e < / s t r i n g > < / k e y > < v a l u e > < i n t > 1 6 < / i n t > < / v a l u e > < / i t e m > < i t e m > < k e y > < s t r i n g > B i k e   S a t i s f a c t i o n < / s t r i n g > < / k e y > < v a l u e > < i n t > 1 7 < / i n t > < / v a l u e > < / i t e m > < i t e m > < k e y > < s t r i n g > N e t   W o r k d a y s < / s t r i n g > < / k e y > < v a l u e > < i n t > 1 8 < / i n t > < / v a l u e > < / i t e m > < i t e m > < k e y > < s t r i n g > N e t   W o r k y e a r s < / s t r i n g > < / k e y > < v a l u e > < i n t > 1 9 < / i n t > < / v a l u e > < / i t e m > < i t e m > < k e y > < s t r i n g > T e n u r e   B r a c k e t < / s t r i n g > < / k e y > < v a l u e > < i n t > 2 0 < / i n t > < / v a l u e > < / i t e m > < i t e m > < k e y > < s t r i n g > A g e   B r a c k e t < / s t r i n g > < / k e y > < v a l u e > < i n t > 2 1 < / i n t > < / v a l u e > < / i t e m > < i t e m > < k e y > < s t r i n g > F u l l   N a m e < / s t r i n g > < / k e y > < v a l u e > < i n t > 2 2 < / i n t > < / v a l u e > < / i t e m > < i t e m > < k e y > < s t r i n g > E n d   D a t e - f i x e d < / s t r i n g > < / k e y > < v a l u e > < i n t > 2 3 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 A d d _ F i e l d s _ 0 c 2 a 9 7 2 4 - d 7 5 1 - 4 7 c a - 9 2 5 8 - 3 5 0 e a e c 6 a 0 a 8 , T a b l e 1 < / 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1 1 . 0 . 9 1 6 6 . 1 8 3 ] ] > < / C u s t o m C o n t e n t > < / G e m i n i > 
</file>

<file path=customXml/item17.xml>��< ? x m l   v e r s i o n = " 1 . 0 "   e n c o d i n g = " U T F - 1 6 " ? > < G e m i n i   x m l n s = " h t t p : / / g e m i n i / p i v o t c u s t o m i z a t i o n / L i n k e d T a b l e s " > < C u s t o m C o n t e n t > < ! [ C D A T A [ < L i n k e d T a b l e s   x m l n s : x s d = " h t t p : / / w w w . w 3 . o r g / 2 0 0 1 / X M L S c h e m a "   x m l n s : x s i = " h t t p : / / w w w . w 3 . o r g / 2 0 0 1 / X M L S c h e m a - i n s t a n c e " > < L i n k e d T a b l e L i s t > < L i n k e d T a b l e I n f o > < E x c e l T a b l e N a m e > T a b l e 1 < / E x c e l T a b l e N a m e > < G e m i n i T a b l e I d > T a b l e 1 < / G e m i n i T a b l e I d > < L i n k e d C o l u m n L i s t   / > < U p d a t e N e e d e d > f a l s e < / U p d a t e N e e d e d > < R o w C o u n t > 0 < / R o w C o u n t > < / L i n k e d T a b l e I n f o > < / L i n k e d T a b l e L i s t > < / L i n k e d T a b l e s > ] ] > < / 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 2 0 2 5 - 0 4 - 2 8 T 0 0 : 1 6 : 4 6 . 6 5 0 1 0 2 + 0 2 : 0 0 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 2 6 < / H e i g h t > < / S a n d b o x E d i t o r . F o r m u l a B a r S t a t e > ] ] > < / C u s t o m C o n t e n t > < / G e m i n i > 
</file>

<file path=customXml/item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 T a g s \ T a b l e s \ & a m p ; l t ; T a b l e s \ A d d _ F i e l d s & a m p ; g t ; & l t ; / K e y & g t ; & l t ; / D i a g r a m O b j e c t K e y & g t ; & l t ; D i a g r a m O b j e c t K e y & g t ; & l t ; K e y & g t ; D y n a m i c   T a g s \ T a b l e s \ & a m p ; l t ; T a b l e s \ T a b l e 1 & a m p ; g t ; & l t ; / K e y & g t ; & l t ; / D i a g r a m O b j e c t K e y & g t ; & l t ; D i a g r a m O b j e c t K e y & g t ; & l t ; K e y & g t ; T a b l e s \ A d d _ F i e l d s & l t ; / K e y & g t ; & l t ; / D i a g r a m O b j e c t K e y & g t ; & l t ; D i a g r a m O b j e c t K e y & g t ; & l t ; K e y & g t ; T a b l e s \ A d d _ F i e l d s \ C o l u m n s \ E m p l o y e e   I D & l t ; / K e y & g t ; & l t ; / D i a g r a m O b j e c t K e y & g t ; & l t ; D i a g r a m O b j e c t K e y & g t ; & l t ; K e y & g t ; T a b l e s \ A d d _ F i e l d s \ C o l u m n s \ C o m p a n y   L e v e l & l t ; / K e y & g t ; & l t ; / D i a g r a m O b j e c t K e y & g t ; & l t ; D i a g r a m O b j e c t K e y & g t ; & l t ; K e y & g t ; T a b l e s \ A d d _ F i e l d s \ C o l u m n s \ S i c k   D a y s & l t ; / K e y & g t ; & l t ; / D i a g r a m O b j e c t K e y & g t ; & l t ; D i a g r a m O b j e c t K e y & g t ; & l t ; K e y & g t ; T a b l e s \ T a b l e 1 & l t ; / K e y & g t ; & l t ; / D i a g r a m O b j e c t K e y & g t ; & l t ; D i a g r a m O b j e c t K e y & g t ; & l t ; K e y & g t ; T a b l e s \ T a b l e 1 \ C o l u m n s \ E m p l o y e e   I D & l t ; / K e y & g t ; & l t ; / D i a g r a m O b j e c t K e y & g t ; & l t ; D i a g r a m O b j e c t K e y & g t ; & l t ; K e y & g t ; T a b l e s \ T a b l e 1 \ C o l u m n s \ F i r s t   N a m e & l t ; / K e y & g t ; & l t ; / D i a g r a m O b j e c t K e y & g t ; & l t ; D i a g r a m O b j e c t K e y & g t ; & l t ; K e y & g t ; T a b l e s \ T a b l e 1 \ C o l u m n s \ L a s t   N a m e & l t ; / K e y & g t ; & l t ; / D i a g r a m O b j e c t K e y & g t ; & l t ; D i a g r a m O b j e c t K e y & g t ; & l t ; K e y & g t ; T a b l e s \ T a b l e 1 \ C o l u m n s \ P e r s o n a l   E m a i l & l t ; / K e y & g t ; & l t ; / D i a g r a m O b j e c t K e y & g t ; & l t ; D i a g r a m O b j e c t K e y & g t ; & l t ; K e y & g t ; T a b l e s \ T a b l e 1 \ C o l u m n s \ A g e & l t ; / K e y & g t ; & l t ; / D i a g r a m O b j e c t K e y & g t ; & l t ; D i a g r a m O b j e c t K e y & g t ; & l t ; K e y & g t ; T a b l e s \ T a b l e 1 \ C o l u m n s \ G e n d e r & l t ; / K e y & g t ; & l t ; / D i a g r a m O b j e c t K e y & g t ; & l t ; D i a g r a m O b j e c t K e y & g t ; & l t ; K e y & g t ; T a b l e s \ T a b l e 1 \ C o l u m n s \ M a r i t a l   S t a t u s & l t ; / K e y & g t ; & l t ; / D i a g r a m O b j e c t K e y & g t ; & l t ; D i a g r a m O b j e c t K e y & g t ; & l t ; K e y & g t ; T a b l e s \ T a b l e 1 \ C o l u m n s \ J o b   T i t l e & l t ; / K e y & g t ; & l t ; / D i a g r a m O b j e c t K e y & g t ; & l t ; D i a g r a m O b j e c t K e y & g t ; & l t ; K e y & g t ; T a b l e s \ T a b l e 1 \ C o l u m n s \ S a l a r y & l t ; / K e y & g t ; & l t ; / D i a g r a m O b j e c t K e y & g t ; & l t ; D i a g r a m O b j e c t K e y & g t ; & l t ; K e y & g t ; T a b l e s \ T a b l e 1 \ C o l u m n s \ E d u c a t i o n   L e v e l & l t ; / K e y & g t ; & l t ; / D i a g r a m O b j e c t K e y & g t ; & l t ; D i a g r a m O b j e c t K e y & g t ; & l t ; K e y & g t ; T a b l e s \ T a b l e 1 \ C o l u m n s \ H o m e   O w n e r & l t ; / K e y & g t ; & l t ; / D i a g r a m O b j e c t K e y & g t ; & l t ; D i a g r a m O b j e c t K e y & g t ; & l t ; K e y & g t ; T a b l e s \ T a b l e 1 \ C o l u m n s \ C a r   O w n e r & l t ; / K e y & g t ; & l t ; / D i a g r a m O b j e c t K e y & g t ; & l t ; D i a g r a m O b j e c t K e y & g t ; & l t ; K e y & g t ; T a b l e s \ T a b l e 1 \ C o l u m n s \ C o m m u t e   D i s t a n c e & l t ; / K e y & g t ; & l t ; / D i a g r a m O b j e c t K e y & g t ; & l t ; D i a g r a m O b j e c t K e y & g t ; & l t ; K e y & g t ; T a b l e s \ T a b l e 1 \ C o l u m n s \ S t a r t   D a t e & l t ; / K e y & g t ; & l t ; / D i a g r a m O b j e c t K e y & g t ; & l t ; D i a g r a m O b j e c t K e y & g t ; & l t ; K e y & g t ; T a b l e s \ T a b l e 1 \ C o l u m n s \ E n d   D a t e & l t ; / K e y & g t ; & l t ; / D i a g r a m O b j e c t K e y & g t ; & l t ; D i a g r a m O b j e c t K e y & g t ; & l t ; K e y & g t ; T a b l e s \ T a b l e 1 \ C o l u m n s \ R e g i o n & l t ; / K e y & g t ; & l t ; / D i a g r a m O b j e c t K e y & g t ; & l t ; D i a g r a m O b j e c t K e y & g t ; & l t ; K e y & g t ; T a b l e s \ T a b l e 1 \ C o l u m n s \ B i k e   P u r c h a s e & l t ; / K e y & g t ; & l t ; / D i a g r a m O b j e c t K e y & g t ; & l t ; D i a g r a m O b j e c t K e y & g t ; & l t ; K e y & g t ; T a b l e s \ T a b l e 1 \ C o l u m n s \ B i k e   S a t i s f a c t i o n & l t ; / K e y & g t ; & l t ; / D i a g r a m O b j e c t K e y & g t ; & l t ; D i a g r a m O b j e c t K e y & g t ; & l t ; K e y & g t ; T a b l e s \ T a b l e 1 \ C o l u m n s \ N e t   W o r k d a y s & l t ; / K e y & g t ; & l t ; / D i a g r a m O b j e c t K e y & g t ; & l t ; D i a g r a m O b j e c t K e y & g t ; & l t ; K e y & g t ; T a b l e s \ T a b l e 1 \ C o l u m n s \ N e t   W o r k y e a r s & l t ; / K e y & g t ; & l t ; / D i a g r a m O b j e c t K e y & g t ; & l t ; D i a g r a m O b j e c t K e y & g t ; & l t ; K e y & g t ; T a b l e s \ T a b l e 1 \ C o l u m n s \ T e n u r e   B r a c k e t & l t ; / K e y & g t ; & l t ; / D i a g r a m O b j e c t K e y & g t ; & l t ; D i a g r a m O b j e c t K e y & g t ; & l t ; K e y & g t ; T a b l e s \ T a b l e 1 \ C o l u m n s \ A g e   B r a c k e t & l t ; / K e y & g t ; & l t ; / D i a g r a m O b j e c t K e y & g t ; & l t ; D i a g r a m O b j e c t K e y & g t ; & l t ; K e y & g t ; T a b l e s \ T a b l e 1 \ C o l u m n s \ F u l l   N a m e & l t ; / K e y & g t ; & l t ; / D i a g r a m O b j e c t K e y & g t ; & l t ; D i a g r a m O b j e c t K e y & g t ; & l t ; K e y & g t ; T a b l e s \ T a b l e 1 \ C o l u m n s \ E n d   D a t e - f i x e d & l t ; / K e y & g t ; & l t ; / D i a g r a m O b j e c t K e y & g t ; & l t ; / A l l K e y s & 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 T a g s \ T a b l e s \ & a m p ; l t ; T a b l e s \ A d d _ F i e l d s & a m p ; g t ; & l t ; / K e y & g t ; & l t ; / a : K e y & g t ; & l t ; a : V a l u e   i : t y p e = " D i a g r a m D i s p l a y T a g V i e w S t a t e " & g t ; & l t ; I s N o t F i l t e r e d O u t & g t ; t r u e & l t ; / I s N o t F i l t e r e d O u t & g t ; & l t ; / a : V a l u e & g t ; & l t ; / a : K e y V a l u e O f D i a g r a m O b j e c t K e y a n y T y p e z b w N T n L X & g t ; & l t ; a : K e y V a l u e O f D i a g r a m O b j e c t K e y a n y T y p e z b w N T n L X & g t ; & l t ; a : K e y & g t ; & l t ; K e y & g t ; D y n a m i c   T a g s \ T a b l e s \ & a m p ; l t ; T a b l e s \ T a b l e 1 & a m p ; g t ; & l t ; / K e y & g t ; & l t ; / a : K e y & g t ; & l t ; a : V a l u e   i : t y p e = " D i a g r a m D i s p l a y T a g V i e w S t a t e " & g t ; & l t ; I s N o t F i l t e r e d O u t & g t ; t r u e & l t ; / I s N o t F i l t e r e d O u t & g t ; & l t ; / a : V a l u e & g t ; & l t ; / a : K e y V a l u e O f D i a g r a m O b j e c t K e y a n y T y p e z b w N T n L X & g t ; & l t ; a : K e y V a l u e O f D i a g r a m O b j e c t K e y a n y T y p e z b w N T n L X & g t ; & l t ; a : K e y & g t ; & l t ; K e y & g t ; T a b l e s \ A d d _ F i e l d s & l t ; / K e y & g t ; & l t ; / a : K e y & g t ; & l t ; a : V a l u e   i : t y p e = " D i a g r a m D i s p l a y N o d e V i e w S t a t e " & g t ; & l t ; H e i g h t & g t ; 1 5 0 & l t ; / H e i g h t & g t ; & l t ; I s E x p a n d e d & g t ; t r u e & l t ; / I s E x p a n d e d & g t ; & l t ; L a y e d O u t & g t ; t r u e & l t ; / L a y e d O u t & g t ; & l t ; W i d t h & g t ; 2 0 0 & l t ; / W i d t h & g t ; & l t ; / a : V a l u e & g t ; & l t ; / a : K e y V a l u e O f D i a g r a m O b j e c t K e y a n y T y p e z b w N T n L X & g t ; & l t ; a : K e y V a l u e O f D i a g r a m O b j e c t K e y a n y T y p e z b w N T n L X & g t ; & l t ; a : K e y & g t ; & l t ; K e y & g t ; T a b l e s \ A d d _ F i e l d s \ C o l u m n s \ E m p l o y e e   I D & l t ; / K e y & g t ; & l t ; / a : K e y & g t ; & l t ; a : V a l u e   i : t y p e = " D i a g r a m D i s p l a y N o d e V i e w S t a t e " & g t ; & l t ; H e i g h t & g t ; 1 5 0 & l t ; / H e i g h t & g t ; & l t ; I s E x p a n d e d & g t ; t r u e & l t ; / I s E x p a n d e d & g t ; & l t ; W i d t h & g t ; 2 0 0 & l t ; / W i d t h & g t ; & l t ; / a : V a l u e & g t ; & l t ; / a : K e y V a l u e O f D i a g r a m O b j e c t K e y a n y T y p e z b w N T n L X & g t ; & l t ; a : K e y V a l u e O f D i a g r a m O b j e c t K e y a n y T y p e z b w N T n L X & g t ; & l t ; a : K e y & g t ; & l t ; K e y & g t ; T a b l e s \ A d d _ F i e l d s \ C o l u m n s \ C o m p a n y   L e v e l & l t ; / K e y & g t ; & l t ; / a : K e y & g t ; & l t ; a : V a l u e   i : t y p e = " D i a g r a m D i s p l a y N o d e V i e w S t a t e " & g t ; & l t ; H e i g h t & g t ; 1 5 0 & l t ; / H e i g h t & g t ; & l t ; I s E x p a n d e d & g t ; t r u e & l t ; / I s E x p a n d e d & g t ; & l t ; W i d t h & g t ; 2 0 0 & l t ; / W i d t h & g t ; & l t ; / a : V a l u e & g t ; & l t ; / a : K e y V a l u e O f D i a g r a m O b j e c t K e y a n y T y p e z b w N T n L X & g t ; & l t ; a : K e y V a l u e O f D i a g r a m O b j e c t K e y a n y T y p e z b w N T n L X & g t ; & l t ; a : K e y & g t ; & l t ; K e y & g t ; T a b l e s \ A d d _ F i e l d s \ C o l u m n s \ S i c k   D a y s & l t ; / K e y & g t ; & l t ; / a : K e y & g t ; & l t ; a : V a l u e   i : t y p e = " D i a g r a m D i s p l a y N o d e V i e w S t a t e " & g t ; & l t ; H e i g h t & g t ; 1 5 0 & l t ; / H e i g h t & g t ; & l t ; I s E x p a n d e d & g t ; t r u e & l t ; / I s E x p a n d e d & g t ; & l t ; W i d t h & g t ; 2 0 0 & l t ; / W i d t h & g t ; & l t ; / a : V a l u e & g t ; & l t ; / a : K e y V a l u e O f D i a g r a m O b j e c t K e y a n y T y p e z b w N T n L X & g t ; & l t ; a : K e y V a l u e O f D i a g r a m O b j e c t K e y a n y T y p e z b w N T n L X & g t ; & l t ; a : K e y & g t ; & l t ; K e y & g t ; T a b l e s \ T a b l e 1 & l t ; / K e y & g t ; & l t ; / a : K e y & g t ; & l t ; a : V a l u e   i : t y p e = " D i a g r a m D i s p l a y N o d e V i e w S t a t e " & g t ; & l t ; H e i g h t & g t ; 1 5 0 & l t ; / H e i g h t & g t ; & l t ; I s E x p a n d e d & g t ; t r u e & l t ; / I s E x p a n d e d & g t ; & l t ; L a y e d O u t & g t ; t r u e & l t ; / L a y e d O u t & g t ; & l t ; L e f t & g t ; 2 4 0 & l t ; / L e f t & g t ; & l t ; T a b I n d e x & g t ; 1 & l t ; / T a b I n d e x & g t ; & l t ; W i d t h & g t ; 2 0 0 & l t ; / W i d t h & g t ; & l t ; / a : V a l u e & g t ; & l t ; / a : K e y V a l u e O f D i a g r a m O b j e c t K e y a n y T y p e z b w N T n L X & g t ; & l t ; a : K e y V a l u e O f D i a g r a m O b j e c t K e y a n y T y p e z b w N T n L X & g t ; & l t ; a : K e y & g t ; & l t ; K e y & g t ; T a b l e s \ T a b l e 1 \ C o l u m n s \ E m p l o y e e   I D & l t ; / K e y & g t ; & l t ; / a : K e y & g t ; & l t ; a : V a l u e   i : t y p e = " D i a g r a m D i s p l a y N o d e V i e w S t a t e " & g t ; & l t ; H e i g h t & g t ; 1 5 0 & l t ; / H e i g h t & g t ; & l t ; I s E x p a n d e d & g t ; t r u e & l t ; / I s E x p a n d e d & g t ; & l t ; W i d t h & g t ; 2 0 0 & l t ; / W i d t h & g t ; & l t ; / a : V a l u e & g t ; & l t ; / a : K e y V a l u e O f D i a g r a m O b j e c t K e y a n y T y p e z b w N T n L X & g t ; & l t ; a : K e y V a l u e O f D i a g r a m O b j e c t K e y a n y T y p e z b w N T n L X & g t ; & l t ; a : K e y & g t ; & l t ; K e y & g t ; T a b l e s \ T a b l e 1 \ C o l u m n s \ F i r s t   N a m e & l t ; / K e y & g t ; & l t ; / a : K e y & g t ; & l t ; a : V a l u e   i : t y p e = " D i a g r a m D i s p l a y N o d e V i e w S t a t e " & g t ; & l t ; H e i g h t & g t ; 1 5 0 & l t ; / H e i g h t & g t ; & l t ; I s E x p a n d e d & g t ; t r u e & l t ; / I s E x p a n d e d & g t ; & l t ; W i d t h & g t ; 2 0 0 & l t ; / W i d t h & g t ; & l t ; / a : V a l u e & g t ; & l t ; / a : K e y V a l u e O f D i a g r a m O b j e c t K e y a n y T y p e z b w N T n L X & g t ; & l t ; a : K e y V a l u e O f D i a g r a m O b j e c t K e y a n y T y p e z b w N T n L X & g t ; & l t ; a : K e y & g t ; & l t ; K e y & g t ; T a b l e s \ T a b l e 1 \ C o l u m n s \ L a s t   N a m e & l t ; / K e y & g t ; & l t ; / a : K e y & g t ; & l t ; a : V a l u e   i : t y p e = " D i a g r a m D i s p l a y N o d e V i e w S t a t e " & g t ; & l t ; H e i g h t & g t ; 1 5 0 & l t ; / H e i g h t & g t ; & l t ; I s E x p a n d e d & g t ; t r u e & l t ; / I s E x p a n d e d & g t ; & l t ; W i d t h & g t ; 2 0 0 & l t ; / W i d t h & g t ; & l t ; / a : V a l u e & g t ; & l t ; / a : K e y V a l u e O f D i a g r a m O b j e c t K e y a n y T y p e z b w N T n L X & g t ; & l t ; a : K e y V a l u e O f D i a g r a m O b j e c t K e y a n y T y p e z b w N T n L X & g t ; & l t ; a : K e y & g t ; & l t ; K e y & g t ; T a b l e s \ T a b l e 1 \ C o l u m n s \ P e r s o n a l   E m a i l & l t ; / K e y & g t ; & l t ; / a : K e y & g t ; & l t ; a : V a l u e   i : t y p e = " D i a g r a m D i s p l a y N o d e V i e w S t a t e " & g t ; & l t ; H e i g h t & g t ; 1 5 0 & l t ; / H e i g h t & g t ; & l t ; I s E x p a n d e d & g t ; t r u e & l t ; / I s E x p a n d e d & g t ; & l t ; W i d t h & g t ; 2 0 0 & l t ; / W i d t h & g t ; & l t ; / a : V a l u e & g t ; & l t ; / a : K e y V a l u e O f D i a g r a m O b j e c t K e y a n y T y p e z b w N T n L X & g t ; & l t ; a : K e y V a l u e O f D i a g r a m O b j e c t K e y a n y T y p e z b w N T n L X & g t ; & l t ; a : K e y & g t ; & l t ; K e y & g t ; T a b l e s \ T a b l e 1 \ C o l u m n s \ A g e & l t ; / K e y & g t ; & l t ; / a : K e y & g t ; & l t ; a : V a l u e   i : t y p e = " D i a g r a m D i s p l a y N o d e V i e w S t a t e " & g t ; & l t ; H e i g h t & g t ; 1 5 0 & l t ; / H e i g h t & g t ; & l t ; I s E x p a n d e d & g t ; t r u e & l t ; / I s E x p a n d e d & g t ; & l t ; W i d t h & g t ; 2 0 0 & l t ; / W i d t h & g t ; & l t ; / a : V a l u e & g t ; & l t ; / a : K e y V a l u e O f D i a g r a m O b j e c t K e y a n y T y p e z b w N T n L X & g t ; & l t ; a : K e y V a l u e O f D i a g r a m O b j e c t K e y a n y T y p e z b w N T n L X & g t ; & l t ; a : K e y & g t ; & l t ; K e y & g t ; T a b l e s \ T a b l e 1 \ C o l u m n s \ G e n d e r & l t ; / K e y & g t ; & l t ; / a : K e y & g t ; & l t ; a : V a l u e   i : t y p e = " D i a g r a m D i s p l a y N o d e V i e w S t a t e " & g t ; & l t ; H e i g h t & g t ; 1 5 0 & l t ; / H e i g h t & g t ; & l t ; I s E x p a n d e d & g t ; t r u e & l t ; / I s E x p a n d e d & g t ; & l t ; W i d t h & g t ; 2 0 0 & l t ; / W i d t h & g t ; & l t ; / a : V a l u e & g t ; & l t ; / a : K e y V a l u e O f D i a g r a m O b j e c t K e y a n y T y p e z b w N T n L X & g t ; & l t ; a : K e y V a l u e O f D i a g r a m O b j e c t K e y a n y T y p e z b w N T n L X & g t ; & l t ; a : K e y & g t ; & l t ; K e y & g t ; T a b l e s \ T a b l e 1 \ C o l u m n s \ M a r i t a l   S t a t u s & l t ; / K e y & g t ; & l t ; / a : K e y & g t ; & l t ; a : V a l u e   i : t y p e = " D i a g r a m D i s p l a y N o d e V i e w S t a t e " & g t ; & l t ; H e i g h t & g t ; 1 5 0 & l t ; / H e i g h t & g t ; & l t ; I s E x p a n d e d & g t ; t r u e & l t ; / I s E x p a n d e d & g t ; & l t ; W i d t h & g t ; 2 0 0 & l t ; / W i d t h & g t ; & l t ; / a : V a l u e & g t ; & l t ; / a : K e y V a l u e O f D i a g r a m O b j e c t K e y a n y T y p e z b w N T n L X & g t ; & l t ; a : K e y V a l u e O f D i a g r a m O b j e c t K e y a n y T y p e z b w N T n L X & g t ; & l t ; a : K e y & g t ; & l t ; K e y & g t ; T a b l e s \ T a b l e 1 \ C o l u m n s \ J o b   T i t l e & l t ; / K e y & g t ; & l t ; / a : K e y & g t ; & l t ; a : V a l u e   i : t y p e = " D i a g r a m D i s p l a y N o d e V i e w S t a t e " & g t ; & l t ; H e i g h t & g t ; 1 5 0 & l t ; / H e i g h t & g t ; & l t ; I s E x p a n d e d & g t ; t r u e & l t ; / I s E x p a n d e d & g t ; & l t ; W i d t h & g t ; 2 0 0 & l t ; / W i d t h & g t ; & l t ; / a : V a l u e & g t ; & l t ; / a : K e y V a l u e O f D i a g r a m O b j e c t K e y a n y T y p e z b w N T n L X & g t ; & l t ; a : K e y V a l u e O f D i a g r a m O b j e c t K e y a n y T y p e z b w N T n L X & g t ; & l t ; a : K e y & g t ; & l t ; K e y & g t ; T a b l e s \ T a b l e 1 \ C o l u m n s \ S a l a r y & l t ; / K e y & g t ; & l t ; / a : K e y & g t ; & l t ; a : V a l u e   i : t y p e = " D i a g r a m D i s p l a y N o d e V i e w S t a t e " & g t ; & l t ; H e i g h t & g t ; 1 5 0 & l t ; / H e i g h t & g t ; & l t ; I s E x p a n d e d & g t ; t r u e & l t ; / I s E x p a n d e d & g t ; & l t ; W i d t h & g t ; 2 0 0 & l t ; / W i d t h & g t ; & l t ; / a : V a l u e & g t ; & l t ; / a : K e y V a l u e O f D i a g r a m O b j e c t K e y a n y T y p e z b w N T n L X & g t ; & l t ; a : K e y V a l u e O f D i a g r a m O b j e c t K e y a n y T y p e z b w N T n L X & g t ; & l t ; a : K e y & g t ; & l t ; K e y & g t ; T a b l e s \ T a b l e 1 \ C o l u m n s \ E d u c a t i o n   L e v e l & l t ; / K e y & g t ; & l t ; / a : K e y & g t ; & l t ; a : V a l u e   i : t y p e = " D i a g r a m D i s p l a y N o d e V i e w S t a t e " & g t ; & l t ; H e i g h t & g t ; 1 5 0 & l t ; / H e i g h t & g t ; & l t ; I s E x p a n d e d & g t ; t r u e & l t ; / I s E x p a n d e d & g t ; & l t ; W i d t h & g t ; 2 0 0 & l t ; / W i d t h & g t ; & l t ; / a : V a l u e & g t ; & l t ; / a : K e y V a l u e O f D i a g r a m O b j e c t K e y a n y T y p e z b w N T n L X & g t ; & l t ; a : K e y V a l u e O f D i a g r a m O b j e c t K e y a n y T y p e z b w N T n L X & g t ; & l t ; a : K e y & g t ; & l t ; K e y & g t ; T a b l e s \ T a b l e 1 \ C o l u m n s \ H o m e   O w n e r & l t ; / K e y & g t ; & l t ; / a : K e y & g t ; & l t ; a : V a l u e   i : t y p e = " D i a g r a m D i s p l a y N o d e V i e w S t a t e " & g t ; & l t ; H e i g h t & g t ; 1 5 0 & l t ; / H e i g h t & g t ; & l t ; I s E x p a n d e d & g t ; t r u e & l t ; / I s E x p a n d e d & g t ; & l t ; W i d t h & g t ; 2 0 0 & l t ; / W i d t h & g t ; & l t ; / a : V a l u e & g t ; & l t ; / a : K e y V a l u e O f D i a g r a m O b j e c t K e y a n y T y p e z b w N T n L X & g t ; & l t ; a : K e y V a l u e O f D i a g r a m O b j e c t K e y a n y T y p e z b w N T n L X & g t ; & l t ; a : K e y & g t ; & l t ; K e y & g t ; T a b l e s \ T a b l e 1 \ C o l u m n s \ C a r   O w n e r & l t ; / K e y & g t ; & l t ; / a : K e y & g t ; & l t ; a : V a l u e   i : t y p e = " D i a g r a m D i s p l a y N o d e V i e w S t a t e " & g t ; & l t ; H e i g h t & g t ; 1 5 0 & l t ; / H e i g h t & g t ; & l t ; I s E x p a n d e d & g t ; t r u e & l t ; / I s E x p a n d e d & g t ; & l t ; W i d t h & g t ; 2 0 0 & l t ; / W i d t h & g t ; & l t ; / a : V a l u e & g t ; & l t ; / a : K e y V a l u e O f D i a g r a m O b j e c t K e y a n y T y p e z b w N T n L X & g t ; & l t ; a : K e y V a l u e O f D i a g r a m O b j e c t K e y a n y T y p e z b w N T n L X & g t ; & l t ; a : K e y & g t ; & l t ; K e y & g t ; T a b l e s \ T a b l e 1 \ C o l u m n s \ C o m m u t e   D i s t a n c e & l t ; / K e y & g t ; & l t ; / a : K e y & g t ; & l t ; a : V a l u e   i : t y p e = " D i a g r a m D i s p l a y N o d e V i e w S t a t e " & g t ; & l t ; H e i g h t & g t ; 1 5 0 & l t ; / H e i g h t & g t ; & l t ; I s E x p a n d e d & g t ; t r u e & l t ; / I s E x p a n d e d & g t ; & l t ; W i d t h & g t ; 2 0 0 & l t ; / W i d t h & g t ; & l t ; / a : V a l u e & g t ; & l t ; / a : K e y V a l u e O f D i a g r a m O b j e c t K e y a n y T y p e z b w N T n L X & g t ; & l t ; a : K e y V a l u e O f D i a g r a m O b j e c t K e y a n y T y p e z b w N T n L X & g t ; & l t ; a : K e y & g t ; & l t ; K e y & g t ; T a b l e s \ T a b l e 1 \ C o l u m n s \ S t a r t   D a t e & l t ; / K e y & g t ; & l t ; / a : K e y & g t ; & l t ; a : V a l u e   i : t y p e = " D i a g r a m D i s p l a y N o d e V i e w S t a t e " & g t ; & l t ; H e i g h t & g t ; 1 5 0 & l t ; / H e i g h t & g t ; & l t ; I s E x p a n d e d & g t ; t r u e & l t ; / I s E x p a n d e d & g t ; & l t ; W i d t h & g t ; 2 0 0 & l t ; / W i d t h & g t ; & l t ; / a : V a l u e & g t ; & l t ; / a : K e y V a l u e O f D i a g r a m O b j e c t K e y a n y T y p e z b w N T n L X & g t ; & l t ; a : K e y V a l u e O f D i a g r a m O b j e c t K e y a n y T y p e z b w N T n L X & g t ; & l t ; a : K e y & g t ; & l t ; K e y & g t ; T a b l e s \ T a b l e 1 \ C o l u m n s \ E n d   D a t e & l t ; / K e y & g t ; & l t ; / a : K e y & g t ; & l t ; a : V a l u e   i : t y p e = " D i a g r a m D i s p l a y N o d e V i e w S t a t e " & g t ; & l t ; H e i g h t & g t ; 1 5 0 & l t ; / H e i g h t & g t ; & l t ; I s E x p a n d e d & g t ; t r u e & l t ; / I s E x p a n d e d & g t ; & l t ; W i d t h & g t ; 2 0 0 & l t ; / W i d t h & g t ; & l t ; / a : V a l u e & g t ; & l t ; / a : K e y V a l u e O f D i a g r a m O b j e c t K e y a n y T y p e z b w N T n L X & g t ; & l t ; a : K e y V a l u e O f D i a g r a m O b j e c t K e y a n y T y p e z b w N T n L X & g t ; & l t ; a : K e y & g t ; & l t ; K e y & g t ; T a b l e s \ T a b l e 1 \ C o l u m n s \ R e g i o n & l t ; / K e y & g t ; & l t ; / a : K e y & g t ; & l t ; a : V a l u e   i : t y p e = " D i a g r a m D i s p l a y N o d e V i e w S t a t e " & g t ; & l t ; H e i g h t & g t ; 1 5 0 & l t ; / H e i g h t & g t ; & l t ; I s E x p a n d e d & g t ; t r u e & l t ; / I s E x p a n d e d & g t ; & l t ; W i d t h & g t ; 2 0 0 & l t ; / W i d t h & g t ; & l t ; / a : V a l u e & g t ; & l t ; / a : K e y V a l u e O f D i a g r a m O b j e c t K e y a n y T y p e z b w N T n L X & g t ; & l t ; a : K e y V a l u e O f D i a g r a m O b j e c t K e y a n y T y p e z b w N T n L X & g t ; & l t ; a : K e y & g t ; & l t ; K e y & g t ; T a b l e s \ T a b l e 1 \ C o l u m n s \ B i k e   P u r c h a s e & l t ; / K e y & g t ; & l t ; / a : K e y & g t ; & l t ; a : V a l u e   i : t y p e = " D i a g r a m D i s p l a y N o d e V i e w S t a t e " & g t ; & l t ; H e i g h t & g t ; 1 5 0 & l t ; / H e i g h t & g t ; & l t ; I s E x p a n d e d & g t ; t r u e & l t ; / I s E x p a n d e d & g t ; & l t ; W i d t h & g t ; 2 0 0 & l t ; / W i d t h & g t ; & l t ; / a : V a l u e & g t ; & l t ; / a : K e y V a l u e O f D i a g r a m O b j e c t K e y a n y T y p e z b w N T n L X & g t ; & l t ; a : K e y V a l u e O f D i a g r a m O b j e c t K e y a n y T y p e z b w N T n L X & g t ; & l t ; a : K e y & g t ; & l t ; K e y & g t ; T a b l e s \ T a b l e 1 \ C o l u m n s \ B i k e   S a t i s f a c t i o n & l t ; / K e y & g t ; & l t ; / a : K e y & g t ; & l t ; a : V a l u e   i : t y p e = " D i a g r a m D i s p l a y N o d e V i e w S t a t e " & g t ; & l t ; H e i g h t & g t ; 1 5 0 & l t ; / H e i g h t & g t ; & l t ; I s E x p a n d e d & g t ; t r u e & l t ; / I s E x p a n d e d & g t ; & l t ; W i d t h & g t ; 2 0 0 & l t ; / W i d t h & g t ; & l t ; / a : V a l u e & g t ; & l t ; / a : K e y V a l u e O f D i a g r a m O b j e c t K e y a n y T y p e z b w N T n L X & g t ; & l t ; a : K e y V a l u e O f D i a g r a m O b j e c t K e y a n y T y p e z b w N T n L X & g t ; & l t ; a : K e y & g t ; & l t ; K e y & g t ; T a b l e s \ T a b l e 1 \ C o l u m n s \ N e t   W o r k d a y s & l t ; / K e y & g t ; & l t ; / a : K e y & g t ; & l t ; a : V a l u e   i : t y p e = " D i a g r a m D i s p l a y N o d e V i e w S t a t e " & g t ; & l t ; H e i g h t & g t ; 1 5 0 & l t ; / H e i g h t & g t ; & l t ; I s E x p a n d e d & g t ; t r u e & l t ; / I s E x p a n d e d & g t ; & l t ; W i d t h & g t ; 2 0 0 & l t ; / W i d t h & g t ; & l t ; / a : V a l u e & g t ; & l t ; / a : K e y V a l u e O f D i a g r a m O b j e c t K e y a n y T y p e z b w N T n L X & g t ; & l t ; a : K e y V a l u e O f D i a g r a m O b j e c t K e y a n y T y p e z b w N T n L X & g t ; & l t ; a : K e y & g t ; & l t ; K e y & g t ; T a b l e s \ T a b l e 1 \ C o l u m n s \ N e t   W o r k y e a r s & l t ; / K e y & g t ; & l t ; / a : K e y & g t ; & l t ; a : V a l u e   i : t y p e = " D i a g r a m D i s p l a y N o d e V i e w S t a t e " & g t ; & l t ; H e i g h t & g t ; 1 5 0 & l t ; / H e i g h t & g t ; & l t ; I s E x p a n d e d & g t ; t r u e & l t ; / I s E x p a n d e d & g t ; & l t ; W i d t h & g t ; 2 0 0 & l t ; / W i d t h & g t ; & l t ; / a : V a l u e & g t ; & l t ; / a : K e y V a l u e O f D i a g r a m O b j e c t K e y a n y T y p e z b w N T n L X & g t ; & l t ; a : K e y V a l u e O f D i a g r a m O b j e c t K e y a n y T y p e z b w N T n L X & g t ; & l t ; a : K e y & g t ; & l t ; K e y & g t ; T a b l e s \ T a b l e 1 \ C o l u m n s \ T e n u r e   B r a c k e t & l t ; / K e y & g t ; & l t ; / a : K e y & g t ; & l t ; a : V a l u e   i : t y p e = " D i a g r a m D i s p l a y N o d e V i e w S t a t e " & g t ; & l t ; H e i g h t & g t ; 1 5 0 & l t ; / H e i g h t & g t ; & l t ; I s E x p a n d e d & g t ; t r u e & l t ; / I s E x p a n d e d & g t ; & l t ; W i d t h & g t ; 2 0 0 & l t ; / W i d t h & g t ; & l t ; / a : V a l u e & g t ; & l t ; / a : K e y V a l u e O f D i a g r a m O b j e c t K e y a n y T y p e z b w N T n L X & g t ; & l t ; a : K e y V a l u e O f D i a g r a m O b j e c t K e y a n y T y p e z b w N T n L X & g t ; & l t ; a : K e y & g t ; & l t ; K e y & g t ; T a b l e s \ T a b l e 1 \ C o l u m n s \ A g e   B r a c k e t & l t ; / K e y & g t ; & l t ; / a : K e y & g t ; & l t ; a : V a l u e   i : t y p e = " D i a g r a m D i s p l a y N o d e V i e w S t a t e " & g t ; & l t ; H e i g h t & g t ; 1 5 0 & l t ; / H e i g h t & g t ; & l t ; I s E x p a n d e d & g t ; t r u e & l t ; / I s E x p a n d e d & g t ; & l t ; W i d t h & g t ; 2 0 0 & l t ; / W i d t h & g t ; & l t ; / a : V a l u e & g t ; & l t ; / a : K e y V a l u e O f D i a g r a m O b j e c t K e y a n y T y p e z b w N T n L X & g t ; & l t ; a : K e y V a l u e O f D i a g r a m O b j e c t K e y a n y T y p e z b w N T n L X & g t ; & l t ; a : K e y & g t ; & l t ; K e y & g t ; T a b l e s \ T a b l e 1 \ C o l u m n s \ F u l l   N a m e & l t ; / K e y & g t ; & l t ; / a : K e y & g t ; & l t ; a : V a l u e   i : t y p e = " D i a g r a m D i s p l a y N o d e V i e w S t a t e " & g t ; & l t ; H e i g h t & g t ; 1 5 0 & l t ; / H e i g h t & g t ; & l t ; I s E x p a n d e d & g t ; t r u e & l t ; / I s E x p a n d e d & g t ; & l t ; W i d t h & g t ; 2 0 0 & l t ; / W i d t h & g t ; & l t ; / a : V a l u e & g t ; & l t ; / a : K e y V a l u e O f D i a g r a m O b j e c t K e y a n y T y p e z b w N T n L X & g t ; & l t ; a : K e y V a l u e O f D i a g r a m O b j e c t K e y a n y T y p e z b w N T n L X & g t ; & l t ; a : K e y & g t ; & l t ; K e y & g t ; T a b l e s \ T a b l e 1 \ C o l u m n s \ E n d   D a t e - f i x e d & l t ; / K e y & g t ; & l t ; / a : K e y & g t ; & l t ; a : V a l u e   i : t y p e = " D i a g r a m D i s p l a y N o d e V i e w S t a t e " & g t ; & l t ; H e i g h t & g t ; 1 5 0 & l t ; / H e i g h t & g t ; & l t ; I s E x p a n d e d & g t ; t r u e & l t ; / I s E x p a n d e d & g t ; & l t ; W i d t h & g t ; 2 0 0 & l t ; / W i d t h & g t ; & l t ; / a : V a l u e & g t ; & l t ; / a : K e y V a l u e O f D i a g r a m O b j e c t K e y a n y T y p e z b w N T n L X & g t ; & l t ; / V i e w S t a t e s & g t ; & l t ; / D i a g r a m M a n a g e r . S e r i a l i z a b l e D i a g r a m & g t ; & l t ; D i a g r a m M a n a g e r . S e r i a l i z a b l e D i a g r a m & g t ; & l t ; A d a p t e r   i : t y p e = " M e a s u r e D i a g r a m S a n d b o x A d a p t e r " & g t ; & l t ; T a b l e N a m e & g t ; A d d _ F i e l d 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 i : t y p e = " S a n d b o x E d i t o r M e a s u r e G r i d K e y " & g t ; & l t ; T a b l e N a m e & g t ; A d d _ F i e l d s & l t ; / T a b l e N a m e & g t ; & l t ; / K e y & g t ; & l t ; M a i n t a i n e r 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 r e a d o n l y & l t ; / K e y & g t ; & l t ; / D i a g r a m O b j e c t K e y & g t ; & l t ; D i a g r a m O b j e c t K e y & g t ; & l t ; K e y & g t ; C o l u m n s \ E m p l o y e e   I D & l t ; / K e y & g t ; & l t ; / D i a g r a m O b j e c t K e y & g t ; & l t ; D i a g r a m O b j e c t K e y & g t ; & l t ; K e y & g t ; C o l u m n s \ C o m p a n y   L e v e l & l t ; / K e y & g t ; & l t ; / D i a g r a m O b j e c t K e y & g t ; & l t ; D i a g r a m O b j e c t K e y & g t ; & l t ; K e y & g t ; C o l u m n s \ S i c k   D a y 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E m p l o y e e   I D & l t ; / K e y & g t ; & l t ; / a : K e y & g t ; & l t ; a : V a l u e   i : t y p e = " M e a s u r e G r i d N o d e V i e w S t a t e " & g t ; & l t ; L a y e d O u t & g t ; t r u e & l t ; / L a y e d O u t & g t ; & l t ; / a : V a l u e & g t ; & l t ; / a : K e y V a l u e O f D i a g r a m O b j e c t K e y a n y T y p e z b w N T n L X & g t ; & l t ; a : K e y V a l u e O f D i a g r a m O b j e c t K e y a n y T y p e z b w N T n L X & g t ; & l t ; a : K e y & g t ; & l t ; K e y & g t ; C o l u m n s \ C o m p a n y   L e v e l & l t ; / K e y & g t ; & l t ; / a : K e y & g t ; & l t ; a : V a l u e   i : t y p e = " M e a s u r e G r i d N o d e V i e w S t a t e " & g t ; & l t ; C o l u m n & g t ; 1 & l t ; / C o l u m n & g t ; & l t ; L a y e d O u t & g t ; t r u e & l t ; / L a y e d O u t & g t ; & l t ; / a : V a l u e & g t ; & l t ; / a : K e y V a l u e O f D i a g r a m O b j e c t K e y a n y T y p e z b w N T n L X & g t ; & l t ; a : K e y V a l u e O f D i a g r a m O b j e c t K e y a n y T y p e z b w N T n L X & g t ; & l t ; a : K e y & g t ; & l t ; K e y & g t ; C o l u m n s \ S i c k   D a y s & l t ; / K e y & g t ; & l t ; / a : K e y & g t ; & l t ; a : V a l u e 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a b l e 1 & 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 r e a d o n l y & l t ; / K e y & g t ; & l t ; / D i a g r a m O b j e c t K e y & g t ; & l t ; D i a g r a m O b j e c t K e y & g t ; & l t ; K e y & g t ; C o l u m n s \ E m p l o y e e   I D & l t ; / K e y & g t ; & l t ; / D i a g r a m O b j e c t K e y & g t ; & l t ; D i a g r a m O b j e c t K e y & g t ; & l t ; K e y & g t ; C o l u m n s \ F i r s t   N a m e & l t ; / K e y & g t ; & l t ; / D i a g r a m O b j e c t K e y & g t ; & l t ; D i a g r a m O b j e c t K e y & g t ; & l t ; K e y & g t ; C o l u m n s \ L a s t   N a m e & l t ; / K e y & g t ; & l t ; / D i a g r a m O b j e c t K e y & g t ; & l t ; D i a g r a m O b j e c t K e y & g t ; & l t ; K e y & g t ; C o l u m n s \ P e r s o n a l   E m a i l & l t ; / K e y & g t ; & l t ; / D i a g r a m O b j e c t K e y & g t ; & l t ; D i a g r a m O b j e c t K e y & g t ; & l t ; K e y & g t ; C o l u m n s \ A g e & l t ; / K e y & g t ; & l t ; / D i a g r a m O b j e c t K e y & g t ; & l t ; D i a g r a m O b j e c t K e y & g t ; & l t ; K e y & g t ; C o l u m n s \ G e n d e r & l t ; / K e y & g t ; & l t ; / D i a g r a m O b j e c t K e y & g t ; & l t ; D i a g r a m O b j e c t K e y & g t ; & l t ; K e y & g t ; C o l u m n s \ M a r i t a l   S t a t u s & l t ; / K e y & g t ; & l t ; / D i a g r a m O b j e c t K e y & g t ; & l t ; D i a g r a m O b j e c t K e y & g t ; & l t ; K e y & g t ; C o l u m n s \ J o b   T i t l e & l t ; / K e y & g t ; & l t ; / D i a g r a m O b j e c t K e y & g t ; & l t ; D i a g r a m O b j e c t K e y & g t ; & l t ; K e y & g t ; C o l u m n s \ S a l a r y & l t ; / K e y & g t ; & l t ; / D i a g r a m O b j e c t K e y & g t ; & l t ; D i a g r a m O b j e c t K e y & g t ; & l t ; K e y & g t ; C o l u m n s \ E d u c a t i o n   L e v e l & l t ; / K e y & g t ; & l t ; / D i a g r a m O b j e c t K e y & g t ; & l t ; D i a g r a m O b j e c t K e y & g t ; & l t ; K e y & g t ; C o l u m n s \ H o m e   O w n e r & l t ; / K e y & g t ; & l t ; / D i a g r a m O b j e c t K e y & g t ; & l t ; D i a g r a m O b j e c t K e y & g t ; & l t ; K e y & g t ; C o l u m n s \ C a r   O w n e r & l t ; / K e y & g t ; & l t ; / D i a g r a m O b j e c t K e y & g t ; & l t ; D i a g r a m O b j e c t K e y & g t ; & l t ; K e y & g t ; C o l u m n s \ C o m m u t e   D i s t a n c e & l t ; / K e y & g t ; & l t ; / D i a g r a m O b j e c t K e y & g t ; & l t ; D i a g r a m O b j e c t K e y & g t ; & l t ; K e y & g t ; C o l u m n s \ S t a r t   D a t e & l t ; / K e y & g t ; & l t ; / D i a g r a m O b j e c t K e y & g t ; & l t ; D i a g r a m O b j e c t K e y & g t ; & l t ; K e y & g t ; C o l u m n s \ E n d   D a t e & l t ; / K e y & g t ; & l t ; / D i a g r a m O b j e c t K e y & g t ; & l t ; D i a g r a m O b j e c t K e y & g t ; & l t ; K e y & g t ; C o l u m n s \ R e g i o n & l t ; / K e y & g t ; & l t ; / D i a g r a m O b j e c t K e y & g t ; & l t ; D i a g r a m O b j e c t K e y & g t ; & l t ; K e y & g t ; C o l u m n s \ B i k e   P u r c h a s e & l t ; / K e y & g t ; & l t ; / D i a g r a m O b j e c t K e y & g t ; & l t ; D i a g r a m O b j e c t K e y & g t ; & l t ; K e y & g t ; C o l u m n s \ B i k e   S a t i s f a c t i o n & l t ; / K e y & g t ; & l t ; / D i a g r a m O b j e c t K e y & g t ; & l t ; D i a g r a m O b j e c t K e y & g t ; & l t ; K e y & g t ; C o l u m n s \ N e t   W o r k d a y s & l t ; / K e y & g t ; & l t ; / D i a g r a m O b j e c t K e y & g t ; & l t ; D i a g r a m O b j e c t K e y & g t ; & l t ; K e y & g t ; C o l u m n s \ N e t   W o r k y e a r s & l t ; / K e y & g t ; & l t ; / D i a g r a m O b j e c t K e y & g t ; & l t ; D i a g r a m O b j e c t K e y & g t ; & l t ; K e y & g t ; C o l u m n s \ T e n u r e   B r a c k e t & l t ; / K e y & g t ; & l t ; / D i a g r a m O b j e c t K e y & g t ; & l t ; D i a g r a m O b j e c t K e y & g t ; & l t ; K e y & g t ; C o l u m n s \ A g e   B r a c k e t & l t ; / K e y & g t ; & l t ; / D i a g r a m O b j e c t K e y & g t ; & l t ; D i a g r a m O b j e c t K e y & g t ; & l t ; K e y & g t ; C o l u m n s \ F u l l   N a m e & l t ; / K e y & g t ; & l t ; / D i a g r a m O b j e c t K e y & g t ; & l t ; D i a g r a m O b j e c t K e y & g t ; & l t ; K e y & g t ; C o l u m n s \ E n d   D a t e - f i x e 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E m p l o y e e   I D & l t ; / K e y & g t ; & l t ; / a : K e y & g t ; & l t ; a : V a l u e   i : t y p e = " M e a s u r e G r i d N o d e V i e w S t a t e " & g t ; & l t ; L a y e d O u t & g t ; t r u e & l t ; / L a y e d O u t & g t ; & l t ; / a : V a l u e & g t ; & l t ; / a : K e y V a l u e O f D i a g r a m O b j e c t K e y a n y T y p e z b w N T n L X & g t ; & l t ; a : K e y V a l u e O f D i a g r a m O b j e c t K e y a n y T y p e z b w N T n L X & g t ; & l t ; a : K e y & g t ; & l t ; K e y & g t ; C o l u m n s \ F i r s t   N a m e & l t ; / K e y & g t ; & l t ; / a : K e y & g t ; & l t ; a : V a l u e   i : t y p e = " M e a s u r e G r i d N o d e V i e w S t a t e " & g t ; & l t ; C o l u m n & g t ; 1 & l t ; / C o l u m n & g t ; & l t ; L a y e d O u t & g t ; t r u e & l t ; / L a y e d O u t & g t ; & l t ; / a : V a l u e & g t ; & l t ; / a : K e y V a l u e O f D i a g r a m O b j e c t K e y a n y T y p e z b w N T n L X & g t ; & l t ; a : K e y V a l u e O f D i a g r a m O b j e c t K e y a n y T y p e z b w N T n L X & g t ; & l t ; a : K e y & g t ; & l t ; K e y & g t ; C o l u m n s \ L a s t   N a m e & l t ; / K e y & g t ; & l t ; / a : K e y & g t ; & l t ; a : V a l u e   i : t y p e = " M e a s u r e G r i d N o d e V i e w S t a t e " & g t ; & l t ; C o l u m n & g t ; 2 & l t ; / C o l u m n & g t ; & l t ; L a y e d O u t & g t ; t r u e & l t ; / L a y e d O u t & g t ; & l t ; / a : V a l u e & g t ; & l t ; / a : K e y V a l u e O f D i a g r a m O b j e c t K e y a n y T y p e z b w N T n L X & g t ; & l t ; a : K e y V a l u e O f D i a g r a m O b j e c t K e y a n y T y p e z b w N T n L X & g t ; & l t ; a : K e y & g t ; & l t ; K e y & g t ; C o l u m n s \ P e r s o n a l   E m a i l & l t ; / K e y & g t ; & l t ; / a : K e y & g t ; & l t ; a : V a l u e   i : t y p e = " M e a s u r e G r i d N o d e V i e w S t a t e " & g t ; & l t ; C o l u m n & g t ; 3 & l t ; / C o l u m n & g t ; & l t ; L a y e d O u t & g t ; t r u e & l t ; / L a y e d O u t & g t ; & l t ; / a : V a l u e & g t ; & l t ; / a : K e y V a l u e O f D i a g r a m O b j e c t K e y a n y T y p e z b w N T n L X & g t ; & l t ; a : K e y V a l u e O f D i a g r a m O b j e c t K e y a n y T y p e z b w N T n L X & g t ; & l t ; a : K e y & g t ; & l t ; K e y & g t ; C o l u m n s \ A g e & l t ; / K e y & g t ; & l t ; / a : K e y & g t ; & l t ; a : V a l u e   i : t y p e = " M e a s u r e G r i d N o d e V i e w S t a t e " & g t ; & l t ; C o l u m n & g t ; 4 & l t ; / C o l u m n & g t ; & l t ; L a y e d O u t & g t ; t r u e & l t ; / L a y e d O u t & g t ; & l t ; / a : V a l u e & g t ; & l t ; / a : K e y V a l u e O f D i a g r a m O b j e c t K e y a n y T y p e z b w N T n L X & g t ; & l t ; a : K e y V a l u e O f D i a g r a m O b j e c t K e y a n y T y p e z b w N T n L X & g t ; & l t ; a : K e y & g t ; & l t ; K e y & g t ; C o l u m n s \ G e n d e r & l t ; / K e y & g t ; & l t ; / a : K e y & g t ; & l t ; a : V a l u e   i : t y p e = " M e a s u r e G r i d N o d e V i e w S t a t e " & g t ; & l t ; C o l u m n & g t ; 5 & l t ; / C o l u m n & g t ; & l t ; L a y e d O u t & g t ; t r u e & l t ; / L a y e d O u t & g t ; & l t ; / a : V a l u e & g t ; & l t ; / a : K e y V a l u e O f D i a g r a m O b j e c t K e y a n y T y p e z b w N T n L X & g t ; & l t ; a : K e y V a l u e O f D i a g r a m O b j e c t K e y a n y T y p e z b w N T n L X & g t ; & l t ; a : K e y & g t ; & l t ; K e y & g t ; C o l u m n s \ M a r i t a l   S t a t u s & l t ; / K e y & g t ; & l t ; / a : K e y & g t ; & l t ; a : V a l u e   i : t y p e = " M e a s u r e G r i d N o d e V i e w S t a t e " & g t ; & l t ; C o l u m n & g t ; 6 & l t ; / C o l u m n & g t ; & l t ; L a y e d O u t & g t ; t r u e & l t ; / L a y e d O u t & g t ; & l t ; / a : V a l u e & g t ; & l t ; / a : K e y V a l u e O f D i a g r a m O b j e c t K e y a n y T y p e z b w N T n L X & g t ; & l t ; a : K e y V a l u e O f D i a g r a m O b j e c t K e y a n y T y p e z b w N T n L X & g t ; & l t ; a : K e y & g t ; & l t ; K e y & g t ; C o l u m n s \ J o b   T i t l e & l t ; / K e y & g t ; & l t ; / a : K e y & g t ; & l t ; a : V a l u e   i : t y p e = " M e a s u r e G r i d N o d e V i e w S t a t e " & g t ; & l t ; C o l u m n & g t ; 7 & l t ; / C o l u m n & g t ; & l t ; L a y e d O u t & g t ; t r u e & l t ; / L a y e d O u t & g t ; & l t ; / a : V a l u e & g t ; & l t ; / a : K e y V a l u e O f D i a g r a m O b j e c t K e y a n y T y p e z b w N T n L X & g t ; & l t ; a : K e y V a l u e O f D i a g r a m O b j e c t K e y a n y T y p e z b w N T n L X & g t ; & l t ; a : K e y & g t ; & l t ; K e y & g t ; C o l u m n s \ S a l a r y & l t ; / K e y & g t ; & l t ; / a : K e y & g t ; & l t ; a : V a l u e   i : t y p e = " M e a s u r e G r i d N o d e V i e w S t a t e " & g t ; & l t ; C o l u m n & g t ; 8 & l t ; / C o l u m n & g t ; & l t ; L a y e d O u t & g t ; t r u e & l t ; / L a y e d O u t & g t ; & l t ; / a : V a l u e & g t ; & l t ; / a : K e y V a l u e O f D i a g r a m O b j e c t K e y a n y T y p e z b w N T n L X & g t ; & l t ; a : K e y V a l u e O f D i a g r a m O b j e c t K e y a n y T y p e z b w N T n L X & g t ; & l t ; a : K e y & g t ; & l t ; K e y & g t ; C o l u m n s \ E d u c a t i o n   L e v e l & l t ; / K e y & g t ; & l t ; / a : K e y & g t ; & l t ; a : V a l u e   i : t y p e = " M e a s u r e G r i d N o d e V i e w S t a t e " & g t ; & l t ; C o l u m n & g t ; 9 & l t ; / C o l u m n & g t ; & l t ; L a y e d O u t & g t ; t r u e & l t ; / L a y e d O u t & g t ; & l t ; / a : V a l u e & g t ; & l t ; / a : K e y V a l u e O f D i a g r a m O b j e c t K e y a n y T y p e z b w N T n L X & g t ; & l t ; a : K e y V a l u e O f D i a g r a m O b j e c t K e y a n y T y p e z b w N T n L X & g t ; & l t ; a : K e y & g t ; & l t ; K e y & g t ; C o l u m n s \ H o m e   O w n e r & l t ; / K e y & g t ; & l t ; / a : K e y & g t ; & l t ; a : V a l u e   i : t y p e = " M e a s u r e G r i d N o d e V i e w S t a t e " & g t ; & l t ; C o l u m n & g t ; 1 0 & l t ; / C o l u m n & g t ; & l t ; L a y e d O u t & g t ; t r u e & l t ; / L a y e d O u t & g t ; & l t ; / a : V a l u e & g t ; & l t ; / a : K e y V a l u e O f D i a g r a m O b j e c t K e y a n y T y p e z b w N T n L X & g t ; & l t ; a : K e y V a l u e O f D i a g r a m O b j e c t K e y a n y T y p e z b w N T n L X & g t ; & l t ; a : K e y & g t ; & l t ; K e y & g t ; C o l u m n s \ C a r   O w n e r & l t ; / K e y & g t ; & l t ; / a : K e y & g t ; & l t ; a : V a l u e   i : t y p e = " M e a s u r e G r i d N o d e V i e w S t a t e " & g t ; & l t ; C o l u m n & g t ; 1 1 & l t ; / C o l u m n & g t ; & l t ; L a y e d O u t & g t ; t r u e & l t ; / L a y e d O u t & g t ; & l t ; / a : V a l u e & g t ; & l t ; / a : K e y V a l u e O f D i a g r a m O b j e c t K e y a n y T y p e z b w N T n L X & g t ; & l t ; a : K e y V a l u e O f D i a g r a m O b j e c t K e y a n y T y p e z b w N T n L X & g t ; & l t ; a : K e y & g t ; & l t ; K e y & g t ; C o l u m n s \ C o m m u t e   D i s t a n c e & l t ; / K e y & g t ; & l t ; / a : K e y & g t ; & l t ; a : V a l u e   i : t y p e = " M e a s u r e G r i d N o d e V i e w S t a t e " & g t ; & l t ; C o l u m n & g t ; 1 2 & l t ; / C o l u m n & g t ; & l t ; L a y e d O u t & g t ; t r u e & l t ; / L a y e d O u t & g t ; & l t ; / a : V a l u e & g t ; & l t ; / a : K e y V a l u e O f D i a g r a m O b j e c t K e y a n y T y p e z b w N T n L X & g t ; & l t ; a : K e y V a l u e O f D i a g r a m O b j e c t K e y a n y T y p e z b w N T n L X & g t ; & l t ; a : K e y & g t ; & l t ; K e y & g t ; C o l u m n s \ S t a r t   D a t e & l t ; / K e y & g t ; & l t ; / a : K e y & g t ; & l t ; a : V a l u e   i : t y p e = " M e a s u r e G r i d N o d e V i e w S t a t e " & g t ; & l t ; C o l u m n & g t ; 1 3 & l t ; / C o l u m n & g t ; & l t ; L a y e d O u t & g t ; t r u e & l t ; / L a y e d O u t & g t ; & l t ; / a : V a l u e & g t ; & l t ; / a : K e y V a l u e O f D i a g r a m O b j e c t K e y a n y T y p e z b w N T n L X & g t ; & l t ; a : K e y V a l u e O f D i a g r a m O b j e c t K e y a n y T y p e z b w N T n L X & g t ; & l t ; a : K e y & g t ; & l t ; K e y & g t ; C o l u m n s \ E n d   D a t e & l t ; / K e y & g t ; & l t ; / a : K e y & g t ; & l t ; a : V a l u e   i : t y p e = " M e a s u r e G r i d N o d e V i e w S t a t e " & g t ; & l t ; C o l u m n & g t ; 1 4 & l t ; / C o l u m n & g t ; & l t ; L a y e d O u t & g t ; t r u e & l t ; / L a y e d O u t & g t ; & l t ; / a : V a l u e & g t ; & l t ; / a : K e y V a l u e O f D i a g r a m O b j e c t K e y a n y T y p e z b w N T n L X & g t ; & l t ; a : K e y V a l u e O f D i a g r a m O b j e c t K e y a n y T y p e z b w N T n L X & g t ; & l t ; a : K e y & g t ; & l t ; K e y & g t ; C o l u m n s \ R e g i o n & l t ; / K e y & g t ; & l t ; / a : K e y & g t ; & l t ; a : V a l u e   i : t y p e = " M e a s u r e G r i d N o d e V i e w S t a t e " & g t ; & l t ; C o l u m n & g t ; 1 5 & l t ; / C o l u m n & g t ; & l t ; L a y e d O u t & g t ; t r u e & l t ; / L a y e d O u t & g t ; & l t ; / a : V a l u e & g t ; & l t ; / a : K e y V a l u e O f D i a g r a m O b j e c t K e y a n y T y p e z b w N T n L X & g t ; & l t ; a : K e y V a l u e O f D i a g r a m O b j e c t K e y a n y T y p e z b w N T n L X & g t ; & l t ; a : K e y & g t ; & l t ; K e y & g t ; C o l u m n s \ B i k e   P u r c h a s e & l t ; / K e y & g t ; & l t ; / a : K e y & g t ; & l t ; a : V a l u e   i : t y p e = " M e a s u r e G r i d N o d e V i e w S t a t e " & g t ; & l t ; C o l u m n & g t ; 1 6 & l t ; / C o l u m n & g t ; & l t ; L a y e d O u t & g t ; t r u e & l t ; / L a y e d O u t & g t ; & l t ; / a : V a l u e & g t ; & l t ; / a : K e y V a l u e O f D i a g r a m O b j e c t K e y a n y T y p e z b w N T n L X & g t ; & l t ; a : K e y V a l u e O f D i a g r a m O b j e c t K e y a n y T y p e z b w N T n L X & g t ; & l t ; a : K e y & g t ; & l t ; K e y & g t ; C o l u m n s \ B i k e   S a t i s f a c t i o n & l t ; / K e y & g t ; & l t ; / a : K e y & g t ; & l t ; a : V a l u e   i : t y p e = " M e a s u r e G r i d N o d e V i e w S t a t e " & g t ; & l t ; C o l u m n & g t ; 1 7 & l t ; / C o l u m n & g t ; & l t ; L a y e d O u t & g t ; t r u e & l t ; / L a y e d O u t & g t ; & l t ; / a : V a l u e & g t ; & l t ; / a : K e y V a l u e O f D i a g r a m O b j e c t K e y a n y T y p e z b w N T n L X & g t ; & l t ; a : K e y V a l u e O f D i a g r a m O b j e c t K e y a n y T y p e z b w N T n L X & g t ; & l t ; a : K e y & g t ; & l t ; K e y & g t ; C o l u m n s \ N e t   W o r k d a y s & l t ; / K e y & g t ; & l t ; / a : K e y & g t ; & l t ; a : V a l u e   i : t y p e = " M e a s u r e G r i d N o d e V i e w S t a t e " & g t ; & l t ; C o l u m n & g t ; 1 8 & l t ; / C o l u m n & g t ; & l t ; L a y e d O u t & g t ; t r u e & l t ; / L a y e d O u t & g t ; & l t ; / a : V a l u e & g t ; & l t ; / a : K e y V a l u e O f D i a g r a m O b j e c t K e y a n y T y p e z b w N T n L X & g t ; & l t ; a : K e y V a l u e O f D i a g r a m O b j e c t K e y a n y T y p e z b w N T n L X & g t ; & l t ; a : K e y & g t ; & l t ; K e y & g t ; C o l u m n s \ N e t   W o r k y e a r s & l t ; / K e y & g t ; & l t ; / a : K e y & g t ; & l t ; a : V a l u e   i : t y p e = " M e a s u r e G r i d N o d e V i e w S t a t e " & g t ; & l t ; C o l u m n & g t ; 1 9 & l t ; / C o l u m n & g t ; & l t ; L a y e d O u t & g t ; t r u e & l t ; / L a y e d O u t & g t ; & l t ; / a : V a l u e & g t ; & l t ; / a : K e y V a l u e O f D i a g r a m O b j e c t K e y a n y T y p e z b w N T n L X & g t ; & l t ; a : K e y V a l u e O f D i a g r a m O b j e c t K e y a n y T y p e z b w N T n L X & g t ; & l t ; a : K e y & g t ; & l t ; K e y & g t ; C o l u m n s \ T e n u r e   B r a c k e t & l t ; / K e y & g t ; & l t ; / a : K e y & g t ; & l t ; a : V a l u e   i : t y p e = " M e a s u r e G r i d N o d e V i e w S t a t e " & g t ; & l t ; C o l u m n & g t ; 2 0 & l t ; / C o l u m n & g t ; & l t ; L a y e d O u t & g t ; t r u e & l t ; / L a y e d O u t & g t ; & l t ; / a : V a l u e & g t ; & l t ; / a : K e y V a l u e O f D i a g r a m O b j e c t K e y a n y T y p e z b w N T n L X & g t ; & l t ; a : K e y V a l u e O f D i a g r a m O b j e c t K e y a n y T y p e z b w N T n L X & g t ; & l t ; a : K e y & g t ; & l t ; K e y & g t ; C o l u m n s \ A g e   B r a c k e t & l t ; / K e y & g t ; & l t ; / a : K e y & g t ; & l t ; a : V a l u e   i : t y p e = " M e a s u r e G r i d N o d e V i e w S t a t e " & g t ; & l t ; C o l u m n & g t ; 2 1 & l t ; / C o l u m n & g t ; & l t ; L a y e d O u t & g t ; t r u e & l t ; / L a y e d O u t & g t ; & l t ; / a : V a l u e & g t ; & l t ; / a : K e y V a l u e O f D i a g r a m O b j e c t K e y a n y T y p e z b w N T n L X & g t ; & l t ; a : K e y V a l u e O f D i a g r a m O b j e c t K e y a n y T y p e z b w N T n L X & g t ; & l t ; a : K e y & g t ; & l t ; K e y & g t ; C o l u m n s \ F u l l   N a m e & l t ; / K e y & g t ; & l t ; / a : K e y & g t ; & l t ; a : V a l u e   i : t y p e = " M e a s u r e G r i d N o d e V i e w S t a t e " & g t ; & l t ; C o l u m n & g t ; 2 2 & l t ; / C o l u m n & g t ; & l t ; L a y e d O u t & g t ; t r u e & l t ; / L a y e d O u t & g t ; & l t ; / a : V a l u e & g t ; & l t ; / a : K e y V a l u e O f D i a g r a m O b j e c t K e y a n y T y p e z b w N T n L X & g t ; & l t ; a : K e y V a l u e O f D i a g r a m O b j e c t K e y a n y T y p e z b w N T n L X & g t ; & l t ; a : K e y & g t ; & l t ; K e y & g t ; C o l u m n s \ E n d   D a t e - f i x e d & l t ; / K e y & g t ; & l t ; / a : K e y & g t ; & l t ; a : V a l u e   i : t y p e = " M e a s u r e G r i d N o d e V i e w S t a t e " & g t ; & l t ; C o l u m n & g t ; 2 3 & l t ; / C o l u m n & g t ; & l t ; L a y e d O u t & g t ; t r u e & l t ; / L a y e d O u t & g t ; & l t ; / a : V a l u e & g t ; & l t ; / a : K e y V a l u e O f D i a g r a m O b j e c t K e y a n y T y p e z b w N T n L X & g t ; & l t ; / V i e w S t a t e s & g t ; & l t ; / D i a g r a m M a n a g e r . S e r i a l i z a b l e D i a g r a m & g t ; & l t ; / A r r a y O f D i a g r a m M a n a g e r . S e r i a l i z a b l e D i a g r a m & g t ; < / C u s t o m C o n t e n t > < / G e m i n i > 
</file>

<file path=customXml/item4.xml>��< ? x m l   v e r s i o n = " 1 . 0 "   e n c o d i n g = " U T F - 1 6 " ? > < G e m i n i   x m l n s = " h t t p : / / g e m i n i / p i v o t c u s t o m i z a t i o n / T a b l e X M L _ A d d _ F i e l d s _ 0 c 2 a 9 7 2 4 - d 7 5 1 - 4 7 c a - 9 2 5 8 - 3 5 0 e a e c 6 a 0 a 8 " > < C u s t o m C o n t e n t > < ! [ C D A T A [ < T a b l e W i d g e t G r i d S e r i a l i z a t i o n   x m l n s : x s d = " h t t p : / / w w w . w 3 . o r g / 2 0 0 1 / X M L S c h e m a "   x m l n s : x s i = " h t t p : / / w w w . w 3 . o r g / 2 0 0 1 / X M L S c h e m a - i n s t a n c e " > < C o l u m n S u g g e s t e d T y p e   / > < C o l u m n F o r m a t   / > < C o l u m n A c c u r a c y   / > < C o l u m n C u r r e n c y S y m b o l   / > < C o l u m n P o s i t i v e P a t t e r n   / > < C o l u m n N e g a t i v e P a t t e r n   / > < C o l u m n W i d t h s > < i t e m > < k e y > < s t r i n g > E m p l o y e e   I D < / s t r i n g > < / k e y > < v a l u e > < i n t > 1 3 4 < / i n t > < / v a l u e > < / i t e m > < i t e m > < k e y > < s t r i n g > C o m p a n y   L e v e l < / s t r i n g > < / k e y > < v a l u e > < i n t > 1 5 3 < / i n t > < / v a l u e > < / i t e m > < i t e m > < k e y > < s t r i n g > S i c k   D a y s < / s t r i n g > < / k e y > < v a l u e > < i n t > 1 0 9 < / i n t > < / v a l u e > < / i t e m > < / C o l u m n W i d t h s > < C o l u m n D i s p l a y I n d e x > < i t e m > < k e y > < s t r i n g > E m p l o y e e   I D < / s t r i n g > < / k e y > < v a l u e > < i n t > 0 < / i n t > < / v a l u e > < / i t e m > < i t e m > < k e y > < s t r i n g > C o m p a n y   L e v e l < / s t r i n g > < / k e y > < v a l u e > < i n t > 1 < / i n t > < / v a l u e > < / i t e m > < i t e m > < k e y > < s t r i n g > S i c k   D a y s < / 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C o u n t I n S a n d b o x " > < C u s t o m C o n t e n t > 2 < / C u s t o m C o n t e n t > < / G e m i n i > 
</file>

<file path=customXml/item6.xml>��< ? x m l   v e r s i o n = " 1 . 0 "   e n c o d i n g = " U T F - 1 6 " ? > < G e m i n i   x m l n s = " h t t p : / / g e m i n i / p i v o t c u s t o m i z a t i o n / C l i e n t W i n d o w X M L " > < C u s t o m C o n t e n t > T a b l e 1 < / C u s t o m C o n t e n t > < / G e m i n i > 
</file>

<file path=customXml/item7.xml>��< ? x m l   v e r s i o n = " 1 . 0 "   e n c o d i n g = " U T F - 1 6 " ? > < G e m i n i   x m l n s = " h t t p : / / g e m i n i / p i v o t c u s t o m i z a t i o n / S h o w I m p l i c i t M e a s u r e s " > < 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9421FE88-E374-474B-B6A6-B72D1162116D}">
  <ds:schemaRefs/>
</ds:datastoreItem>
</file>

<file path=customXml/itemProps10.xml><?xml version="1.0" encoding="utf-8"?>
<ds:datastoreItem xmlns:ds="http://schemas.openxmlformats.org/officeDocument/2006/customXml" ds:itemID="{860C86E3-DACA-4F43-848E-FAFF0A34A1B3}">
  <ds:schemaRefs/>
</ds:datastoreItem>
</file>

<file path=customXml/itemProps11.xml><?xml version="1.0" encoding="utf-8"?>
<ds:datastoreItem xmlns:ds="http://schemas.openxmlformats.org/officeDocument/2006/customXml" ds:itemID="{3A4C370B-863C-44A8-A73F-1F1B7E38D47E}">
  <ds:schemaRefs/>
</ds:datastoreItem>
</file>

<file path=customXml/itemProps12.xml><?xml version="1.0" encoding="utf-8"?>
<ds:datastoreItem xmlns:ds="http://schemas.openxmlformats.org/officeDocument/2006/customXml" ds:itemID="{BC60858F-1FFD-4F36-825F-CC2AA9C113D2}">
  <ds:schemaRefs/>
</ds:datastoreItem>
</file>

<file path=customXml/itemProps13.xml><?xml version="1.0" encoding="utf-8"?>
<ds:datastoreItem xmlns:ds="http://schemas.openxmlformats.org/officeDocument/2006/customXml" ds:itemID="{4354ABFF-1C39-457D-B4EF-5C14BE9702D7}">
  <ds:schemaRefs/>
</ds:datastoreItem>
</file>

<file path=customXml/itemProps14.xml><?xml version="1.0" encoding="utf-8"?>
<ds:datastoreItem xmlns:ds="http://schemas.openxmlformats.org/officeDocument/2006/customXml" ds:itemID="{3138B6FE-EA8A-4D54-B06D-45A7CE31288E}">
  <ds:schemaRefs/>
</ds:datastoreItem>
</file>

<file path=customXml/itemProps15.xml><?xml version="1.0" encoding="utf-8"?>
<ds:datastoreItem xmlns:ds="http://schemas.openxmlformats.org/officeDocument/2006/customXml" ds:itemID="{95F7BC99-7FEE-4097-8485-4F36084D64AC}">
  <ds:schemaRefs/>
</ds:datastoreItem>
</file>

<file path=customXml/itemProps16.xml><?xml version="1.0" encoding="utf-8"?>
<ds:datastoreItem xmlns:ds="http://schemas.openxmlformats.org/officeDocument/2006/customXml" ds:itemID="{91576C65-4CF5-4378-A569-0F05B11271DE}">
  <ds:schemaRefs/>
</ds:datastoreItem>
</file>

<file path=customXml/itemProps17.xml><?xml version="1.0" encoding="utf-8"?>
<ds:datastoreItem xmlns:ds="http://schemas.openxmlformats.org/officeDocument/2006/customXml" ds:itemID="{C8EF8D9C-782B-4A39-ADAE-19525C4630F5}">
  <ds:schemaRefs/>
</ds:datastoreItem>
</file>

<file path=customXml/itemProps18.xml><?xml version="1.0" encoding="utf-8"?>
<ds:datastoreItem xmlns:ds="http://schemas.openxmlformats.org/officeDocument/2006/customXml" ds:itemID="{B53FB97A-7D8A-4861-BEBE-C1743786423C}">
  <ds:schemaRefs/>
</ds:datastoreItem>
</file>

<file path=customXml/itemProps19.xml><?xml version="1.0" encoding="utf-8"?>
<ds:datastoreItem xmlns:ds="http://schemas.openxmlformats.org/officeDocument/2006/customXml" ds:itemID="{A2A74413-2C59-4118-B298-0C858471F8DA}">
  <ds:schemaRefs/>
</ds:datastoreItem>
</file>

<file path=customXml/itemProps2.xml><?xml version="1.0" encoding="utf-8"?>
<ds:datastoreItem xmlns:ds="http://schemas.openxmlformats.org/officeDocument/2006/customXml" ds:itemID="{7DAA6579-9E8B-4E4B-B5B7-01D3AE06D196}">
  <ds:schemaRefs/>
</ds:datastoreItem>
</file>

<file path=customXml/itemProps3.xml><?xml version="1.0" encoding="utf-8"?>
<ds:datastoreItem xmlns:ds="http://schemas.openxmlformats.org/officeDocument/2006/customXml" ds:itemID="{6E16615E-D730-459C-AF40-2BAE4F501536}">
  <ds:schemaRefs/>
</ds:datastoreItem>
</file>

<file path=customXml/itemProps4.xml><?xml version="1.0" encoding="utf-8"?>
<ds:datastoreItem xmlns:ds="http://schemas.openxmlformats.org/officeDocument/2006/customXml" ds:itemID="{93D9F471-F129-4895-B051-D2E1AF2D45C1}">
  <ds:schemaRefs/>
</ds:datastoreItem>
</file>

<file path=customXml/itemProps5.xml><?xml version="1.0" encoding="utf-8"?>
<ds:datastoreItem xmlns:ds="http://schemas.openxmlformats.org/officeDocument/2006/customXml" ds:itemID="{2E48F931-B104-4C2D-8423-2B1C0038B52A}">
  <ds:schemaRefs/>
</ds:datastoreItem>
</file>

<file path=customXml/itemProps6.xml><?xml version="1.0" encoding="utf-8"?>
<ds:datastoreItem xmlns:ds="http://schemas.openxmlformats.org/officeDocument/2006/customXml" ds:itemID="{C4EDD47D-4336-41F9-8B8A-B876A6EECFE2}">
  <ds:schemaRefs/>
</ds:datastoreItem>
</file>

<file path=customXml/itemProps7.xml><?xml version="1.0" encoding="utf-8"?>
<ds:datastoreItem xmlns:ds="http://schemas.openxmlformats.org/officeDocument/2006/customXml" ds:itemID="{80D57ED7-0452-4811-BAC2-E85C34721C3D}">
  <ds:schemaRefs/>
</ds:datastoreItem>
</file>

<file path=customXml/itemProps8.xml><?xml version="1.0" encoding="utf-8"?>
<ds:datastoreItem xmlns:ds="http://schemas.openxmlformats.org/officeDocument/2006/customXml" ds:itemID="{187A7F6D-E1A9-4348-A187-69619297ED20}">
  <ds:schemaRefs/>
</ds:datastoreItem>
</file>

<file path=customXml/itemProps9.xml><?xml version="1.0" encoding="utf-8"?>
<ds:datastoreItem xmlns:ds="http://schemas.openxmlformats.org/officeDocument/2006/customXml" ds:itemID="{0E42D995-7A33-4E87-B012-2192538906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employee_dataset</vt:lpstr>
      <vt:lpstr>Data Dictionary &amp; Project Steps</vt:lpstr>
      <vt:lpstr>Clean_Dataset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Dumisani Maxwell Mukuchura</dc:creator>
  <cp:lastModifiedBy>Dumisani Maxwell Mukuchura</cp:lastModifiedBy>
  <dcterms:created xsi:type="dcterms:W3CDTF">2025-04-24T10:56:34Z</dcterms:created>
  <dcterms:modified xsi:type="dcterms:W3CDTF">2025-04-27T22:16:46Z</dcterms:modified>
</cp:coreProperties>
</file>