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/>
  <mc:AlternateContent xmlns:mc="http://schemas.openxmlformats.org/markup-compatibility/2006">
    <mc:Choice Requires="x15">
      <x15ac:absPath xmlns:x15ac="http://schemas.microsoft.com/office/spreadsheetml/2010/11/ac" url="C:\Users\dunca\Downloads\"/>
    </mc:Choice>
  </mc:AlternateContent>
  <xr:revisionPtr revIDLastSave="0" documentId="8_{4854E5F2-D998-4185-9DD6-B879D6A7B3F5}" xr6:coauthVersionLast="47" xr6:coauthVersionMax="47" xr10:uidLastSave="{00000000-0000-0000-0000-000000000000}"/>
  <bookViews>
    <workbookView xWindow="-120" yWindow="-120" windowWidth="38640" windowHeight="21240" xr2:uid="{6ED092DE-E0D3-4C37-B149-9F6989F5946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G8" i="1" l="1"/>
  <c r="E9" i="1"/>
  <c r="E5" i="1"/>
  <c r="E10" i="1" l="1"/>
  <c r="M6" i="1" s="1"/>
  <c r="P32" i="1"/>
  <c r="G9" i="1"/>
  <c r="N19" i="1" l="1"/>
  <c r="M20" i="1" s="1"/>
  <c r="N22" i="1"/>
  <c r="M23" i="1" s="1"/>
  <c r="N25" i="1"/>
  <c r="M26" i="1" s="1"/>
  <c r="N16" i="1"/>
  <c r="M17" i="1" s="1"/>
  <c r="N20" i="1"/>
  <c r="M21" i="1" s="1"/>
  <c r="N7" i="1"/>
  <c r="M8" i="1" s="1"/>
  <c r="N8" i="1"/>
  <c r="M9" i="1" s="1"/>
  <c r="N26" i="1"/>
  <c r="M27" i="1" s="1"/>
  <c r="N18" i="1"/>
  <c r="M19" i="1" s="1"/>
  <c r="N21" i="1"/>
  <c r="M22" i="1" s="1"/>
  <c r="N9" i="1"/>
  <c r="M10" i="1" s="1"/>
  <c r="N24" i="1"/>
  <c r="M25" i="1" s="1"/>
  <c r="N29" i="1"/>
  <c r="M30" i="1" s="1"/>
  <c r="N23" i="1"/>
  <c r="M24" i="1" s="1"/>
  <c r="N15" i="1"/>
  <c r="M16" i="1" s="1"/>
  <c r="N6" i="1"/>
  <c r="N10" i="1"/>
  <c r="M11" i="1" s="1"/>
  <c r="N11" i="1"/>
  <c r="M12" i="1" s="1"/>
  <c r="N27" i="1"/>
  <c r="M28" i="1" s="1"/>
  <c r="N28" i="1"/>
  <c r="M29" i="1" s="1"/>
  <c r="N12" i="1"/>
  <c r="M13" i="1" s="1"/>
  <c r="N13" i="1"/>
  <c r="M14" i="1" s="1"/>
  <c r="N14" i="1"/>
  <c r="M15" i="1" s="1"/>
  <c r="N30" i="1"/>
  <c r="N17" i="1"/>
  <c r="M18" i="1" s="1"/>
  <c r="G10" i="1"/>
  <c r="G11" i="1" s="1"/>
  <c r="E15" i="1"/>
  <c r="O19" i="1" l="1"/>
  <c r="P19" i="1" s="1"/>
  <c r="O25" i="1"/>
  <c r="P25" i="1" s="1"/>
  <c r="O27" i="1"/>
  <c r="P27" i="1"/>
  <c r="O22" i="1"/>
  <c r="P22" i="1" s="1"/>
  <c r="O9" i="1"/>
  <c r="P9" i="1" s="1"/>
  <c r="O24" i="1"/>
  <c r="P24" i="1" s="1"/>
  <c r="O8" i="1"/>
  <c r="P8" i="1" s="1"/>
  <c r="O18" i="1"/>
  <c r="P18" i="1" s="1"/>
  <c r="O21" i="1"/>
  <c r="P21" i="1" s="1"/>
  <c r="M7" i="1"/>
  <c r="O6" i="1"/>
  <c r="O14" i="1"/>
  <c r="P14" i="1"/>
  <c r="O17" i="1"/>
  <c r="P17" i="1"/>
  <c r="O30" i="1"/>
  <c r="P30" i="1"/>
  <c r="O15" i="1"/>
  <c r="P15" i="1"/>
  <c r="O29" i="1"/>
  <c r="P29" i="1"/>
  <c r="O26" i="1"/>
  <c r="P26" i="1" s="1"/>
  <c r="P10" i="1"/>
  <c r="O10" i="1"/>
  <c r="O23" i="1"/>
  <c r="P23" i="1"/>
  <c r="O16" i="1"/>
  <c r="P16" i="1"/>
  <c r="O13" i="1"/>
  <c r="P13" i="1"/>
  <c r="O28" i="1"/>
  <c r="P28" i="1"/>
  <c r="O12" i="1"/>
  <c r="P12" i="1"/>
  <c r="O11" i="1"/>
  <c r="P11" i="1"/>
  <c r="O20" i="1"/>
  <c r="P20" i="1" s="1"/>
  <c r="P6" i="1" l="1"/>
  <c r="O7" i="1"/>
  <c r="O31" i="1" s="1"/>
  <c r="P7" i="1" l="1"/>
  <c r="P31" i="1" s="1"/>
  <c r="P33" i="1" s="1"/>
</calcChain>
</file>

<file path=xl/sharedStrings.xml><?xml version="1.0" encoding="utf-8"?>
<sst xmlns="http://schemas.openxmlformats.org/spreadsheetml/2006/main" count="34" uniqueCount="28">
  <si>
    <t>Payment Calculator</t>
  </si>
  <si>
    <t>Date</t>
  </si>
  <si>
    <t>Item</t>
  </si>
  <si>
    <t>Price</t>
  </si>
  <si>
    <t>% Down Payment</t>
  </si>
  <si>
    <t>Down Payment</t>
  </si>
  <si>
    <t>Loan Amount</t>
  </si>
  <si>
    <t>Rate</t>
  </si>
  <si>
    <t>Term (in years)</t>
  </si>
  <si>
    <t>Payment Schedule</t>
  </si>
  <si>
    <t>Payments per Year</t>
  </si>
  <si>
    <t>Payment</t>
  </si>
  <si>
    <t>Total Interest</t>
  </si>
  <si>
    <t>Total Cost</t>
  </si>
  <si>
    <t>Monthly</t>
  </si>
  <si>
    <t>Biweekly</t>
  </si>
  <si>
    <t>Weekly</t>
  </si>
  <si>
    <t>Term (years)</t>
  </si>
  <si>
    <t>Interest Rate and Term Comparison</t>
  </si>
  <si>
    <t>Interest Rates</t>
  </si>
  <si>
    <t>Amortization Schedule</t>
  </si>
  <si>
    <t>Year</t>
  </si>
  <si>
    <t>Beginning Balance</t>
  </si>
  <si>
    <t>Ending Balance</t>
  </si>
  <si>
    <t>Paid on Principle</t>
  </si>
  <si>
    <t>Interest Paid</t>
  </si>
  <si>
    <t>Subtotal</t>
  </si>
  <si>
    <t>Enter Item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</si>
</sst>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8" formatCode="&quot;$&quot;#,##0.00;[Red]\-&quot;$&quot;#,##0.00"/>
    <numFmt numFmtId="44" formatCode="_-&quot;$&quot;* #,##0.00_-;\-&quot;$&quot;* #,##0.00_-;_-&quot;$&quot;* &quot;-&quot;??_-;_-@_-"/>
    <numFmt numFmtId="43" formatCode="_-* #,##0.00_-;\-* #,##0.00_-;_-* &quot;-&quot;??_-;_-@_-"/>
    <numFmt numFmtId="164" formatCode="0.000%"/>
    <numFmt numFmtId="165" formatCode="&quot;$&quot;#,##0.00"/>
  </numFmts>
  <fonts count="9" x14ac:knownFonts="1">
    <font>
      <sz val="11"/>
      <color theme="1"/>
      <name val="Century Gothic"/>
      <family val="2"/>
      <scheme val="minor"/>
    </font>
    <font>
      <sz val="11"/>
      <color theme="1"/>
      <name val="Century Gothic"/>
      <family val="2"/>
      <scheme val="minor"/>
    </font>
    <font>
      <sz val="18"/>
      <color theme="3"/>
      <name val="Century Gothic"/>
      <family val="2"/>
      <scheme val="major"/>
    </font>
    <font>
      <b/>
      <sz val="11"/>
      <color theme="1"/>
      <name val="Century Gothic"/>
      <family val="2"/>
      <scheme val="minor"/>
    </font>
    <font>
      <sz val="11"/>
      <color theme="0"/>
      <name val="Century Gothic"/>
      <family val="2"/>
      <scheme val="minor"/>
    </font>
    <font>
      <u/>
      <sz val="11"/>
      <color theme="10"/>
      <name val="Century Gothic"/>
      <family val="2"/>
      <scheme val="minor"/>
    </font>
    <font>
      <b/>
      <sz val="18"/>
      <color theme="3"/>
      <name val="Century Gothic"/>
      <family val="2"/>
      <scheme val="major"/>
    </font>
    <font>
      <u/>
      <sz val="9"/>
      <color theme="10"/>
      <name val="Century Gothic"/>
      <family val="2"/>
      <scheme val="minor"/>
    </font>
    <font>
      <sz val="9"/>
      <color theme="1"/>
      <name val="Century Gothic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6">
    <border>
      <left/>
      <right/>
      <top/>
      <bottom/>
      <diagonal/>
    </border>
    <border>
      <left style="medium">
        <color theme="4"/>
      </left>
      <right/>
      <top style="medium">
        <color theme="4"/>
      </top>
      <bottom style="medium">
        <color theme="4"/>
      </bottom>
      <diagonal/>
    </border>
    <border>
      <left/>
      <right/>
      <top style="medium">
        <color theme="4"/>
      </top>
      <bottom style="medium">
        <color theme="4"/>
      </bottom>
      <diagonal/>
    </border>
    <border>
      <left/>
      <right style="medium">
        <color theme="4"/>
      </right>
      <top style="medium">
        <color theme="4"/>
      </top>
      <bottom style="medium">
        <color theme="4"/>
      </bottom>
      <diagonal/>
    </border>
    <border>
      <left style="medium">
        <color theme="2"/>
      </left>
      <right/>
      <top style="medium">
        <color theme="2"/>
      </top>
      <bottom/>
      <diagonal/>
    </border>
    <border>
      <left style="medium">
        <color theme="2"/>
      </left>
      <right/>
      <top/>
      <bottom/>
      <diagonal/>
    </border>
    <border>
      <left/>
      <right style="medium">
        <color theme="2"/>
      </right>
      <top/>
      <bottom/>
      <diagonal/>
    </border>
    <border>
      <left style="medium">
        <color theme="2"/>
      </left>
      <right/>
      <top/>
      <bottom style="medium">
        <color theme="2"/>
      </bottom>
      <diagonal/>
    </border>
    <border>
      <left/>
      <right style="medium">
        <color theme="2"/>
      </right>
      <top/>
      <bottom style="medium">
        <color theme="2"/>
      </bottom>
      <diagonal/>
    </border>
    <border>
      <left style="thin">
        <color theme="2"/>
      </left>
      <right style="thin">
        <color theme="2"/>
      </right>
      <top style="medium">
        <color theme="4"/>
      </top>
      <bottom/>
      <diagonal/>
    </border>
    <border>
      <left style="thin">
        <color theme="2"/>
      </left>
      <right style="thin">
        <color theme="2"/>
      </right>
      <top/>
      <bottom/>
      <diagonal/>
    </border>
    <border>
      <left style="thin">
        <color theme="2"/>
      </left>
      <right style="thin">
        <color theme="2"/>
      </right>
      <top/>
      <bottom style="medium">
        <color theme="2"/>
      </bottom>
      <diagonal/>
    </border>
    <border>
      <left style="thin">
        <color theme="2"/>
      </left>
      <right/>
      <top/>
      <bottom style="medium">
        <color theme="2"/>
      </bottom>
      <diagonal/>
    </border>
    <border>
      <left style="thin">
        <color theme="2"/>
      </left>
      <right/>
      <top/>
      <bottom/>
      <diagonal/>
    </border>
    <border>
      <left style="thin">
        <color theme="2"/>
      </left>
      <right style="medium">
        <color theme="2"/>
      </right>
      <top/>
      <bottom style="medium">
        <color theme="2"/>
      </bottom>
      <diagonal/>
    </border>
    <border>
      <left style="thin">
        <color theme="2"/>
      </left>
      <right style="medium">
        <color theme="2"/>
      </right>
      <top/>
      <bottom/>
      <diagonal/>
    </border>
    <border>
      <left style="thin">
        <color theme="2"/>
      </left>
      <right style="medium">
        <color theme="2"/>
      </right>
      <top/>
      <bottom style="thin">
        <color theme="2"/>
      </bottom>
      <diagonal/>
    </border>
    <border>
      <left style="thin">
        <color theme="2"/>
      </left>
      <right/>
      <top/>
      <bottom style="thin">
        <color theme="2"/>
      </bottom>
      <diagonal/>
    </border>
    <border>
      <left style="medium">
        <color theme="2"/>
      </left>
      <right/>
      <top style="medium">
        <color theme="4"/>
      </top>
      <bottom style="thin">
        <color theme="2"/>
      </bottom>
      <diagonal/>
    </border>
    <border>
      <left/>
      <right/>
      <top style="medium">
        <color theme="4"/>
      </top>
      <bottom style="thin">
        <color theme="2"/>
      </bottom>
      <diagonal/>
    </border>
    <border>
      <left/>
      <right style="medium">
        <color theme="2"/>
      </right>
      <top style="medium">
        <color theme="4"/>
      </top>
      <bottom style="thin">
        <color theme="2"/>
      </bottom>
      <diagonal/>
    </border>
    <border>
      <left style="thin">
        <color theme="2"/>
      </left>
      <right/>
      <top style="thin">
        <color theme="2"/>
      </top>
      <bottom/>
      <diagonal/>
    </border>
    <border>
      <left style="thin">
        <color theme="2"/>
      </left>
      <right style="medium">
        <color theme="2"/>
      </right>
      <top style="thin">
        <color theme="2"/>
      </top>
      <bottom/>
      <diagonal/>
    </border>
    <border>
      <left style="thin">
        <color theme="2"/>
      </left>
      <right/>
      <top style="medium">
        <color theme="2"/>
      </top>
      <bottom/>
      <diagonal/>
    </border>
    <border>
      <left style="thin">
        <color theme="2"/>
      </left>
      <right style="medium">
        <color theme="2"/>
      </right>
      <top style="medium">
        <color theme="2"/>
      </top>
      <bottom/>
      <diagonal/>
    </border>
    <border>
      <left style="thin">
        <color theme="2"/>
      </left>
      <right/>
      <top style="medium">
        <color theme="4"/>
      </top>
      <bottom style="thin">
        <color theme="2"/>
      </bottom>
      <diagonal/>
    </border>
    <border>
      <left style="thin">
        <color theme="2"/>
      </left>
      <right style="medium">
        <color theme="2"/>
      </right>
      <top style="medium">
        <color theme="4"/>
      </top>
      <bottom style="thin">
        <color theme="2"/>
      </bottom>
      <diagonal/>
    </border>
    <border>
      <left style="thick">
        <color theme="5"/>
      </left>
      <right/>
      <top style="thick">
        <color theme="5"/>
      </top>
      <bottom/>
      <diagonal/>
    </border>
    <border>
      <left/>
      <right/>
      <top style="thick">
        <color theme="5"/>
      </top>
      <bottom/>
      <diagonal/>
    </border>
    <border>
      <left/>
      <right style="thick">
        <color theme="5"/>
      </right>
      <top style="thick">
        <color theme="5"/>
      </top>
      <bottom/>
      <diagonal/>
    </border>
    <border>
      <left style="thick">
        <color theme="5"/>
      </left>
      <right/>
      <top/>
      <bottom/>
      <diagonal/>
    </border>
    <border>
      <left/>
      <right style="thick">
        <color theme="5"/>
      </right>
      <top/>
      <bottom/>
      <diagonal/>
    </border>
    <border>
      <left style="thick">
        <color theme="5"/>
      </left>
      <right/>
      <top/>
      <bottom style="thick">
        <color theme="5"/>
      </bottom>
      <diagonal/>
    </border>
    <border>
      <left/>
      <right/>
      <top/>
      <bottom style="thick">
        <color theme="5"/>
      </bottom>
      <diagonal/>
    </border>
    <border>
      <left/>
      <right style="thick">
        <color theme="5"/>
      </right>
      <top/>
      <bottom style="thick">
        <color theme="5"/>
      </bottom>
      <diagonal/>
    </border>
    <border>
      <left/>
      <right style="thin">
        <color theme="2"/>
      </right>
      <top/>
      <bottom style="thin">
        <color theme="2"/>
      </bottom>
      <diagonal/>
    </border>
  </borders>
  <cellStyleXfs count="6">
    <xf numFmtId="0" fontId="0" fillId="0" borderId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2" fillId="0" borderId="0" applyNumberFormat="0" applyFill="0" applyBorder="0" applyAlignment="0" applyProtection="0"/>
    <xf numFmtId="0" fontId="5" fillId="0" borderId="0" applyNumberFormat="0" applyFill="0" applyBorder="0" applyAlignment="0" applyProtection="0"/>
  </cellStyleXfs>
  <cellXfs count="73">
    <xf numFmtId="0" fontId="0" fillId="0" borderId="0" xfId="0"/>
    <xf numFmtId="9" fontId="0" fillId="0" borderId="0" xfId="3" applyFont="1"/>
    <xf numFmtId="0" fontId="0" fillId="2" borderId="27" xfId="0" applyFill="1" applyBorder="1"/>
    <xf numFmtId="0" fontId="0" fillId="2" borderId="28" xfId="0" applyFill="1" applyBorder="1"/>
    <xf numFmtId="0" fontId="0" fillId="2" borderId="29" xfId="0" applyFill="1" applyBorder="1"/>
    <xf numFmtId="0" fontId="0" fillId="2" borderId="30" xfId="0" applyFill="1" applyBorder="1"/>
    <xf numFmtId="0" fontId="0" fillId="2" borderId="0" xfId="0" applyFill="1"/>
    <xf numFmtId="0" fontId="0" fillId="2" borderId="31" xfId="0" applyFill="1" applyBorder="1"/>
    <xf numFmtId="0" fontId="6" fillId="2" borderId="1" xfId="4" applyFont="1" applyFill="1" applyBorder="1"/>
    <xf numFmtId="0" fontId="0" fillId="2" borderId="2" xfId="0" applyFill="1" applyBorder="1"/>
    <xf numFmtId="0" fontId="0" fillId="2" borderId="3" xfId="0" applyFill="1" applyBorder="1"/>
    <xf numFmtId="0" fontId="6" fillId="2" borderId="1" xfId="4" applyFont="1" applyFill="1" applyBorder="1" applyAlignment="1"/>
    <xf numFmtId="0" fontId="0" fillId="2" borderId="5" xfId="0" applyFill="1" applyBorder="1"/>
    <xf numFmtId="14" fontId="0" fillId="2" borderId="9" xfId="0" applyNumberFormat="1" applyFill="1" applyBorder="1"/>
    <xf numFmtId="0" fontId="0" fillId="2" borderId="9" xfId="0" applyFill="1" applyBorder="1"/>
    <xf numFmtId="164" fontId="0" fillId="2" borderId="6" xfId="3" applyNumberFormat="1" applyFont="1" applyFill="1" applyBorder="1" applyProtection="1">
      <protection locked="0"/>
    </xf>
    <xf numFmtId="0" fontId="7" fillId="2" borderId="0" xfId="5" applyFont="1" applyFill="1" applyBorder="1" applyAlignment="1">
      <alignment vertical="center" wrapText="1"/>
    </xf>
    <xf numFmtId="0" fontId="3" fillId="2" borderId="18" xfId="0" applyFont="1" applyFill="1" applyBorder="1"/>
    <xf numFmtId="0" fontId="3" fillId="2" borderId="25" xfId="0" applyFont="1" applyFill="1" applyBorder="1"/>
    <xf numFmtId="0" fontId="3" fillId="2" borderId="26" xfId="0" applyFont="1" applyFill="1" applyBorder="1"/>
    <xf numFmtId="0" fontId="0" fillId="2" borderId="10" xfId="0" applyFill="1" applyBorder="1" applyAlignment="1" applyProtection="1">
      <alignment horizontal="right"/>
      <protection locked="0"/>
    </xf>
    <xf numFmtId="0" fontId="0" fillId="2" borderId="10" xfId="0" applyFill="1" applyBorder="1"/>
    <xf numFmtId="0" fontId="0" fillId="2" borderId="6" xfId="0" applyFill="1" applyBorder="1"/>
    <xf numFmtId="165" fontId="0" fillId="2" borderId="21" xfId="0" applyNumberFormat="1" applyFill="1" applyBorder="1"/>
    <xf numFmtId="165" fontId="0" fillId="2" borderId="22" xfId="0" applyNumberFormat="1" applyFill="1" applyBorder="1"/>
    <xf numFmtId="44" fontId="0" fillId="2" borderId="10" xfId="2" applyFont="1" applyFill="1" applyBorder="1" applyProtection="1">
      <protection locked="0"/>
    </xf>
    <xf numFmtId="0" fontId="0" fillId="2" borderId="6" xfId="0" applyFill="1" applyBorder="1" applyAlignment="1">
      <alignment horizontal="right"/>
    </xf>
    <xf numFmtId="0" fontId="8" fillId="2" borderId="0" xfId="0" applyFont="1" applyFill="1"/>
    <xf numFmtId="165" fontId="0" fillId="2" borderId="13" xfId="0" applyNumberFormat="1" applyFill="1" applyBorder="1"/>
    <xf numFmtId="165" fontId="0" fillId="2" borderId="15" xfId="0" applyNumberFormat="1" applyFill="1" applyBorder="1"/>
    <xf numFmtId="9" fontId="0" fillId="2" borderId="10" xfId="3" applyFont="1" applyFill="1" applyBorder="1"/>
    <xf numFmtId="44" fontId="0" fillId="2" borderId="10" xfId="2" applyFont="1" applyFill="1" applyBorder="1"/>
    <xf numFmtId="8" fontId="0" fillId="2" borderId="6" xfId="2" applyNumberFormat="1" applyFont="1" applyFill="1" applyBorder="1"/>
    <xf numFmtId="0" fontId="0" fillId="2" borderId="7" xfId="0" applyFill="1" applyBorder="1"/>
    <xf numFmtId="0" fontId="0" fillId="2" borderId="11" xfId="0" applyFill="1" applyBorder="1"/>
    <xf numFmtId="0" fontId="3" fillId="2" borderId="11" xfId="0" applyFont="1" applyFill="1" applyBorder="1"/>
    <xf numFmtId="0" fontId="3" fillId="2" borderId="0" xfId="0" applyFont="1" applyFill="1"/>
    <xf numFmtId="0" fontId="3" fillId="2" borderId="17" xfId="0" applyFont="1" applyFill="1" applyBorder="1"/>
    <xf numFmtId="0" fontId="3" fillId="2" borderId="16" xfId="0" applyFont="1" applyFill="1" applyBorder="1"/>
    <xf numFmtId="10" fontId="3" fillId="2" borderId="13" xfId="3" applyNumberFormat="1" applyFont="1" applyFill="1" applyBorder="1"/>
    <xf numFmtId="165" fontId="0" fillId="2" borderId="13" xfId="2" applyNumberFormat="1" applyFont="1" applyFill="1" applyBorder="1"/>
    <xf numFmtId="165" fontId="0" fillId="2" borderId="15" xfId="2" applyNumberFormat="1" applyFont="1" applyFill="1" applyBorder="1"/>
    <xf numFmtId="165" fontId="0" fillId="2" borderId="13" xfId="1" applyNumberFormat="1" applyFont="1" applyFill="1" applyBorder="1"/>
    <xf numFmtId="165" fontId="0" fillId="2" borderId="15" xfId="1" applyNumberFormat="1" applyFont="1" applyFill="1" applyBorder="1"/>
    <xf numFmtId="165" fontId="0" fillId="2" borderId="12" xfId="0" applyNumberFormat="1" applyFill="1" applyBorder="1"/>
    <xf numFmtId="165" fontId="0" fillId="2" borderId="14" xfId="0" applyNumberFormat="1" applyFill="1" applyBorder="1"/>
    <xf numFmtId="0" fontId="3" fillId="2" borderId="4" xfId="0" applyFont="1" applyFill="1" applyBorder="1"/>
    <xf numFmtId="165" fontId="3" fillId="2" borderId="23" xfId="0" applyNumberFormat="1" applyFont="1" applyFill="1" applyBorder="1"/>
    <xf numFmtId="165" fontId="3" fillId="2" borderId="24" xfId="0" applyNumberFormat="1" applyFont="1" applyFill="1" applyBorder="1"/>
    <xf numFmtId="0" fontId="3" fillId="2" borderId="5" xfId="0" applyFont="1" applyFill="1" applyBorder="1"/>
    <xf numFmtId="0" fontId="3" fillId="2" borderId="13" xfId="0" applyFont="1" applyFill="1" applyBorder="1"/>
    <xf numFmtId="165" fontId="3" fillId="2" borderId="15" xfId="0" applyNumberFormat="1" applyFont="1" applyFill="1" applyBorder="1"/>
    <xf numFmtId="0" fontId="3" fillId="2" borderId="7" xfId="0" applyFont="1" applyFill="1" applyBorder="1"/>
    <xf numFmtId="0" fontId="3" fillId="2" borderId="12" xfId="0" applyFont="1" applyFill="1" applyBorder="1"/>
    <xf numFmtId="165" fontId="3" fillId="2" borderId="14" xfId="0" applyNumberFormat="1" applyFont="1" applyFill="1" applyBorder="1"/>
    <xf numFmtId="10" fontId="3" fillId="2" borderId="12" xfId="3" applyNumberFormat="1" applyFont="1" applyFill="1" applyBorder="1"/>
    <xf numFmtId="165" fontId="0" fillId="2" borderId="12" xfId="1" applyNumberFormat="1" applyFont="1" applyFill="1" applyBorder="1"/>
    <xf numFmtId="165" fontId="0" fillId="2" borderId="14" xfId="1" applyNumberFormat="1" applyFont="1" applyFill="1" applyBorder="1"/>
    <xf numFmtId="0" fontId="0" fillId="2" borderId="32" xfId="0" applyFill="1" applyBorder="1"/>
    <xf numFmtId="0" fontId="0" fillId="2" borderId="33" xfId="0" applyFill="1" applyBorder="1"/>
    <xf numFmtId="0" fontId="0" fillId="2" borderId="34" xfId="0" applyFill="1" applyBorder="1"/>
    <xf numFmtId="0" fontId="0" fillId="2" borderId="25" xfId="0" applyFill="1" applyBorder="1"/>
    <xf numFmtId="0" fontId="0" fillId="2" borderId="19" xfId="0" applyFill="1" applyBorder="1"/>
    <xf numFmtId="0" fontId="3" fillId="2" borderId="19" xfId="0" applyFont="1" applyFill="1" applyBorder="1"/>
    <xf numFmtId="0" fontId="0" fillId="2" borderId="20" xfId="0" applyFill="1" applyBorder="1"/>
    <xf numFmtId="8" fontId="4" fillId="2" borderId="35" xfId="0" applyNumberFormat="1" applyFont="1" applyFill="1" applyBorder="1"/>
    <xf numFmtId="165" fontId="0" fillId="2" borderId="6" xfId="0" applyNumberFormat="1" applyFill="1" applyBorder="1"/>
    <xf numFmtId="165" fontId="0" fillId="2" borderId="8" xfId="0" applyNumberFormat="1" applyFill="1" applyBorder="1"/>
    <xf numFmtId="0" fontId="3" fillId="2" borderId="5" xfId="0" applyFont="1" applyFill="1" applyBorder="1" applyAlignment="1">
      <alignment horizontal="center" vertical="center" textRotation="45" readingOrder="1"/>
    </xf>
    <xf numFmtId="0" fontId="7" fillId="2" borderId="5" xfId="5" applyFont="1" applyFill="1" applyBorder="1" applyAlignment="1">
      <alignment horizontal="left" vertical="center" wrapText="1" indent="12"/>
    </xf>
    <xf numFmtId="0" fontId="7" fillId="2" borderId="0" xfId="5" applyFont="1" applyFill="1" applyBorder="1" applyAlignment="1">
      <alignment horizontal="left" vertical="center" wrapText="1" indent="12"/>
    </xf>
    <xf numFmtId="0" fontId="7" fillId="2" borderId="5" xfId="5" applyFont="1" applyFill="1" applyBorder="1" applyAlignment="1">
      <alignment horizontal="left" wrapText="1" indent="12"/>
    </xf>
    <xf numFmtId="0" fontId="7" fillId="2" borderId="0" xfId="5" applyFont="1" applyFill="1" applyBorder="1" applyAlignment="1">
      <alignment horizontal="left" wrapText="1" indent="12"/>
    </xf>
  </cellXfs>
  <cellStyles count="6">
    <cellStyle name="Comma" xfId="1" builtinId="3"/>
    <cellStyle name="Currency" xfId="2" builtinId="4"/>
    <cellStyle name="Hyperlink" xfId="5" builtinId="8"/>
    <cellStyle name="Normal" xfId="0" builtinId="0"/>
    <cellStyle name="Percent" xfId="3" builtinId="5"/>
    <cellStyle name="Title" xfId="4" builtinId="15"/>
  </cellStyles>
  <dxfs count="1">
    <dxf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lice">
  <a:themeElements>
    <a:clrScheme name="Slice">
      <a:dk1>
        <a:sysClr val="windowText" lastClr="000000"/>
      </a:dk1>
      <a:lt1>
        <a:sysClr val="window" lastClr="FFFFFF"/>
      </a:lt1>
      <a:dk2>
        <a:srgbClr val="146194"/>
      </a:dk2>
      <a:lt2>
        <a:srgbClr val="76DBF4"/>
      </a:lt2>
      <a:accent1>
        <a:srgbClr val="052F61"/>
      </a:accent1>
      <a:accent2>
        <a:srgbClr val="A50E82"/>
      </a:accent2>
      <a:accent3>
        <a:srgbClr val="14967C"/>
      </a:accent3>
      <a:accent4>
        <a:srgbClr val="6A9E1F"/>
      </a:accent4>
      <a:accent5>
        <a:srgbClr val="E87D37"/>
      </a:accent5>
      <a:accent6>
        <a:srgbClr val="C62324"/>
      </a:accent6>
      <a:hlink>
        <a:srgbClr val="0D2E46"/>
      </a:hlink>
      <a:folHlink>
        <a:srgbClr val="356A95"/>
      </a:folHlink>
    </a:clrScheme>
    <a:fontScheme name="Slice">
      <a:majorFont>
        <a:latin typeface="Century Gothic" panose="020B0502020202020204"/>
        <a:ea typeface=""/>
        <a:cs typeface=""/>
        <a:font script="Jpan" typeface="メイリオ"/>
        <a:font script="Hang" typeface="HY중고딕"/>
        <a:font script="Hans" typeface="幼圆"/>
        <a:font script="Hant" typeface="微軟正黑體"/>
        <a:font script="Arab" typeface="Tahoma"/>
        <a:font script="Hebr" typeface="Gisha"/>
        <a:font script="Thai" typeface="DilleniaUPC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ahoma"/>
        <a:font script="Uigh" typeface="Microsoft Uighur"/>
        <a:font script="Geor" typeface="Sylfaen"/>
      </a:majorFont>
      <a:minorFont>
        <a:latin typeface="Century Gothic" panose="020B0502020202020204"/>
        <a:ea typeface=""/>
        <a:cs typeface=""/>
        <a:font script="Jpan" typeface="メイリオ"/>
        <a:font script="Hang" typeface="HY중고딕"/>
        <a:font script="Hans" typeface="幼圆"/>
        <a:font script="Hant" typeface="微軟正黑體"/>
        <a:font script="Arab" typeface="Tahoma"/>
        <a:font script="Hebr" typeface="Gisha"/>
        <a:font script="Thai" typeface="DilleniaUPC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ahoma"/>
        <a:font script="Uigh" typeface="Microsoft Uighur"/>
        <a:font script="Geor" typeface="Sylfaen"/>
      </a:minorFont>
    </a:fontScheme>
    <a:fmtScheme name="Slice">
      <a:fillStyleLst>
        <a:solidFill>
          <a:schemeClr val="phClr"/>
        </a:solidFill>
        <a:gradFill rotWithShape="1">
          <a:gsLst>
            <a:gs pos="0">
              <a:schemeClr val="phClr">
                <a:tint val="62000"/>
                <a:hueMod val="94000"/>
                <a:satMod val="140000"/>
                <a:lumMod val="110000"/>
              </a:schemeClr>
            </a:gs>
            <a:gs pos="100000">
              <a:schemeClr val="phClr">
                <a:tint val="84000"/>
                <a:satMod val="160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tint val="98000"/>
                <a:hueMod val="94000"/>
                <a:satMod val="130000"/>
                <a:lumMod val="128000"/>
              </a:schemeClr>
            </a:gs>
            <a:gs pos="100000">
              <a:schemeClr val="phClr">
                <a:shade val="94000"/>
                <a:lumMod val="88000"/>
              </a:schemeClr>
            </a:gs>
          </a:gsLst>
          <a:lin ang="5400000" scaled="0"/>
        </a:gradFill>
      </a:fillStyleLst>
      <a:lnStyleLst>
        <a:ln w="9525" cap="rnd" cmpd="sng" algn="ctr">
          <a:solidFill>
            <a:schemeClr val="phClr">
              <a:tint val="76000"/>
              <a:alpha val="60000"/>
              <a:hueMod val="94000"/>
            </a:schemeClr>
          </a:solidFill>
          <a:prstDash val="solid"/>
        </a:ln>
        <a:ln w="15875" cap="rnd" cmpd="sng" algn="ctr">
          <a:solidFill>
            <a:schemeClr val="phClr">
              <a:hueMod val="94000"/>
            </a:schemeClr>
          </a:solidFill>
          <a:prstDash val="solid"/>
        </a:ln>
        <a:ln w="28575" cap="rnd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>
            <a:innerShdw blurRad="25400" dist="12700" dir="13500000">
              <a:srgbClr val="000000">
                <a:alpha val="45000"/>
              </a:srgbClr>
            </a:innerShdw>
          </a:effectLst>
        </a:effectStyle>
        <a:effectStyle>
          <a:effectLst>
            <a:outerShdw blurRad="50800" dist="38100" dir="5400000" rotWithShape="0">
              <a:srgbClr val="000000">
                <a:alpha val="46000"/>
              </a:srgbClr>
            </a:outerShdw>
          </a:effectLst>
          <a:scene3d>
            <a:camera prst="orthographicFront">
              <a:rot lat="0" lon="0" rev="0"/>
            </a:camera>
            <a:lightRig rig="threePt" dir="t"/>
          </a:scene3d>
          <a:sp3d prstMaterial="plastic">
            <a:bevelT w="25400" h="25400"/>
          </a:sp3d>
        </a:effectStyle>
      </a:effectStyleLst>
      <a:bgFillStyleLst>
        <a:solidFill>
          <a:schemeClr val="phClr"/>
        </a:solidFill>
        <a:gradFill rotWithShape="1">
          <a:gsLst>
            <a:gs pos="10000">
              <a:schemeClr val="phClr">
                <a:tint val="97000"/>
                <a:hueMod val="92000"/>
                <a:satMod val="169000"/>
                <a:lumMod val="164000"/>
              </a:schemeClr>
            </a:gs>
            <a:gs pos="100000">
              <a:schemeClr val="phClr">
                <a:shade val="96000"/>
                <a:satMod val="120000"/>
                <a:lumMod val="90000"/>
              </a:schemeClr>
            </a:gs>
          </a:gsLst>
          <a:lin ang="6120000" scaled="1"/>
        </a:gradFill>
        <a:gradFill rotWithShape="1">
          <a:gsLst>
            <a:gs pos="0">
              <a:schemeClr val="phClr">
                <a:tint val="97000"/>
                <a:hueMod val="92000"/>
                <a:satMod val="169000"/>
                <a:lumMod val="164000"/>
              </a:schemeClr>
            </a:gs>
            <a:gs pos="100000">
              <a:schemeClr val="phClr">
                <a:shade val="96000"/>
                <a:satMod val="120000"/>
                <a:lumMod val="90000"/>
              </a:schemeClr>
            </a:gs>
          </a:gsLst>
          <a:path path="circle">
            <a:fillToRect b="100000"/>
          </a:path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Slice" id="{0507925B-6AC9-4358-8E18-C330545D08F8}" vid="{13FEC7C6-62A9-40C4-99D2-581AACACAA2F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2A3729-4367-4AA4-BD4A-8579EB3479BA}">
  <dimension ref="B1:AB40"/>
  <sheetViews>
    <sheetView tabSelected="1" zoomScale="110" zoomScaleNormal="110" workbookViewId="0">
      <selection activeCell="E7" sqref="E7"/>
    </sheetView>
  </sheetViews>
  <sheetFormatPr defaultRowHeight="16.5" x14ac:dyDescent="0.3"/>
  <cols>
    <col min="2" max="2" width="1.875" customWidth="1"/>
    <col min="4" max="4" width="19.375" customWidth="1"/>
    <col min="5" max="5" width="12" customWidth="1"/>
    <col min="6" max="10" width="18.625" customWidth="1"/>
    <col min="11" max="11" width="5" customWidth="1"/>
    <col min="12" max="12" width="6.625" customWidth="1"/>
    <col min="13" max="16" width="18.625" customWidth="1"/>
    <col min="18" max="18" width="1.875" customWidth="1"/>
    <col min="27" max="28" width="0" hidden="1" customWidth="1"/>
  </cols>
  <sheetData>
    <row r="1" spans="2:28" ht="17.25" thickBot="1" x14ac:dyDescent="0.35"/>
    <row r="2" spans="2:28" ht="12" customHeight="1" thickTop="1" x14ac:dyDescent="0.3">
      <c r="B2" s="2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4"/>
    </row>
    <row r="3" spans="2:28" ht="17.25" thickBot="1" x14ac:dyDescent="0.35">
      <c r="B3" s="5"/>
      <c r="C3" s="6"/>
      <c r="D3" s="6"/>
      <c r="E3" s="6"/>
      <c r="F3" s="6"/>
      <c r="G3" s="6"/>
      <c r="H3" s="6"/>
      <c r="I3" s="6"/>
      <c r="J3" s="6"/>
      <c r="K3" s="6"/>
      <c r="L3" s="6"/>
      <c r="M3" s="6"/>
      <c r="N3" s="6"/>
      <c r="O3" s="6"/>
      <c r="P3" s="6"/>
      <c r="Q3" s="6"/>
      <c r="R3" s="7"/>
    </row>
    <row r="4" spans="2:28" ht="23.25" thickBot="1" x14ac:dyDescent="0.35">
      <c r="B4" s="5"/>
      <c r="C4" s="6"/>
      <c r="D4" s="8" t="s">
        <v>0</v>
      </c>
      <c r="E4" s="9"/>
      <c r="F4" s="9"/>
      <c r="G4" s="10"/>
      <c r="H4" s="6"/>
      <c r="I4" s="6"/>
      <c r="J4" s="6"/>
      <c r="K4" s="6"/>
      <c r="L4" s="11" t="s">
        <v>20</v>
      </c>
      <c r="M4" s="9"/>
      <c r="N4" s="9"/>
      <c r="O4" s="9"/>
      <c r="P4" s="10"/>
      <c r="Q4" s="6"/>
      <c r="R4" s="7"/>
    </row>
    <row r="5" spans="2:28" ht="16.5" customHeight="1" x14ac:dyDescent="0.3">
      <c r="B5" s="5"/>
      <c r="C5" s="6"/>
      <c r="D5" s="12" t="s">
        <v>1</v>
      </c>
      <c r="E5" s="13">
        <f ca="1">NOW()</f>
        <v>45376.595724884261</v>
      </c>
      <c r="F5" s="14" t="s">
        <v>7</v>
      </c>
      <c r="G5" s="15">
        <v>5.5899999999999998E-2</v>
      </c>
      <c r="H5" s="69"/>
      <c r="I5" s="70"/>
      <c r="J5" s="70"/>
      <c r="K5" s="16"/>
      <c r="L5" s="17" t="s">
        <v>21</v>
      </c>
      <c r="M5" s="18" t="s">
        <v>22</v>
      </c>
      <c r="N5" s="18" t="s">
        <v>23</v>
      </c>
      <c r="O5" s="18" t="s">
        <v>24</v>
      </c>
      <c r="P5" s="19" t="s">
        <v>25</v>
      </c>
      <c r="Q5" s="6"/>
      <c r="R5" s="7"/>
      <c r="AA5" t="s">
        <v>9</v>
      </c>
    </row>
    <row r="6" spans="2:28" x14ac:dyDescent="0.3">
      <c r="B6" s="5"/>
      <c r="C6" s="6"/>
      <c r="D6" s="12" t="s">
        <v>2</v>
      </c>
      <c r="E6" s="20" t="s">
        <v>27</v>
      </c>
      <c r="F6" s="21" t="s">
        <v>8</v>
      </c>
      <c r="G6" s="22">
        <v>25</v>
      </c>
      <c r="H6" s="69"/>
      <c r="I6" s="70"/>
      <c r="J6" s="70"/>
      <c r="K6" s="16"/>
      <c r="L6" s="12">
        <v>1</v>
      </c>
      <c r="M6" s="23">
        <f>$E$10</f>
        <v>0</v>
      </c>
      <c r="N6" s="23">
        <f>IF(L6&lt;=$G$6,PV($G$5/$G$8,$G$8*($G$6-L6),-$G$9),0)</f>
        <v>0</v>
      </c>
      <c r="O6" s="23">
        <f>M6-N6</f>
        <v>0</v>
      </c>
      <c r="P6" s="24">
        <f>IF(M6&gt;0,$G$8*$G$9-O6,0)</f>
        <v>0</v>
      </c>
      <c r="Q6" s="6"/>
      <c r="R6" s="7"/>
      <c r="AA6" t="s">
        <v>14</v>
      </c>
      <c r="AB6">
        <v>12</v>
      </c>
    </row>
    <row r="7" spans="2:28" x14ac:dyDescent="0.3">
      <c r="B7" s="5"/>
      <c r="C7" s="6"/>
      <c r="D7" s="12" t="s">
        <v>3</v>
      </c>
      <c r="E7" s="25">
        <v>0</v>
      </c>
      <c r="F7" s="21" t="s">
        <v>9</v>
      </c>
      <c r="G7" s="26" t="s">
        <v>14</v>
      </c>
      <c r="H7" s="71"/>
      <c r="I7" s="72"/>
      <c r="J7" s="72"/>
      <c r="K7" s="27"/>
      <c r="L7" s="12">
        <v>2</v>
      </c>
      <c r="M7" s="28">
        <f>N6</f>
        <v>0</v>
      </c>
      <c r="N7" s="28">
        <f t="shared" ref="N7:N30" si="0">IF(L7&lt;=$G$6,PV($G$5/$G$8,$G$8*($G$6-L7),-$G$9),0)</f>
        <v>0</v>
      </c>
      <c r="O7" s="28">
        <f t="shared" ref="O7:O30" si="1">M7-N7</f>
        <v>0</v>
      </c>
      <c r="P7" s="29">
        <f t="shared" ref="P7:P30" si="2">IF(M7&gt;0,$G$8*$G$9-O7,0)</f>
        <v>0</v>
      </c>
      <c r="Q7" s="6"/>
      <c r="R7" s="7"/>
      <c r="AA7" t="s">
        <v>15</v>
      </c>
      <c r="AB7">
        <v>26</v>
      </c>
    </row>
    <row r="8" spans="2:28" x14ac:dyDescent="0.3">
      <c r="B8" s="5"/>
      <c r="C8" s="6"/>
      <c r="D8" s="12" t="s">
        <v>4</v>
      </c>
      <c r="E8" s="30">
        <v>0.2</v>
      </c>
      <c r="F8" s="21" t="s">
        <v>10</v>
      </c>
      <c r="G8" s="22">
        <f>_xlfn.XLOOKUP($G$7,$AA$6:$AA$8,$AB$6:$AB$8,,0)</f>
        <v>12</v>
      </c>
      <c r="H8" s="71"/>
      <c r="I8" s="72"/>
      <c r="J8" s="72"/>
      <c r="K8" s="6"/>
      <c r="L8" s="12">
        <v>3</v>
      </c>
      <c r="M8" s="28">
        <f t="shared" ref="M8:M30" si="3">N7</f>
        <v>0</v>
      </c>
      <c r="N8" s="28">
        <f t="shared" si="0"/>
        <v>0</v>
      </c>
      <c r="O8" s="28">
        <f t="shared" si="1"/>
        <v>0</v>
      </c>
      <c r="P8" s="29">
        <f t="shared" si="2"/>
        <v>0</v>
      </c>
      <c r="Q8" s="6"/>
      <c r="R8" s="7"/>
      <c r="AA8" t="s">
        <v>16</v>
      </c>
      <c r="AB8">
        <v>52</v>
      </c>
    </row>
    <row r="9" spans="2:28" x14ac:dyDescent="0.3">
      <c r="B9" s="5"/>
      <c r="C9" s="6"/>
      <c r="D9" s="12" t="s">
        <v>5</v>
      </c>
      <c r="E9" s="31">
        <f>$E$7*$E$8</f>
        <v>0</v>
      </c>
      <c r="F9" s="21" t="s">
        <v>11</v>
      </c>
      <c r="G9" s="32">
        <f>-PMT($G$5/$G$8,$G$8*$G$6,$E$10)</f>
        <v>0</v>
      </c>
      <c r="H9" s="6"/>
      <c r="I9" s="6"/>
      <c r="J9" s="6"/>
      <c r="K9" s="6"/>
      <c r="L9" s="12">
        <v>4</v>
      </c>
      <c r="M9" s="28">
        <f t="shared" si="3"/>
        <v>0</v>
      </c>
      <c r="N9" s="28">
        <f t="shared" si="0"/>
        <v>0</v>
      </c>
      <c r="O9" s="28">
        <f t="shared" si="1"/>
        <v>0</v>
      </c>
      <c r="P9" s="29">
        <f t="shared" si="2"/>
        <v>0</v>
      </c>
      <c r="Q9" s="6"/>
      <c r="R9" s="7"/>
    </row>
    <row r="10" spans="2:28" x14ac:dyDescent="0.3">
      <c r="B10" s="5"/>
      <c r="C10" s="6"/>
      <c r="D10" s="12" t="s">
        <v>6</v>
      </c>
      <c r="E10" s="31">
        <f>$E$7-$E$9</f>
        <v>0</v>
      </c>
      <c r="F10" s="21" t="s">
        <v>12</v>
      </c>
      <c r="G10" s="66">
        <f>($G$9*$G$8*$G$6)-$E$10</f>
        <v>0</v>
      </c>
      <c r="H10" s="6"/>
      <c r="I10" s="6"/>
      <c r="J10" s="6"/>
      <c r="K10" s="6"/>
      <c r="L10" s="12">
        <v>5</v>
      </c>
      <c r="M10" s="28">
        <f t="shared" si="3"/>
        <v>0</v>
      </c>
      <c r="N10" s="28">
        <f t="shared" si="0"/>
        <v>0</v>
      </c>
      <c r="O10" s="28">
        <f t="shared" si="1"/>
        <v>0</v>
      </c>
      <c r="P10" s="29">
        <f t="shared" si="2"/>
        <v>0</v>
      </c>
      <c r="Q10" s="6"/>
      <c r="R10" s="7"/>
      <c r="AA10" t="s">
        <v>17</v>
      </c>
    </row>
    <row r="11" spans="2:28" ht="17.25" thickBot="1" x14ac:dyDescent="0.35">
      <c r="B11" s="5"/>
      <c r="C11" s="6"/>
      <c r="D11" s="33"/>
      <c r="E11" s="34"/>
      <c r="F11" s="35" t="s">
        <v>13</v>
      </c>
      <c r="G11" s="67">
        <f>$E$7+$G$10</f>
        <v>0</v>
      </c>
      <c r="H11" s="6"/>
      <c r="I11" s="6"/>
      <c r="J11" s="6"/>
      <c r="K11" s="6"/>
      <c r="L11" s="12">
        <v>6</v>
      </c>
      <c r="M11" s="28">
        <f t="shared" si="3"/>
        <v>0</v>
      </c>
      <c r="N11" s="28">
        <f t="shared" si="0"/>
        <v>0</v>
      </c>
      <c r="O11" s="28">
        <f t="shared" si="1"/>
        <v>0</v>
      </c>
      <c r="P11" s="29">
        <f t="shared" si="2"/>
        <v>0</v>
      </c>
      <c r="Q11" s="6"/>
      <c r="R11" s="7"/>
      <c r="AA11">
        <v>5</v>
      </c>
    </row>
    <row r="12" spans="2:28" ht="17.25" thickBot="1" x14ac:dyDescent="0.35">
      <c r="B12" s="5"/>
      <c r="C12" s="6"/>
      <c r="D12" s="6"/>
      <c r="E12" s="6"/>
      <c r="F12" s="6"/>
      <c r="G12" s="6"/>
      <c r="H12" s="6"/>
      <c r="I12" s="6"/>
      <c r="J12" s="6"/>
      <c r="K12" s="6"/>
      <c r="L12" s="12">
        <v>7</v>
      </c>
      <c r="M12" s="28">
        <f t="shared" si="3"/>
        <v>0</v>
      </c>
      <c r="N12" s="28">
        <f t="shared" si="0"/>
        <v>0</v>
      </c>
      <c r="O12" s="28">
        <f t="shared" si="1"/>
        <v>0</v>
      </c>
      <c r="P12" s="29">
        <f t="shared" si="2"/>
        <v>0</v>
      </c>
      <c r="Q12" s="6"/>
      <c r="R12" s="7"/>
      <c r="AA12">
        <v>10</v>
      </c>
    </row>
    <row r="13" spans="2:28" ht="23.25" thickBot="1" x14ac:dyDescent="0.35">
      <c r="B13" s="5"/>
      <c r="C13" s="6"/>
      <c r="D13" s="8" t="s">
        <v>18</v>
      </c>
      <c r="E13" s="9"/>
      <c r="F13" s="9"/>
      <c r="G13" s="9"/>
      <c r="H13" s="9"/>
      <c r="I13" s="9"/>
      <c r="J13" s="10"/>
      <c r="K13" s="6"/>
      <c r="L13" s="12">
        <v>8</v>
      </c>
      <c r="M13" s="28">
        <f t="shared" si="3"/>
        <v>0</v>
      </c>
      <c r="N13" s="28">
        <f t="shared" si="0"/>
        <v>0</v>
      </c>
      <c r="O13" s="28">
        <f t="shared" si="1"/>
        <v>0</v>
      </c>
      <c r="P13" s="29">
        <f t="shared" si="2"/>
        <v>0</v>
      </c>
      <c r="Q13" s="6"/>
      <c r="R13" s="7"/>
      <c r="AA13">
        <v>15</v>
      </c>
    </row>
    <row r="14" spans="2:28" x14ac:dyDescent="0.3">
      <c r="B14" s="5"/>
      <c r="C14" s="6"/>
      <c r="D14" s="12"/>
      <c r="E14" s="6"/>
      <c r="F14" s="61"/>
      <c r="G14" s="62"/>
      <c r="H14" s="63" t="s">
        <v>8</v>
      </c>
      <c r="I14" s="62"/>
      <c r="J14" s="64"/>
      <c r="K14" s="6"/>
      <c r="L14" s="12">
        <v>9</v>
      </c>
      <c r="M14" s="28">
        <f t="shared" si="3"/>
        <v>0</v>
      </c>
      <c r="N14" s="28">
        <f t="shared" si="0"/>
        <v>0</v>
      </c>
      <c r="O14" s="28">
        <f t="shared" si="1"/>
        <v>0</v>
      </c>
      <c r="P14" s="29">
        <f t="shared" si="2"/>
        <v>0</v>
      </c>
      <c r="Q14" s="6"/>
      <c r="R14" s="7"/>
      <c r="AA14">
        <v>20</v>
      </c>
    </row>
    <row r="15" spans="2:28" x14ac:dyDescent="0.3">
      <c r="B15" s="5"/>
      <c r="C15" s="6"/>
      <c r="D15" s="12"/>
      <c r="E15" s="65">
        <f>$G$9</f>
        <v>0</v>
      </c>
      <c r="F15" s="37">
        <v>5</v>
      </c>
      <c r="G15" s="37">
        <v>10</v>
      </c>
      <c r="H15" s="37">
        <v>15</v>
      </c>
      <c r="I15" s="37">
        <v>20</v>
      </c>
      <c r="J15" s="38">
        <v>25</v>
      </c>
      <c r="K15" s="6"/>
      <c r="L15" s="12">
        <v>10</v>
      </c>
      <c r="M15" s="28">
        <f t="shared" si="3"/>
        <v>0</v>
      </c>
      <c r="N15" s="28">
        <f t="shared" si="0"/>
        <v>0</v>
      </c>
      <c r="O15" s="28">
        <f t="shared" si="1"/>
        <v>0</v>
      </c>
      <c r="P15" s="29">
        <f t="shared" si="2"/>
        <v>0</v>
      </c>
      <c r="Q15" s="6"/>
      <c r="R15" s="7"/>
      <c r="AA15">
        <v>25</v>
      </c>
    </row>
    <row r="16" spans="2:28" x14ac:dyDescent="0.3">
      <c r="B16" s="5"/>
      <c r="C16" s="6"/>
      <c r="D16" s="12"/>
      <c r="E16" s="39">
        <v>0.02</v>
      </c>
      <c r="F16" s="40">
        <f t="dataTable" ref="F16:J37" dt2D="1" dtr="1" r1="G6" r2="G5"/>
        <v>0</v>
      </c>
      <c r="G16" s="40">
        <v>0</v>
      </c>
      <c r="H16" s="40">
        <v>0</v>
      </c>
      <c r="I16" s="40">
        <v>0</v>
      </c>
      <c r="J16" s="41">
        <v>0</v>
      </c>
      <c r="K16" s="6"/>
      <c r="L16" s="12">
        <v>11</v>
      </c>
      <c r="M16" s="28">
        <f t="shared" si="3"/>
        <v>0</v>
      </c>
      <c r="N16" s="28">
        <f t="shared" si="0"/>
        <v>0</v>
      </c>
      <c r="O16" s="28">
        <f t="shared" si="1"/>
        <v>0</v>
      </c>
      <c r="P16" s="29">
        <f t="shared" si="2"/>
        <v>0</v>
      </c>
      <c r="Q16" s="6"/>
      <c r="R16" s="7"/>
    </row>
    <row r="17" spans="2:27" x14ac:dyDescent="0.3">
      <c r="B17" s="5"/>
      <c r="C17" s="6"/>
      <c r="D17" s="12"/>
      <c r="E17" s="39">
        <v>2.2499999999999999E-2</v>
      </c>
      <c r="F17" s="42">
        <v>0</v>
      </c>
      <c r="G17" s="42">
        <v>0</v>
      </c>
      <c r="H17" s="42">
        <v>0</v>
      </c>
      <c r="I17" s="42">
        <v>0</v>
      </c>
      <c r="J17" s="43">
        <v>0</v>
      </c>
      <c r="K17" s="6"/>
      <c r="L17" s="12">
        <v>12</v>
      </c>
      <c r="M17" s="28">
        <f t="shared" si="3"/>
        <v>0</v>
      </c>
      <c r="N17" s="28">
        <f t="shared" si="0"/>
        <v>0</v>
      </c>
      <c r="O17" s="28">
        <f t="shared" si="1"/>
        <v>0</v>
      </c>
      <c r="P17" s="29">
        <f t="shared" si="2"/>
        <v>0</v>
      </c>
      <c r="Q17" s="6"/>
      <c r="R17" s="7"/>
      <c r="AA17" t="s">
        <v>4</v>
      </c>
    </row>
    <row r="18" spans="2:27" x14ac:dyDescent="0.3">
      <c r="B18" s="5"/>
      <c r="C18" s="6"/>
      <c r="D18" s="12"/>
      <c r="E18" s="39">
        <v>2.5000000000000001E-2</v>
      </c>
      <c r="F18" s="42">
        <v>0</v>
      </c>
      <c r="G18" s="42">
        <v>0</v>
      </c>
      <c r="H18" s="42">
        <v>0</v>
      </c>
      <c r="I18" s="42">
        <v>0</v>
      </c>
      <c r="J18" s="43">
        <v>0</v>
      </c>
      <c r="K18" s="6"/>
      <c r="L18" s="12">
        <v>13</v>
      </c>
      <c r="M18" s="28">
        <f t="shared" si="3"/>
        <v>0</v>
      </c>
      <c r="N18" s="28">
        <f t="shared" si="0"/>
        <v>0</v>
      </c>
      <c r="O18" s="28">
        <f t="shared" si="1"/>
        <v>0</v>
      </c>
      <c r="P18" s="29">
        <f t="shared" si="2"/>
        <v>0</v>
      </c>
      <c r="Q18" s="6"/>
      <c r="R18" s="7"/>
      <c r="AA18" s="1">
        <v>0.05</v>
      </c>
    </row>
    <row r="19" spans="2:27" x14ac:dyDescent="0.3">
      <c r="B19" s="5"/>
      <c r="C19" s="6"/>
      <c r="D19" s="12"/>
      <c r="E19" s="39">
        <v>2.75E-2</v>
      </c>
      <c r="F19" s="42">
        <v>0</v>
      </c>
      <c r="G19" s="42">
        <v>0</v>
      </c>
      <c r="H19" s="42">
        <v>0</v>
      </c>
      <c r="I19" s="42">
        <v>0</v>
      </c>
      <c r="J19" s="43">
        <v>0</v>
      </c>
      <c r="K19" s="6"/>
      <c r="L19" s="12">
        <v>14</v>
      </c>
      <c r="M19" s="28">
        <f t="shared" si="3"/>
        <v>0</v>
      </c>
      <c r="N19" s="28">
        <f t="shared" si="0"/>
        <v>0</v>
      </c>
      <c r="O19" s="28">
        <f t="shared" si="1"/>
        <v>0</v>
      </c>
      <c r="P19" s="29">
        <f t="shared" si="2"/>
        <v>0</v>
      </c>
      <c r="Q19" s="6"/>
      <c r="R19" s="7"/>
      <c r="AA19" s="1">
        <v>0.1</v>
      </c>
    </row>
    <row r="20" spans="2:27" x14ac:dyDescent="0.3">
      <c r="B20" s="5"/>
      <c r="C20" s="6"/>
      <c r="D20" s="12"/>
      <c r="E20" s="39">
        <v>0.03</v>
      </c>
      <c r="F20" s="42">
        <v>0</v>
      </c>
      <c r="G20" s="42">
        <v>0</v>
      </c>
      <c r="H20" s="42">
        <v>0</v>
      </c>
      <c r="I20" s="42">
        <v>0</v>
      </c>
      <c r="J20" s="43">
        <v>0</v>
      </c>
      <c r="K20" s="6"/>
      <c r="L20" s="12">
        <v>15</v>
      </c>
      <c r="M20" s="28">
        <f t="shared" si="3"/>
        <v>0</v>
      </c>
      <c r="N20" s="28">
        <f t="shared" si="0"/>
        <v>0</v>
      </c>
      <c r="O20" s="28">
        <f t="shared" si="1"/>
        <v>0</v>
      </c>
      <c r="P20" s="29">
        <f t="shared" si="2"/>
        <v>0</v>
      </c>
      <c r="Q20" s="6"/>
      <c r="R20" s="7"/>
      <c r="AA20" s="1">
        <v>0.15</v>
      </c>
    </row>
    <row r="21" spans="2:27" x14ac:dyDescent="0.3">
      <c r="B21" s="5"/>
      <c r="C21" s="6"/>
      <c r="D21" s="12"/>
      <c r="E21" s="39">
        <v>3.2500000000000001E-2</v>
      </c>
      <c r="F21" s="42">
        <v>0</v>
      </c>
      <c r="G21" s="42">
        <v>0</v>
      </c>
      <c r="H21" s="42">
        <v>0</v>
      </c>
      <c r="I21" s="42">
        <v>0</v>
      </c>
      <c r="J21" s="43">
        <v>0</v>
      </c>
      <c r="K21" s="6"/>
      <c r="L21" s="12">
        <v>16</v>
      </c>
      <c r="M21" s="28">
        <f t="shared" si="3"/>
        <v>0</v>
      </c>
      <c r="N21" s="28">
        <f t="shared" si="0"/>
        <v>0</v>
      </c>
      <c r="O21" s="28">
        <f t="shared" si="1"/>
        <v>0</v>
      </c>
      <c r="P21" s="29">
        <f t="shared" si="2"/>
        <v>0</v>
      </c>
      <c r="Q21" s="6"/>
      <c r="R21" s="7"/>
      <c r="AA21" s="1">
        <v>0.2</v>
      </c>
    </row>
    <row r="22" spans="2:27" x14ac:dyDescent="0.3">
      <c r="B22" s="5"/>
      <c r="C22" s="6"/>
      <c r="D22" s="12"/>
      <c r="E22" s="39">
        <v>3.5000000000000003E-2</v>
      </c>
      <c r="F22" s="42">
        <v>0</v>
      </c>
      <c r="G22" s="42">
        <v>0</v>
      </c>
      <c r="H22" s="42">
        <v>0</v>
      </c>
      <c r="I22" s="42">
        <v>0</v>
      </c>
      <c r="J22" s="43">
        <v>0</v>
      </c>
      <c r="K22" s="6"/>
      <c r="L22" s="12">
        <v>17</v>
      </c>
      <c r="M22" s="28">
        <f t="shared" si="3"/>
        <v>0</v>
      </c>
      <c r="N22" s="28">
        <f t="shared" si="0"/>
        <v>0</v>
      </c>
      <c r="O22" s="28">
        <f t="shared" si="1"/>
        <v>0</v>
      </c>
      <c r="P22" s="29">
        <f t="shared" si="2"/>
        <v>0</v>
      </c>
      <c r="Q22" s="6"/>
      <c r="R22" s="7"/>
      <c r="AA22" s="1">
        <v>0.25</v>
      </c>
    </row>
    <row r="23" spans="2:27" x14ac:dyDescent="0.3">
      <c r="B23" s="5"/>
      <c r="C23" s="6"/>
      <c r="D23" s="12"/>
      <c r="E23" s="39">
        <v>3.7499999999999999E-2</v>
      </c>
      <c r="F23" s="42">
        <v>0</v>
      </c>
      <c r="G23" s="42">
        <v>0</v>
      </c>
      <c r="H23" s="42">
        <v>0</v>
      </c>
      <c r="I23" s="42">
        <v>0</v>
      </c>
      <c r="J23" s="43">
        <v>0</v>
      </c>
      <c r="K23" s="6"/>
      <c r="L23" s="12">
        <v>18</v>
      </c>
      <c r="M23" s="28">
        <f t="shared" si="3"/>
        <v>0</v>
      </c>
      <c r="N23" s="28">
        <f t="shared" si="0"/>
        <v>0</v>
      </c>
      <c r="O23" s="28">
        <f t="shared" si="1"/>
        <v>0</v>
      </c>
      <c r="P23" s="29">
        <f t="shared" si="2"/>
        <v>0</v>
      </c>
      <c r="Q23" s="6"/>
      <c r="R23" s="7"/>
    </row>
    <row r="24" spans="2:27" x14ac:dyDescent="0.3">
      <c r="B24" s="5"/>
      <c r="C24" s="6"/>
      <c r="D24" s="68" t="s">
        <v>19</v>
      </c>
      <c r="E24" s="39">
        <v>0.04</v>
      </c>
      <c r="F24" s="42">
        <v>0</v>
      </c>
      <c r="G24" s="42">
        <v>0</v>
      </c>
      <c r="H24" s="42">
        <v>0</v>
      </c>
      <c r="I24" s="42">
        <v>0</v>
      </c>
      <c r="J24" s="43">
        <v>0</v>
      </c>
      <c r="K24" s="6"/>
      <c r="L24" s="12">
        <v>19</v>
      </c>
      <c r="M24" s="28">
        <f t="shared" si="3"/>
        <v>0</v>
      </c>
      <c r="N24" s="28">
        <f t="shared" si="0"/>
        <v>0</v>
      </c>
      <c r="O24" s="28">
        <f t="shared" si="1"/>
        <v>0</v>
      </c>
      <c r="P24" s="29">
        <f t="shared" si="2"/>
        <v>0</v>
      </c>
      <c r="Q24" s="6"/>
      <c r="R24" s="7"/>
    </row>
    <row r="25" spans="2:27" x14ac:dyDescent="0.3">
      <c r="B25" s="5"/>
      <c r="C25" s="6"/>
      <c r="D25" s="68"/>
      <c r="E25" s="39">
        <v>4.2500000000000003E-2</v>
      </c>
      <c r="F25" s="42">
        <v>0</v>
      </c>
      <c r="G25" s="42">
        <v>0</v>
      </c>
      <c r="H25" s="42">
        <v>0</v>
      </c>
      <c r="I25" s="42">
        <v>0</v>
      </c>
      <c r="J25" s="43">
        <v>0</v>
      </c>
      <c r="K25" s="6"/>
      <c r="L25" s="12">
        <v>20</v>
      </c>
      <c r="M25" s="28">
        <f t="shared" si="3"/>
        <v>0</v>
      </c>
      <c r="N25" s="28">
        <f t="shared" si="0"/>
        <v>0</v>
      </c>
      <c r="O25" s="28">
        <f t="shared" si="1"/>
        <v>0</v>
      </c>
      <c r="P25" s="29">
        <f t="shared" si="2"/>
        <v>0</v>
      </c>
      <c r="Q25" s="6"/>
      <c r="R25" s="7"/>
    </row>
    <row r="26" spans="2:27" x14ac:dyDescent="0.3">
      <c r="B26" s="5"/>
      <c r="C26" s="6"/>
      <c r="D26" s="68"/>
      <c r="E26" s="39">
        <v>4.4999999999999998E-2</v>
      </c>
      <c r="F26" s="42">
        <v>0</v>
      </c>
      <c r="G26" s="42">
        <v>0</v>
      </c>
      <c r="H26" s="42">
        <v>0</v>
      </c>
      <c r="I26" s="42">
        <v>0</v>
      </c>
      <c r="J26" s="43">
        <v>0</v>
      </c>
      <c r="K26" s="6"/>
      <c r="L26" s="12">
        <v>21</v>
      </c>
      <c r="M26" s="28">
        <f t="shared" si="3"/>
        <v>0</v>
      </c>
      <c r="N26" s="28">
        <f t="shared" si="0"/>
        <v>0</v>
      </c>
      <c r="O26" s="28">
        <f t="shared" si="1"/>
        <v>0</v>
      </c>
      <c r="P26" s="29">
        <f t="shared" si="2"/>
        <v>0</v>
      </c>
      <c r="Q26" s="6"/>
      <c r="R26" s="7"/>
    </row>
    <row r="27" spans="2:27" x14ac:dyDescent="0.3">
      <c r="B27" s="5"/>
      <c r="C27" s="6"/>
      <c r="D27" s="68"/>
      <c r="E27" s="39">
        <v>4.7500000000000001E-2</v>
      </c>
      <c r="F27" s="42">
        <v>0</v>
      </c>
      <c r="G27" s="42">
        <v>0</v>
      </c>
      <c r="H27" s="42">
        <v>0</v>
      </c>
      <c r="I27" s="42">
        <v>0</v>
      </c>
      <c r="J27" s="43">
        <v>0</v>
      </c>
      <c r="K27" s="6"/>
      <c r="L27" s="12">
        <v>22</v>
      </c>
      <c r="M27" s="28">
        <f t="shared" si="3"/>
        <v>0</v>
      </c>
      <c r="N27" s="28">
        <f t="shared" si="0"/>
        <v>0</v>
      </c>
      <c r="O27" s="28">
        <f t="shared" si="1"/>
        <v>0</v>
      </c>
      <c r="P27" s="29">
        <f t="shared" si="2"/>
        <v>0</v>
      </c>
      <c r="Q27" s="6"/>
      <c r="R27" s="7"/>
    </row>
    <row r="28" spans="2:27" x14ac:dyDescent="0.3">
      <c r="B28" s="5"/>
      <c r="C28" s="6"/>
      <c r="D28" s="68"/>
      <c r="E28" s="39">
        <v>0.05</v>
      </c>
      <c r="F28" s="42">
        <v>0</v>
      </c>
      <c r="G28" s="42">
        <v>0</v>
      </c>
      <c r="H28" s="42">
        <v>0</v>
      </c>
      <c r="I28" s="42">
        <v>0</v>
      </c>
      <c r="J28" s="43">
        <v>0</v>
      </c>
      <c r="K28" s="6"/>
      <c r="L28" s="12">
        <v>23</v>
      </c>
      <c r="M28" s="28">
        <f t="shared" si="3"/>
        <v>0</v>
      </c>
      <c r="N28" s="28">
        <f t="shared" si="0"/>
        <v>0</v>
      </c>
      <c r="O28" s="28">
        <f t="shared" si="1"/>
        <v>0</v>
      </c>
      <c r="P28" s="29">
        <f t="shared" si="2"/>
        <v>0</v>
      </c>
      <c r="Q28" s="6"/>
      <c r="R28" s="7"/>
    </row>
    <row r="29" spans="2:27" x14ac:dyDescent="0.3">
      <c r="B29" s="5"/>
      <c r="C29" s="6"/>
      <c r="D29" s="68"/>
      <c r="E29" s="39">
        <v>5.2499999999999998E-2</v>
      </c>
      <c r="F29" s="42">
        <v>0</v>
      </c>
      <c r="G29" s="42">
        <v>0</v>
      </c>
      <c r="H29" s="42">
        <v>0</v>
      </c>
      <c r="I29" s="42">
        <v>0</v>
      </c>
      <c r="J29" s="43">
        <v>0</v>
      </c>
      <c r="K29" s="6"/>
      <c r="L29" s="12">
        <v>24</v>
      </c>
      <c r="M29" s="28">
        <f t="shared" si="3"/>
        <v>0</v>
      </c>
      <c r="N29" s="28">
        <f t="shared" si="0"/>
        <v>0</v>
      </c>
      <c r="O29" s="28">
        <f t="shared" si="1"/>
        <v>0</v>
      </c>
      <c r="P29" s="29">
        <f t="shared" si="2"/>
        <v>0</v>
      </c>
      <c r="Q29" s="6"/>
      <c r="R29" s="7"/>
    </row>
    <row r="30" spans="2:27" ht="17.25" thickBot="1" x14ac:dyDescent="0.35">
      <c r="B30" s="5"/>
      <c r="C30" s="6"/>
      <c r="D30" s="12"/>
      <c r="E30" s="39">
        <v>5.5E-2</v>
      </c>
      <c r="F30" s="42">
        <v>0</v>
      </c>
      <c r="G30" s="42">
        <v>0</v>
      </c>
      <c r="H30" s="42">
        <v>0</v>
      </c>
      <c r="I30" s="42">
        <v>0</v>
      </c>
      <c r="J30" s="43">
        <v>0</v>
      </c>
      <c r="K30" s="6"/>
      <c r="L30" s="33">
        <v>25</v>
      </c>
      <c r="M30" s="44">
        <f t="shared" si="3"/>
        <v>0</v>
      </c>
      <c r="N30" s="44">
        <f t="shared" si="0"/>
        <v>0</v>
      </c>
      <c r="O30" s="44">
        <f t="shared" si="1"/>
        <v>0</v>
      </c>
      <c r="P30" s="45">
        <f t="shared" si="2"/>
        <v>0</v>
      </c>
      <c r="Q30" s="6"/>
      <c r="R30" s="7"/>
    </row>
    <row r="31" spans="2:27" x14ac:dyDescent="0.3">
      <c r="B31" s="5"/>
      <c r="C31" s="6"/>
      <c r="D31" s="12"/>
      <c r="E31" s="39">
        <v>5.5899999999999998E-2</v>
      </c>
      <c r="F31" s="42">
        <v>0</v>
      </c>
      <c r="G31" s="42">
        <v>0</v>
      </c>
      <c r="H31" s="42">
        <v>0</v>
      </c>
      <c r="I31" s="42">
        <v>0</v>
      </c>
      <c r="J31" s="43">
        <v>0</v>
      </c>
      <c r="K31" s="6"/>
      <c r="L31" s="6"/>
      <c r="M31" s="6"/>
      <c r="N31" s="46" t="s">
        <v>26</v>
      </c>
      <c r="O31" s="47">
        <f>SUM($O$6:$O$30)</f>
        <v>0</v>
      </c>
      <c r="P31" s="48">
        <f>SUM($P$6:$P$30)</f>
        <v>0</v>
      </c>
      <c r="Q31" s="6"/>
      <c r="R31" s="7"/>
    </row>
    <row r="32" spans="2:27" x14ac:dyDescent="0.3">
      <c r="B32" s="5"/>
      <c r="C32" s="6"/>
      <c r="D32" s="12"/>
      <c r="E32" s="39">
        <v>5.7500000000000002E-2</v>
      </c>
      <c r="F32" s="42">
        <v>0</v>
      </c>
      <c r="G32" s="42">
        <v>0</v>
      </c>
      <c r="H32" s="42">
        <v>0</v>
      </c>
      <c r="I32" s="42">
        <v>0</v>
      </c>
      <c r="J32" s="43">
        <v>0</v>
      </c>
      <c r="K32" s="6"/>
      <c r="L32" s="6"/>
      <c r="M32" s="6"/>
      <c r="N32" s="49" t="s">
        <v>5</v>
      </c>
      <c r="O32" s="50"/>
      <c r="P32" s="51">
        <f>$E$9</f>
        <v>0</v>
      </c>
      <c r="Q32" s="6"/>
      <c r="R32" s="7"/>
    </row>
    <row r="33" spans="2:18" ht="17.25" thickBot="1" x14ac:dyDescent="0.35">
      <c r="B33" s="5"/>
      <c r="C33" s="6"/>
      <c r="D33" s="12"/>
      <c r="E33" s="39">
        <v>0.06</v>
      </c>
      <c r="F33" s="42">
        <v>0</v>
      </c>
      <c r="G33" s="42">
        <v>0</v>
      </c>
      <c r="H33" s="42">
        <v>0</v>
      </c>
      <c r="I33" s="42">
        <v>0</v>
      </c>
      <c r="J33" s="43">
        <v>0</v>
      </c>
      <c r="K33" s="6"/>
      <c r="L33" s="6"/>
      <c r="M33" s="6"/>
      <c r="N33" s="52" t="s">
        <v>13</v>
      </c>
      <c r="O33" s="53"/>
      <c r="P33" s="54">
        <f>O31+P31+P32</f>
        <v>0</v>
      </c>
      <c r="Q33" s="6"/>
      <c r="R33" s="7"/>
    </row>
    <row r="34" spans="2:18" x14ac:dyDescent="0.3">
      <c r="B34" s="5"/>
      <c r="C34" s="6"/>
      <c r="D34" s="12"/>
      <c r="E34" s="39">
        <v>6.25E-2</v>
      </c>
      <c r="F34" s="42">
        <v>0</v>
      </c>
      <c r="G34" s="42">
        <v>0</v>
      </c>
      <c r="H34" s="42">
        <v>0</v>
      </c>
      <c r="I34" s="42">
        <v>0</v>
      </c>
      <c r="J34" s="43">
        <v>0</v>
      </c>
      <c r="K34" s="6"/>
      <c r="L34" s="6"/>
      <c r="M34" s="6"/>
      <c r="N34" s="36"/>
      <c r="O34" s="36"/>
      <c r="P34" s="36"/>
      <c r="Q34" s="6"/>
      <c r="R34" s="7"/>
    </row>
    <row r="35" spans="2:18" x14ac:dyDescent="0.3">
      <c r="B35" s="5"/>
      <c r="C35" s="6"/>
      <c r="D35" s="12"/>
      <c r="E35" s="39">
        <v>6.5000000000000002E-2</v>
      </c>
      <c r="F35" s="42">
        <v>0</v>
      </c>
      <c r="G35" s="42">
        <v>0</v>
      </c>
      <c r="H35" s="42">
        <v>0</v>
      </c>
      <c r="I35" s="42">
        <v>0</v>
      </c>
      <c r="J35" s="43">
        <v>0</v>
      </c>
      <c r="K35" s="6"/>
      <c r="L35" s="6"/>
      <c r="M35" s="6"/>
      <c r="N35" s="6"/>
      <c r="O35" s="6"/>
      <c r="P35" s="6"/>
      <c r="Q35" s="6"/>
      <c r="R35" s="7"/>
    </row>
    <row r="36" spans="2:18" x14ac:dyDescent="0.3">
      <c r="B36" s="5"/>
      <c r="C36" s="6"/>
      <c r="D36" s="12"/>
      <c r="E36" s="39">
        <v>6.7500000000000004E-2</v>
      </c>
      <c r="F36" s="42">
        <v>0</v>
      </c>
      <c r="G36" s="42">
        <v>0</v>
      </c>
      <c r="H36" s="42">
        <v>0</v>
      </c>
      <c r="I36" s="42">
        <v>0</v>
      </c>
      <c r="J36" s="43">
        <v>0</v>
      </c>
      <c r="K36" s="6"/>
      <c r="L36" s="6"/>
      <c r="M36" s="6"/>
      <c r="N36" s="6"/>
      <c r="O36" s="6"/>
      <c r="P36" s="6"/>
      <c r="Q36" s="6"/>
      <c r="R36" s="7"/>
    </row>
    <row r="37" spans="2:18" ht="17.25" thickBot="1" x14ac:dyDescent="0.35">
      <c r="B37" s="5"/>
      <c r="C37" s="6"/>
      <c r="D37" s="33"/>
      <c r="E37" s="55">
        <v>7.0000000000000007E-2</v>
      </c>
      <c r="F37" s="56">
        <v>0</v>
      </c>
      <c r="G37" s="56">
        <v>0</v>
      </c>
      <c r="H37" s="56">
        <v>0</v>
      </c>
      <c r="I37" s="56">
        <v>0</v>
      </c>
      <c r="J37" s="57">
        <v>0</v>
      </c>
      <c r="K37" s="6"/>
      <c r="L37" s="6"/>
      <c r="M37" s="6"/>
      <c r="N37" s="6"/>
      <c r="O37" s="6"/>
      <c r="P37" s="6"/>
      <c r="Q37" s="6"/>
      <c r="R37" s="7"/>
    </row>
    <row r="38" spans="2:18" x14ac:dyDescent="0.3">
      <c r="B38" s="5"/>
      <c r="C38" s="6"/>
      <c r="D38" s="6"/>
      <c r="E38" s="6"/>
      <c r="F38" s="6"/>
      <c r="G38" s="6"/>
      <c r="H38" s="6"/>
      <c r="I38" s="6"/>
      <c r="J38" s="6"/>
      <c r="K38" s="6"/>
      <c r="L38" s="6"/>
      <c r="M38" s="6"/>
      <c r="N38" s="6"/>
      <c r="O38" s="6"/>
      <c r="P38" s="6"/>
      <c r="Q38" s="6"/>
      <c r="R38" s="7"/>
    </row>
    <row r="39" spans="2:18" ht="12" customHeight="1" thickBot="1" x14ac:dyDescent="0.35">
      <c r="B39" s="58"/>
      <c r="C39" s="59"/>
      <c r="D39" s="59"/>
      <c r="E39" s="59"/>
      <c r="F39" s="59"/>
      <c r="G39" s="59"/>
      <c r="H39" s="59"/>
      <c r="I39" s="59"/>
      <c r="J39" s="59"/>
      <c r="K39" s="59"/>
      <c r="L39" s="59"/>
      <c r="M39" s="59"/>
      <c r="N39" s="59"/>
      <c r="O39" s="59"/>
      <c r="P39" s="59"/>
      <c r="Q39" s="59"/>
      <c r="R39" s="60"/>
    </row>
    <row r="40" spans="2:18" ht="17.25" thickTop="1" x14ac:dyDescent="0.3"/>
  </sheetData>
  <sheetProtection sheet="1" objects="1" scenarios="1"/>
  <mergeCells count="3">
    <mergeCell ref="D24:D29"/>
    <mergeCell ref="H5:J6"/>
    <mergeCell ref="H7:J8"/>
  </mergeCells>
  <conditionalFormatting sqref="E16:E37">
    <cfRule type="cellIs" dxfId="0" priority="1" operator="equal">
      <formula>$G$5</formula>
    </cfRule>
  </conditionalFormatting>
  <dataValidations count="3">
    <dataValidation type="list" allowBlank="1" showInputMessage="1" showErrorMessage="1" sqref="E8" xr:uid="{3588E070-70BC-4260-8216-F274E4FFD78F}">
      <formula1>$AA$18:$AA$22</formula1>
    </dataValidation>
    <dataValidation type="list" allowBlank="1" showInputMessage="1" showErrorMessage="1" sqref="G6" xr:uid="{4680B0DF-7046-488B-9BC6-AC9D8AA5A688}">
      <formula1>$AA$11:$AA$15</formula1>
    </dataValidation>
    <dataValidation type="list" allowBlank="1" showInputMessage="1" showErrorMessage="1" sqref="G7" xr:uid="{68096B6D-96B6-4107-B9DC-1FB7C5FBA441}">
      <formula1>$AA$6:$AA$8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Duncan Snooks</dc:creator>
  <cp:lastModifiedBy>Duncan Snooks</cp:lastModifiedBy>
  <dcterms:created xsi:type="dcterms:W3CDTF">2024-02-05T16:01:40Z</dcterms:created>
  <dcterms:modified xsi:type="dcterms:W3CDTF">2024-03-25T21:19:11Z</dcterms:modified>
</cp:coreProperties>
</file>