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n Munro\Dropbox\dev\lazarus\computing\z80\box80\test_files\validation\"/>
    </mc:Choice>
  </mc:AlternateContent>
  <xr:revisionPtr revIDLastSave="0" documentId="13_ncr:1_{2A6DD020-A2D3-4AC1-8495-3686367BD5BC}" xr6:coauthVersionLast="47" xr6:coauthVersionMax="47" xr10:uidLastSave="{00000000-0000-0000-0000-000000000000}"/>
  <bookViews>
    <workbookView xWindow="732" yWindow="732" windowWidth="20076" windowHeight="11472" activeTab="1" xr2:uid="{84EB85F7-8048-4063-BC53-51767C72ED03}"/>
  </bookViews>
  <sheets>
    <sheet name="Compliance" sheetId="2" r:id="rId1"/>
    <sheet name="Tests" sheetId="3" r:id="rId2"/>
    <sheet name="Workshee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2" l="1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72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5" i="3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 l="1"/>
  <c r="D11" i="2"/>
  <c r="E10" i="2"/>
  <c r="E9" i="2"/>
  <c r="E7" i="2"/>
  <c r="E8" i="2"/>
  <c r="D10" i="2"/>
  <c r="D9" i="2"/>
  <c r="D8" i="2"/>
  <c r="D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Duncan Munro</author>
  </authors>
  <commentList>
    <comment ref="G13" authorId="0" shapeId="0" xr:uid="{E23E6411-98CA-4378-8827-6FBB024BD48C}">
      <text>
        <r>
          <rPr>
            <b/>
            <sz val="9"/>
            <color indexed="81"/>
            <rFont val="Tahoma"/>
            <family val="2"/>
          </rPr>
          <t>Duncan Munro:</t>
        </r>
        <r>
          <rPr>
            <sz val="9"/>
            <color indexed="81"/>
            <rFont val="Tahoma"/>
            <family val="2"/>
          </rPr>
          <t xml:space="preserve">
Was box80 crash, now OK</t>
        </r>
      </text>
    </comment>
  </commentList>
</comments>
</file>

<file path=xl/sharedStrings.xml><?xml version="1.0" encoding="utf-8"?>
<sst xmlns="http://schemas.openxmlformats.org/spreadsheetml/2006/main" count="210" uniqueCount="200">
  <si>
    <t>Mem IY  IX  HL  DE  BC  F A SP</t>
  </si>
  <si>
    <t>Entry</t>
  </si>
  <si>
    <t>Source</t>
  </si>
  <si>
    <t>SC131</t>
  </si>
  <si>
    <t>BOX80</t>
  </si>
  <si>
    <t>Flags</t>
  </si>
  <si>
    <t>S Z x H x P N C</t>
  </si>
  <si>
    <t>box80 Test Compliance</t>
  </si>
  <si>
    <t>Date/Tim</t>
  </si>
  <si>
    <t>Notable fixes</t>
  </si>
  <si>
    <t>Number if ZEXALL tests done and latest compliance information</t>
  </si>
  <si>
    <t>Not all tests were implemented as they caused the target and reference machines to crash (many illegal insts)</t>
  </si>
  <si>
    <t xml:space="preserve">Tests     </t>
  </si>
  <si>
    <t xml:space="preserve">Failures     </t>
  </si>
  <si>
    <t xml:space="preserve">%     </t>
  </si>
  <si>
    <t>Bad handling of flags on results of ADD r16,r16</t>
  </si>
  <si>
    <t>Half carry in SBC 8 bit wasn't respecting incoming C</t>
  </si>
  <si>
    <t>AND instruction not setting H flag (XOR/OR clear it)</t>
  </si>
  <si>
    <t xml:space="preserve">Clearup     </t>
  </si>
  <si>
    <t>AND instruction wasn't clearing N flag</t>
  </si>
  <si>
    <t>NEG not setting flags correctly</t>
  </si>
  <si>
    <t>Not setting flags on DAA correctly</t>
  </si>
  <si>
    <t>DAA not setting H correctly, documentation poor</t>
  </si>
  <si>
    <t>DAA not setting S correctly</t>
  </si>
  <si>
    <t>SCF not clearing H/N flags</t>
  </si>
  <si>
    <t>CCF not setting flags correctly</t>
  </si>
  <si>
    <t>Further changes to CCF but not effective</t>
  </si>
  <si>
    <t>Changed CCF to flip both H and C flags</t>
  </si>
  <si>
    <t>CCF now resets H,N flips C everything else left alone</t>
  </si>
  <si>
    <t>ZEXDOC tests being carried out</t>
  </si>
  <si>
    <t>Name</t>
  </si>
  <si>
    <t>Instructions</t>
  </si>
  <si>
    <t>Increment</t>
  </si>
  <si>
    <t>Shift</t>
  </si>
  <si>
    <t>Total</t>
  </si>
  <si>
    <t>Z180</t>
  </si>
  <si>
    <t>box80</t>
  </si>
  <si>
    <t>adc16</t>
  </si>
  <si>
    <t>add16</t>
  </si>
  <si>
    <t>add16x</t>
  </si>
  <si>
    <t>add16y</t>
  </si>
  <si>
    <t>alu8i</t>
  </si>
  <si>
    <t>alu8r</t>
  </si>
  <si>
    <t>alu8rx</t>
  </si>
  <si>
    <t>alu8x</t>
  </si>
  <si>
    <t>bitx</t>
  </si>
  <si>
    <t>bitz80</t>
  </si>
  <si>
    <t>cpd1</t>
  </si>
  <si>
    <t>cpi1</t>
  </si>
  <si>
    <t>daax</t>
  </si>
  <si>
    <t>inca</t>
  </si>
  <si>
    <t>incb</t>
  </si>
  <si>
    <t>incbc</t>
  </si>
  <si>
    <t>incc</t>
  </si>
  <si>
    <t>incd</t>
  </si>
  <si>
    <t>incde</t>
  </si>
  <si>
    <t>ince</t>
  </si>
  <si>
    <t>inch</t>
  </si>
  <si>
    <t>inchl</t>
  </si>
  <si>
    <t>incix</t>
  </si>
  <si>
    <t>inciy</t>
  </si>
  <si>
    <t>incl</t>
  </si>
  <si>
    <t>incm</t>
  </si>
  <si>
    <t>incsp</t>
  </si>
  <si>
    <t>incx</t>
  </si>
  <si>
    <t>incxh</t>
  </si>
  <si>
    <t>incxl</t>
  </si>
  <si>
    <t>incyh</t>
  </si>
  <si>
    <t>incyl</t>
  </si>
  <si>
    <t>ld161</t>
  </si>
  <si>
    <t>ld162</t>
  </si>
  <si>
    <t>ld163</t>
  </si>
  <si>
    <t>ld164</t>
  </si>
  <si>
    <t>ld165</t>
  </si>
  <si>
    <t>ld166</t>
  </si>
  <si>
    <t>ld167</t>
  </si>
  <si>
    <t>ld168</t>
  </si>
  <si>
    <t>ld16im</t>
  </si>
  <si>
    <t>ld16ix</t>
  </si>
  <si>
    <t>ld8bd</t>
  </si>
  <si>
    <t>ld8im</t>
  </si>
  <si>
    <t>ld8imx</t>
  </si>
  <si>
    <t>ld8ix1</t>
  </si>
  <si>
    <t>ld8ix2</t>
  </si>
  <si>
    <t>ld8ix3</t>
  </si>
  <si>
    <t>ld8ixy</t>
  </si>
  <si>
    <t>ld8rr</t>
  </si>
  <si>
    <t>ld8rrx</t>
  </si>
  <si>
    <t>lda</t>
  </si>
  <si>
    <t>ldd1</t>
  </si>
  <si>
    <t>ldd2</t>
  </si>
  <si>
    <t>ldi1</t>
  </si>
  <si>
    <t>ldi2</t>
  </si>
  <si>
    <t>negx</t>
  </si>
  <si>
    <t>rldx</t>
  </si>
  <si>
    <t>rot8080</t>
  </si>
  <si>
    <t>rotxy</t>
  </si>
  <si>
    <t>srz80</t>
  </si>
  <si>
    <t>srzx</t>
  </si>
  <si>
    <t>st8ix1</t>
  </si>
  <si>
    <t>st8ix2</t>
  </si>
  <si>
    <t>st8ix3</t>
  </si>
  <si>
    <t>stabd</t>
  </si>
  <si>
    <t>&lt;adc,sbc&gt; hl,&lt;bc,de,hl,sp&gt;</t>
  </si>
  <si>
    <t>add hl,&lt;bc,de,hl,sp&gt;</t>
  </si>
  <si>
    <t>add ix,&lt;bc,de,ix,sp&gt;</t>
  </si>
  <si>
    <t>add iy,&lt;bc,de,iy,sp&gt;</t>
  </si>
  <si>
    <t>aluop a,nn</t>
  </si>
  <si>
    <t>aluop a,&lt;b,c,d,e,h,l,(hl),a&gt;</t>
  </si>
  <si>
    <t>aluop a,&lt;ixh,ixl,iyh,iyl&gt;</t>
  </si>
  <si>
    <t>aluop a,(&lt;ix,iy&gt;+1)</t>
  </si>
  <si>
    <t>bit n,(&lt;ix,iy&gt;+1)</t>
  </si>
  <si>
    <t>bit n,&lt;b,c,d,e,h,l,(hl),a&gt;</t>
  </si>
  <si>
    <t>cpd&lt;r&gt;</t>
  </si>
  <si>
    <t>cpi&lt;r&gt;</t>
  </si>
  <si>
    <t>&lt;daa,cpl,scf,ccf&gt;</t>
  </si>
  <si>
    <t>&lt;inc,dec&gt; a</t>
  </si>
  <si>
    <t>&lt;inc,dec&gt; b</t>
  </si>
  <si>
    <t>&lt;inc,dec&gt; bc</t>
  </si>
  <si>
    <t>&lt;inc,dec&gt; c</t>
  </si>
  <si>
    <t>&lt;inc,dec&gt; d</t>
  </si>
  <si>
    <t>&lt;inc,dec&gt; de</t>
  </si>
  <si>
    <t>&lt;inc,dec&gt; e</t>
  </si>
  <si>
    <t>&lt;inc,dec&gt; h</t>
  </si>
  <si>
    <t>&lt;inc,dec&gt; hl</t>
  </si>
  <si>
    <t>&lt;inc,dec&gt; ix</t>
  </si>
  <si>
    <t>&lt;inc,dec&gt; iy</t>
  </si>
  <si>
    <t>&lt;inc,dec&gt; l</t>
  </si>
  <si>
    <t>&lt;inc,dec&gt; (hl)</t>
  </si>
  <si>
    <t>&lt;inc,dec&gt; sp</t>
  </si>
  <si>
    <t>&lt;inc,dec&gt; (&lt;ix,iy&gt;+1)</t>
  </si>
  <si>
    <t>&lt;inc,dec&gt; ixh</t>
  </si>
  <si>
    <t>&lt;inc,dec&gt; ixl</t>
  </si>
  <si>
    <t>&lt;inc,dec&gt; iyh</t>
  </si>
  <si>
    <t>&lt;inc,dec&gt; iyl</t>
  </si>
  <si>
    <t>ld &lt;bc,de&gt;,(nnnn)</t>
  </si>
  <si>
    <t>ld hl,(nnnn)</t>
  </si>
  <si>
    <t>ld sp,(nnnn)</t>
  </si>
  <si>
    <t>ld &lt;ix,iy&gt;,(nnnn)</t>
  </si>
  <si>
    <t>ld (nnnn),&lt;bc,de&gt;</t>
  </si>
  <si>
    <t>ld (nnnn),hl</t>
  </si>
  <si>
    <t>ld (nnnn),sp</t>
  </si>
  <si>
    <t>ld (nnnn),&lt;ix,iy&gt;</t>
  </si>
  <si>
    <t>ld &lt;bc,de,hl,sp&gt;,nnnn</t>
  </si>
  <si>
    <t>ld &lt;ix,iy&gt;,nnnn</t>
  </si>
  <si>
    <t>ld a,&lt;(bc),(de)&gt;</t>
  </si>
  <si>
    <t>ld &lt;b,c,d,e,h,l,(hl),a&gt;,nn</t>
  </si>
  <si>
    <t>ld (&lt;ix,iy&gt;+1),nn</t>
  </si>
  <si>
    <t>ld &lt;b,c,d,e&gt;,(&lt;ix,iy&gt;+1)</t>
  </si>
  <si>
    <t>ld &lt;h,l&gt;,(&lt;ix,iy&gt;+1)</t>
  </si>
  <si>
    <t>ld a,(&lt;ix,iy&gt;+1)</t>
  </si>
  <si>
    <t>ld &lt;ixh,ixl,iyh,iyl&gt;,nn</t>
  </si>
  <si>
    <t>ld &lt;bcdehla&gt;,&lt;bcdehla&gt;</t>
  </si>
  <si>
    <t>ld &lt;bcdexya&gt;,&lt;bcdexya&gt;</t>
  </si>
  <si>
    <t>ld a,(nnnn) / ld (nnnn),a</t>
  </si>
  <si>
    <t>ldd&lt;r&gt; (1)</t>
  </si>
  <si>
    <t>ldd&lt;r&gt; (2)</t>
  </si>
  <si>
    <t>ldi&lt;r&gt; (1)</t>
  </si>
  <si>
    <t>ldi&lt;r&gt; (2)</t>
  </si>
  <si>
    <t>neg</t>
  </si>
  <si>
    <t>&lt;rrd,rld&gt;</t>
  </si>
  <si>
    <t>&lt;rlca,rrca,rla,rra&gt;</t>
  </si>
  <si>
    <t>shf/rot (&lt;ix,iy&gt;+1)</t>
  </si>
  <si>
    <t>rotz80</t>
  </si>
  <si>
    <t>shf/rot &lt;b,c,d,e,h,l,(hl),a&gt;</t>
  </si>
  <si>
    <t>&lt;set,res&gt; n,&lt;bcdehl(hl)a&gt;</t>
  </si>
  <si>
    <t>&lt;set,res&gt; n,(&lt;ix,iy&gt;+1)</t>
  </si>
  <si>
    <t>ld (&lt;ix,iy&gt;+1),&lt;b,c,d,e&gt;</t>
  </si>
  <si>
    <t>ld (&lt;ix,iy&gt;+1),&lt;h,l&gt;</t>
  </si>
  <si>
    <t>ld (&lt;ix,iy&gt;+1),a</t>
  </si>
  <si>
    <t>ld (&lt;bc,de&gt;),a</t>
  </si>
  <si>
    <t>Crash</t>
  </si>
  <si>
    <t>b80 crash</t>
  </si>
  <si>
    <t>Further tests run which had previously crashed</t>
  </si>
  <si>
    <t>SC131 tests re-run for add hl,&lt;bc,de,hl,sp&gt;</t>
  </si>
  <si>
    <t>Box80 tests re-run for aluop a,&lt;b,c,d,e,h,l,(hl),a&gt;</t>
  </si>
  <si>
    <t>Fixed issues with LD &lt;reg8&gt;,(IX/IY+n)</t>
  </si>
  <si>
    <t>Fixed issues with LD &lt;H,L&gt;,(&lt;IX,IY&gt;+n)</t>
  </si>
  <si>
    <t>Fixed issues with LD (&lt;IX,IY&gt;+n),&lt;reg8&gt;</t>
  </si>
  <si>
    <t>Fixed issues with LD (&lt;IX,IY&gt;+n),A</t>
  </si>
  <si>
    <t>Fixed issues with LD A,(&lt;IX,IY&gt;+n)</t>
  </si>
  <si>
    <t>Box80 tests re-run for aluop a,(&lt;ix,iy&gt;+1)</t>
  </si>
  <si>
    <t>$00</t>
  </si>
  <si>
    <t>$04</t>
  </si>
  <si>
    <t>_ _ _ _ _ _ _ _</t>
  </si>
  <si>
    <t>_ _ _ _ _ P _ _</t>
  </si>
  <si>
    <t>SC131 tests re-run for &lt;rrd,rld&gt;</t>
  </si>
  <si>
    <t>Notes</t>
  </si>
  <si>
    <t>Box80 is setting Z flag, Z180 isn't</t>
  </si>
  <si>
    <t>$14</t>
  </si>
  <si>
    <t>_ _ _ H _ P _ _</t>
  </si>
  <si>
    <t>Block move instructions had errors, now fixed</t>
  </si>
  <si>
    <t>$FD $09</t>
  </si>
  <si>
    <t>ADD IY,BC</t>
  </si>
  <si>
    <t>C2C72624C151963EF40F0F51921EEA71</t>
  </si>
  <si>
    <t>C2C73575C151963EC7119EC151963EF4</t>
  </si>
  <si>
    <t>C2C73575C151963EF40F0F51801EEA71</t>
  </si>
  <si>
    <t>$2426 + $510F -&gt; $7535</t>
  </si>
  <si>
    <t>Box80 tests re-run for add iy,&lt;bc,de,iy,sp&gt;</t>
  </si>
  <si>
    <t>Box80 tests re-run for bit n,(&lt;ix,iy&gt;+1)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</si>
</sst>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%"/>
    <numFmt numFmtId="165" formatCode="_-* #,##0_-;\-* #,##0_-;_-* &quot;-&quot;??_-;_-@_-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Lucida Console"/>
      <family val="3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164" fontId="0" fillId="0" borderId="0" xfId="2" applyNumberFormat="1" applyFont="1"/>
    <xf numFmtId="22" fontId="0" fillId="0" borderId="0" xfId="0" applyNumberFormat="1" applyAlignment="1">
      <alignment horizontal="left"/>
    </xf>
    <xf numFmtId="165" fontId="0" fillId="0" borderId="0" xfId="1" applyNumberFormat="1" applyFont="1"/>
    <xf numFmtId="0" fontId="1" fillId="0" borderId="0" xfId="0" quotePrefix="1" applyFont="1" applyAlignment="1">
      <alignment vertical="center"/>
    </xf>
    <xf numFmtId="166" fontId="0" fillId="0" borderId="0" xfId="2" applyNumberFormat="1" applyFont="1"/>
    <xf numFmtId="0" fontId="4" fillId="0" borderId="0" xfId="0" applyFont="1"/>
    <xf numFmtId="3" fontId="0" fillId="0" borderId="0" xfId="0" applyNumberFormat="1"/>
    <xf numFmtId="1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9">
    <dxf>
      <numFmt numFmtId="3" formatCode="#,##0"/>
    </dxf>
    <dxf>
      <numFmt numFmtId="3" formatCode="#,##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64" formatCode="0.000%"/>
    </dxf>
    <dxf>
      <numFmt numFmtId="165" formatCode="_-* #,##0_-;\-* #,##0_-;_-* &quot;-&quot;??_-;_-@_-"/>
    </dxf>
    <dxf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D46394-3C59-49D5-A3BE-54484FCE77F1}" name="Table1" displayName="Table1" ref="A6:F33" totalsRowShown="0" headerRowDxfId="8">
  <autoFilter ref="A6:F33" xr:uid="{CCD46394-3C59-49D5-A3BE-54484FCE77F1}"/>
  <tableColumns count="6">
    <tableColumn id="1" xr3:uid="{645467FE-6092-4669-8C66-53405E1B316C}" name="Date/Tim" dataDxfId="7"/>
    <tableColumn id="2" xr3:uid="{0FDF52E0-80D4-44BC-BCD2-1F61AB42DBEC}" name="Tests     " dataDxfId="6" dataCellStyle="Comma"/>
    <tableColumn id="3" xr3:uid="{CD4822BD-2D77-4251-B2FA-BAA7F3F078D0}" name="Failures     " dataDxfId="5" dataCellStyle="Comma"/>
    <tableColumn id="4" xr3:uid="{F6F4EA73-6E79-45BC-BD70-1D4E8E6DCC01}" name="%     " dataDxfId="4" dataCellStyle="Percent">
      <calculatedColumnFormula>Table1[[#This Row],[Failures     ]]/Table1[[#This Row],[Tests     ]]</calculatedColumnFormula>
    </tableColumn>
    <tableColumn id="6" xr3:uid="{2425AE14-49B5-4673-8753-20CA04B4D2C1}" name="Clearup     " dataDxfId="3" dataCellStyle="Percent"/>
    <tableColumn id="5" xr3:uid="{37488288-AF62-4EAB-9CD0-9B24229D85F2}" name="Notable fi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B62E41-2298-4210-8966-65874EBDA708}" name="Table2" displayName="Table2" ref="A4:H72" totalsRowCount="1" headerRowDxfId="2">
  <autoFilter ref="A4:H71" xr:uid="{34B62E41-2298-4210-8966-65874EBDA708}"/>
  <tableColumns count="8">
    <tableColumn id="1" xr3:uid="{395A6183-A6BB-4FE0-816C-3055C429C150}" name="Name" totalsRowLabel="Total"/>
    <tableColumn id="2" xr3:uid="{B3832540-120B-4C79-AB63-366F384FFC96}" name="Instructions"/>
    <tableColumn id="3" xr3:uid="{1BD17A57-95F7-426C-894B-906B13DE9059}" name="Increment"/>
    <tableColumn id="4" xr3:uid="{B75C55FD-5323-46D9-9783-F61A4828C082}" name="Shift"/>
    <tableColumn id="5" xr3:uid="{C9B3CC2C-1370-460A-B8D4-2B8E921CD89E}" name="Total" totalsRowFunction="sum" dataDxfId="1" totalsRowDxfId="0">
      <calculatedColumnFormula>C5*D5</calculatedColumnFormula>
    </tableColumn>
    <tableColumn id="6" xr3:uid="{2C15C62B-3C34-4879-9300-FEDEB15F1D58}" name="Z180"/>
    <tableColumn id="7" xr3:uid="{E617E5B1-6B4E-40F0-BC9A-62C280715120}" name="box80"/>
    <tableColumn id="8" xr3:uid="{1C179648-F801-45C7-9A15-3E5C458BDE19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535A-9EF6-43CB-A66F-D74C02DC0D46}">
  <dimension ref="A1:F33"/>
  <sheetViews>
    <sheetView topLeftCell="A11" workbookViewId="0">
      <selection activeCell="A34" sqref="A34"/>
    </sheetView>
  </sheetViews>
  <sheetFormatPr defaultRowHeight="14.4" x14ac:dyDescent="0.3"/>
  <cols>
    <col min="1" max="1" width="16.88671875" customWidth="1"/>
    <col min="2" max="2" width="11.6640625" customWidth="1"/>
    <col min="3" max="3" width="10.6640625" customWidth="1"/>
    <col min="5" max="5" width="10.109375" customWidth="1"/>
    <col min="6" max="6" width="50.109375" customWidth="1"/>
  </cols>
  <sheetData>
    <row r="1" spans="1:6" ht="21" x14ac:dyDescent="0.4">
      <c r="A1" s="5" t="s">
        <v>7</v>
      </c>
    </row>
    <row r="2" spans="1:6" x14ac:dyDescent="0.3">
      <c r="A2" t="s">
        <v>10</v>
      </c>
    </row>
    <row r="3" spans="1:6" x14ac:dyDescent="0.3">
      <c r="A3" t="s">
        <v>11</v>
      </c>
    </row>
    <row r="6" spans="1:6" x14ac:dyDescent="0.3">
      <c r="A6" t="s">
        <v>8</v>
      </c>
      <c r="B6" s="3" t="s">
        <v>12</v>
      </c>
      <c r="C6" s="3" t="s">
        <v>13</v>
      </c>
      <c r="D6" s="3" t="s">
        <v>14</v>
      </c>
      <c r="E6" s="3" t="s">
        <v>18</v>
      </c>
      <c r="F6" s="4" t="s">
        <v>9</v>
      </c>
    </row>
    <row r="7" spans="1:6" x14ac:dyDescent="0.3">
      <c r="A7" s="7">
        <v>45117.739131944443</v>
      </c>
      <c r="B7" s="8">
        <v>1446235</v>
      </c>
      <c r="C7" s="8">
        <v>97700</v>
      </c>
      <c r="D7" s="6">
        <f>Table1[[#This Row],[Failures     ]]/Table1[[#This Row],[Tests     ]]</f>
        <v>6.7554719668656893E-2</v>
      </c>
      <c r="E7" s="10">
        <f>($C$7-Table1[[#This Row],[Failures     ]])/$C$7</f>
        <v>0</v>
      </c>
      <c r="F7" t="s">
        <v>15</v>
      </c>
    </row>
    <row r="8" spans="1:6" x14ac:dyDescent="0.3">
      <c r="A8" s="7">
        <v>45117.754861111112</v>
      </c>
      <c r="B8" s="8">
        <v>1446235</v>
      </c>
      <c r="C8" s="8">
        <v>58212</v>
      </c>
      <c r="D8" s="6">
        <f>Table1[[#This Row],[Failures     ]]/Table1[[#This Row],[Tests     ]]</f>
        <v>4.0250719972895137E-2</v>
      </c>
      <c r="E8" s="10">
        <f>($C$7-Table1[[#This Row],[Failures     ]])/$C$7</f>
        <v>0.40417604912998978</v>
      </c>
      <c r="F8" t="s">
        <v>16</v>
      </c>
    </row>
    <row r="9" spans="1:6" x14ac:dyDescent="0.3">
      <c r="A9" s="7">
        <v>45117.765277777777</v>
      </c>
      <c r="B9" s="8">
        <v>1446235</v>
      </c>
      <c r="C9" s="8">
        <v>58196</v>
      </c>
      <c r="D9" s="6">
        <f>Table1[[#This Row],[Failures     ]]/Table1[[#This Row],[Tests     ]]</f>
        <v>4.0239656763942235E-2</v>
      </c>
      <c r="E9" s="10">
        <f>($C$7-Table1[[#This Row],[Failures     ]])/$C$7</f>
        <v>0.40433981576253836</v>
      </c>
      <c r="F9" t="s">
        <v>17</v>
      </c>
    </row>
    <row r="10" spans="1:6" x14ac:dyDescent="0.3">
      <c r="A10" s="7">
        <v>45117.773611111108</v>
      </c>
      <c r="B10" s="8">
        <v>1446235</v>
      </c>
      <c r="C10" s="8">
        <v>54612</v>
      </c>
      <c r="D10" s="6">
        <f>Table1[[#This Row],[Failures     ]]/Table1[[#This Row],[Tests     ]]</f>
        <v>3.7761497958492221E-2</v>
      </c>
      <c r="E10" s="10">
        <f>($C$7-Table1[[#This Row],[Failures     ]])/$C$7</f>
        <v>0.44102354145342887</v>
      </c>
      <c r="F10" t="s">
        <v>19</v>
      </c>
    </row>
    <row r="11" spans="1:6" x14ac:dyDescent="0.3">
      <c r="A11" s="7">
        <v>45117.868750000001</v>
      </c>
      <c r="B11" s="8">
        <v>1446235</v>
      </c>
      <c r="C11" s="8">
        <v>53844</v>
      </c>
      <c r="D11" s="6">
        <f>Table1[[#This Row],[Failures     ]]/Table1[[#This Row],[Tests     ]]</f>
        <v>3.7230463928752934E-2</v>
      </c>
      <c r="E11" s="10">
        <f>($C$7-Table1[[#This Row],[Failures     ]])/$C$7</f>
        <v>0.44888433981576253</v>
      </c>
      <c r="F11" t="s">
        <v>20</v>
      </c>
    </row>
    <row r="12" spans="1:6" x14ac:dyDescent="0.3">
      <c r="A12" s="7">
        <v>45117.897916666669</v>
      </c>
      <c r="B12" s="8">
        <v>1446235</v>
      </c>
      <c r="C12" s="8">
        <v>40514</v>
      </c>
      <c r="D12" s="6">
        <f>Table1[[#This Row],[Failures     ]]/Table1[[#This Row],[Tests     ]]</f>
        <v>2.8013427969866583E-2</v>
      </c>
      <c r="E12" s="10">
        <f>($C$7-Table1[[#This Row],[Failures     ]])/$C$7</f>
        <v>0.58532241555783004</v>
      </c>
      <c r="F12" t="s">
        <v>21</v>
      </c>
    </row>
    <row r="13" spans="1:6" x14ac:dyDescent="0.3">
      <c r="A13" s="7">
        <v>45117.912499999999</v>
      </c>
      <c r="B13" s="8">
        <v>1446235</v>
      </c>
      <c r="C13" s="8">
        <v>39176</v>
      </c>
      <c r="D13" s="6">
        <f>Table1[[#This Row],[Failures     ]]/Table1[[#This Row],[Tests     ]]</f>
        <v>2.7088267121180169E-2</v>
      </c>
      <c r="E13" s="10">
        <f>($C$7-Table1[[#This Row],[Failures     ]])/$C$7</f>
        <v>0.59901740020470828</v>
      </c>
      <c r="F13" t="s">
        <v>22</v>
      </c>
    </row>
    <row r="14" spans="1:6" x14ac:dyDescent="0.3">
      <c r="A14" s="7">
        <v>45117.921527777777</v>
      </c>
      <c r="B14" s="8">
        <v>1446235</v>
      </c>
      <c r="C14" s="8">
        <v>36480</v>
      </c>
      <c r="D14" s="6">
        <f>Table1[[#This Row],[Failures     ]]/Table1[[#This Row],[Tests     ]]</f>
        <v>2.5224116412616206E-2</v>
      </c>
      <c r="E14" s="10">
        <f>($C$7-Table1[[#This Row],[Failures     ]])/$C$7</f>
        <v>0.62661207778915051</v>
      </c>
      <c r="F14" t="s">
        <v>23</v>
      </c>
    </row>
    <row r="15" spans="1:6" x14ac:dyDescent="0.3">
      <c r="A15" s="7">
        <v>45117.938194444447</v>
      </c>
      <c r="B15" s="8">
        <v>1446235</v>
      </c>
      <c r="C15" s="8">
        <v>24192</v>
      </c>
      <c r="D15" s="6">
        <f>Table1[[#This Row],[Failures     ]]/Table1[[#This Row],[Tests     ]]</f>
        <v>1.6727571936787589E-2</v>
      </c>
      <c r="E15" s="10">
        <f>($C$7-Table1[[#This Row],[Failures     ]])/$C$7</f>
        <v>0.75238485158648927</v>
      </c>
      <c r="F15" t="s">
        <v>24</v>
      </c>
    </row>
    <row r="16" spans="1:6" x14ac:dyDescent="0.3">
      <c r="A16" s="7">
        <v>45117.948611111111</v>
      </c>
      <c r="B16" s="8">
        <v>1446235</v>
      </c>
      <c r="C16" s="8">
        <v>20096</v>
      </c>
      <c r="D16" s="6">
        <f>Table1[[#This Row],[Failures     ]]/Table1[[#This Row],[Tests     ]]</f>
        <v>1.3895390444844717E-2</v>
      </c>
      <c r="E16" s="10">
        <f>($C$7-Table1[[#This Row],[Failures     ]])/$C$7</f>
        <v>0.79430910951893552</v>
      </c>
      <c r="F16" t="s">
        <v>25</v>
      </c>
    </row>
    <row r="17" spans="1:6" x14ac:dyDescent="0.3">
      <c r="A17" s="7">
        <v>45117.95416666667</v>
      </c>
      <c r="B17" s="8">
        <v>1446235</v>
      </c>
      <c r="C17" s="8">
        <v>20096</v>
      </c>
      <c r="D17" s="6">
        <f>Table1[[#This Row],[Failures     ]]/Table1[[#This Row],[Tests     ]]</f>
        <v>1.3895390444844717E-2</v>
      </c>
      <c r="E17" s="10">
        <f>($C$7-Table1[[#This Row],[Failures     ]])/$C$7</f>
        <v>0.79430910951893552</v>
      </c>
      <c r="F17" t="s">
        <v>26</v>
      </c>
    </row>
    <row r="18" spans="1:6" x14ac:dyDescent="0.3">
      <c r="A18" s="7">
        <v>45117.959027777775</v>
      </c>
      <c r="B18" s="8">
        <v>1446235</v>
      </c>
      <c r="C18" s="8">
        <v>20096</v>
      </c>
      <c r="D18" s="6">
        <f>Table1[[#This Row],[Failures     ]]/Table1[[#This Row],[Tests     ]]</f>
        <v>1.3895390444844717E-2</v>
      </c>
      <c r="E18" s="10">
        <f>($C$7-Table1[[#This Row],[Failures     ]])/$C$7</f>
        <v>0.79430910951893552</v>
      </c>
      <c r="F18" t="s">
        <v>27</v>
      </c>
    </row>
    <row r="19" spans="1:6" x14ac:dyDescent="0.3">
      <c r="A19" s="7">
        <v>45118.355555555558</v>
      </c>
      <c r="B19" s="8">
        <v>1446235</v>
      </c>
      <c r="C19" s="8">
        <v>11904</v>
      </c>
      <c r="D19" s="6">
        <f>Table1[[#This Row],[Failures     ]]/Table1[[#This Row],[Tests     ]]</f>
        <v>8.2310274609589725E-3</v>
      </c>
      <c r="E19" s="10">
        <f>($C$7-Table1[[#This Row],[Failures     ]])/$C$7</f>
        <v>0.87815762538382802</v>
      </c>
      <c r="F19" t="s">
        <v>28</v>
      </c>
    </row>
    <row r="20" spans="1:6" x14ac:dyDescent="0.3">
      <c r="A20" s="7">
        <v>45118.736805555556</v>
      </c>
      <c r="B20" s="8">
        <v>1446235</v>
      </c>
      <c r="C20" s="8">
        <v>8326</v>
      </c>
      <c r="D20" s="6">
        <f>Table1[[#This Row],[Failures     ]]/Table1[[#This Row],[Tests     ]]</f>
        <v>5.7570173588662975E-3</v>
      </c>
      <c r="E20" s="10">
        <f>($C$7-Table1[[#This Row],[Failures     ]])/$C$7</f>
        <v>0.91477993858751283</v>
      </c>
    </row>
    <row r="21" spans="1:6" x14ac:dyDescent="0.3">
      <c r="A21" s="7">
        <v>45123.414583333331</v>
      </c>
      <c r="B21" s="8">
        <v>2072078</v>
      </c>
      <c r="C21" s="8">
        <v>44377</v>
      </c>
      <c r="D21" s="6">
        <f>Table1[[#This Row],[Failures     ]]/Table1[[#This Row],[Tests     ]]</f>
        <v>2.1416664816671958E-2</v>
      </c>
      <c r="E21" s="10">
        <f>($C$7-Table1[[#This Row],[Failures     ]])/$C$7</f>
        <v>0.54578300921187306</v>
      </c>
      <c r="F21" t="s">
        <v>173</v>
      </c>
    </row>
    <row r="22" spans="1:6" x14ac:dyDescent="0.3">
      <c r="A22" s="7">
        <v>45123.436805555553</v>
      </c>
      <c r="B22" s="8">
        <v>2072078</v>
      </c>
      <c r="C22" s="8">
        <v>31961</v>
      </c>
      <c r="D22" s="6">
        <f>Table1[[#This Row],[Failures     ]]/Table1[[#This Row],[Tests     ]]</f>
        <v>1.5424612393934977E-2</v>
      </c>
      <c r="E22" s="10">
        <f>($C$7-Table1[[#This Row],[Failures     ]])/$C$7</f>
        <v>0.67286591606960078</v>
      </c>
      <c r="F22" t="s">
        <v>174</v>
      </c>
    </row>
    <row r="23" spans="1:6" x14ac:dyDescent="0.3">
      <c r="A23" s="7">
        <v>45123.463194444441</v>
      </c>
      <c r="B23" s="8">
        <v>2072078</v>
      </c>
      <c r="C23" s="8">
        <v>31299</v>
      </c>
      <c r="D23" s="6">
        <f>Table1[[#This Row],[Failures     ]]/Table1[[#This Row],[Tests     ]]</f>
        <v>1.5105126351421133E-2</v>
      </c>
      <c r="E23" s="10">
        <f>($C$7-Table1[[#This Row],[Failures     ]])/$C$7</f>
        <v>0.67964176049129987</v>
      </c>
      <c r="F23" t="s">
        <v>175</v>
      </c>
    </row>
    <row r="24" spans="1:6" x14ac:dyDescent="0.3">
      <c r="A24" s="7">
        <v>45123.472916666666</v>
      </c>
      <c r="B24" s="8">
        <v>2072078</v>
      </c>
      <c r="C24" s="8">
        <v>30756</v>
      </c>
      <c r="D24" s="6">
        <f>Table1[[#This Row],[Failures     ]]/Table1[[#This Row],[Tests     ]]</f>
        <v>1.4843070579389385E-2</v>
      </c>
      <c r="E24" s="10">
        <f>($C$7-Table1[[#This Row],[Failures     ]])/$C$7</f>
        <v>0.68519959058341862</v>
      </c>
      <c r="F24" t="s">
        <v>176</v>
      </c>
    </row>
    <row r="25" spans="1:6" x14ac:dyDescent="0.3">
      <c r="A25" s="7">
        <v>45123.491666666669</v>
      </c>
      <c r="B25" s="8">
        <v>2072078</v>
      </c>
      <c r="C25" s="8">
        <v>30485</v>
      </c>
      <c r="D25" s="6">
        <f>Table1[[#This Row],[Failures     ]]/Table1[[#This Row],[Tests     ]]</f>
        <v>1.4712283997030999E-2</v>
      </c>
      <c r="E25" s="10">
        <f>($C$7-Table1[[#This Row],[Failures     ]])/$C$7</f>
        <v>0.68797338792221086</v>
      </c>
      <c r="F25" t="s">
        <v>177</v>
      </c>
    </row>
    <row r="26" spans="1:6" x14ac:dyDescent="0.3">
      <c r="A26" s="7">
        <v>45123.504166666666</v>
      </c>
      <c r="B26" s="8">
        <v>2072078</v>
      </c>
      <c r="C26" s="8">
        <v>29159</v>
      </c>
      <c r="D26" s="6">
        <f>Table1[[#This Row],[Failures     ]]/Table1[[#This Row],[Tests     ]]</f>
        <v>1.4072346697373362E-2</v>
      </c>
      <c r="E26" s="10">
        <f>($C$7-Table1[[#This Row],[Failures     ]])/$C$7</f>
        <v>0.70154554759467758</v>
      </c>
      <c r="F26" t="s">
        <v>178</v>
      </c>
    </row>
    <row r="27" spans="1:6" x14ac:dyDescent="0.3">
      <c r="A27" s="7">
        <v>45123.509027777778</v>
      </c>
      <c r="B27" s="8">
        <v>2072078</v>
      </c>
      <c r="C27" s="8">
        <v>29088</v>
      </c>
      <c r="D27" s="6">
        <f>Table1[[#This Row],[Failures     ]]/Table1[[#This Row],[Tests     ]]</f>
        <v>1.4038081578010094E-2</v>
      </c>
      <c r="E27" s="10">
        <f>($C$7-Table1[[#This Row],[Failures     ]])/$C$7</f>
        <v>0.70227226202661208</v>
      </c>
      <c r="F27" t="s">
        <v>179</v>
      </c>
    </row>
    <row r="28" spans="1:6" x14ac:dyDescent="0.3">
      <c r="A28" s="7">
        <v>45123.511805555558</v>
      </c>
      <c r="B28" s="8">
        <v>2072078</v>
      </c>
      <c r="C28" s="8">
        <v>28957</v>
      </c>
      <c r="D28" s="6">
        <f>Table1[[#This Row],[Failures     ]]/Table1[[#This Row],[Tests     ]]</f>
        <v>1.3974860019748292E-2</v>
      </c>
      <c r="E28" s="10">
        <f>($C$7-Table1[[#This Row],[Failures     ]])/$C$7</f>
        <v>0.70361310133060384</v>
      </c>
      <c r="F28" t="s">
        <v>180</v>
      </c>
    </row>
    <row r="29" spans="1:6" x14ac:dyDescent="0.3">
      <c r="A29" s="7">
        <v>45123.519444444442</v>
      </c>
      <c r="B29" s="8">
        <v>2072078</v>
      </c>
      <c r="C29" s="8">
        <v>28909</v>
      </c>
      <c r="D29" s="6">
        <f>Table1[[#This Row],[Failures     ]]/Table1[[#This Row],[Tests     ]]</f>
        <v>1.3951694868629462E-2</v>
      </c>
      <c r="E29" s="10">
        <f>($C$7-Table1[[#This Row],[Failures     ]])/$C$7</f>
        <v>0.7041044012282498</v>
      </c>
      <c r="F29" t="s">
        <v>181</v>
      </c>
    </row>
    <row r="30" spans="1:6" x14ac:dyDescent="0.3">
      <c r="A30" s="7">
        <v>45123.530555555553</v>
      </c>
      <c r="B30" s="8">
        <v>2072078</v>
      </c>
      <c r="C30" s="8">
        <v>28909</v>
      </c>
      <c r="D30" s="6">
        <f>Table1[[#This Row],[Failures     ]]/Table1[[#This Row],[Tests     ]]</f>
        <v>1.3951694868629462E-2</v>
      </c>
      <c r="E30" s="10">
        <f>($C$7-Table1[[#This Row],[Failures     ]])/$C$7</f>
        <v>0.7041044012282498</v>
      </c>
      <c r="F30" t="s">
        <v>186</v>
      </c>
    </row>
    <row r="31" spans="1:6" x14ac:dyDescent="0.3">
      <c r="A31" s="7">
        <v>45123.543749999997</v>
      </c>
      <c r="B31" s="8">
        <v>2072078</v>
      </c>
      <c r="C31" s="8">
        <v>14375</v>
      </c>
      <c r="D31" s="6">
        <f>Table1[[#This Row],[Failures     ]]/Table1[[#This Row],[Tests     ]]</f>
        <v>6.937480152774172E-3</v>
      </c>
      <c r="E31" s="10">
        <f>($C$7-Table1[[#This Row],[Failures     ]])/$C$7</f>
        <v>0.85286591606960083</v>
      </c>
      <c r="F31" t="s">
        <v>191</v>
      </c>
    </row>
    <row r="32" spans="1:6" x14ac:dyDescent="0.3">
      <c r="A32" s="7">
        <v>45123.556250000001</v>
      </c>
      <c r="B32" s="8">
        <v>2072078</v>
      </c>
      <c r="C32" s="8">
        <v>14373</v>
      </c>
      <c r="D32" s="6">
        <f>Table1[[#This Row],[Failures     ]]/Table1[[#This Row],[Tests     ]]</f>
        <v>6.9365149381442207E-3</v>
      </c>
      <c r="E32" s="10">
        <f>($C$7-Table1[[#This Row],[Failures     ]])/$C$7</f>
        <v>0.85288638689866936</v>
      </c>
      <c r="F32" t="s">
        <v>198</v>
      </c>
    </row>
    <row r="33" spans="1:6" x14ac:dyDescent="0.3">
      <c r="A33" s="7">
        <v>45123.561805555553</v>
      </c>
      <c r="B33" s="8">
        <v>2072078</v>
      </c>
      <c r="C33" s="8">
        <v>14372</v>
      </c>
      <c r="D33" s="6">
        <f>Table1[[#This Row],[Failures     ]]/Table1[[#This Row],[Tests     ]]</f>
        <v>6.936032330829245E-3</v>
      </c>
      <c r="E33" s="10">
        <f>($C$7-Table1[[#This Row],[Failures     ]])/$C$7</f>
        <v>0.85289662231320373</v>
      </c>
      <c r="F33" t="s">
        <v>199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BA54-A9BA-4382-B8C9-AD0F8112E2CF}">
  <dimension ref="A1:H72"/>
  <sheetViews>
    <sheetView tabSelected="1" topLeftCell="A48" workbookViewId="0">
      <selection activeCell="B8" sqref="B8"/>
    </sheetView>
  </sheetViews>
  <sheetFormatPr defaultRowHeight="14.4" x14ac:dyDescent="0.3"/>
  <cols>
    <col min="2" max="2" width="22.109375" bestFit="1" customWidth="1"/>
    <col min="3" max="3" width="11.5546875" customWidth="1"/>
    <col min="5" max="5" width="9.109375" bestFit="1" customWidth="1"/>
    <col min="7" max="7" width="10.5546875" bestFit="1" customWidth="1"/>
    <col min="8" max="8" width="27.44140625" bestFit="1" customWidth="1"/>
  </cols>
  <sheetData>
    <row r="1" spans="1:8" ht="21" x14ac:dyDescent="0.4">
      <c r="A1" s="5" t="s">
        <v>7</v>
      </c>
    </row>
    <row r="2" spans="1:8" ht="15.6" x14ac:dyDescent="0.3">
      <c r="A2" s="11" t="s">
        <v>29</v>
      </c>
    </row>
    <row r="4" spans="1:8" x14ac:dyDescent="0.3">
      <c r="A4" t="s">
        <v>30</v>
      </c>
      <c r="B4" t="s">
        <v>31</v>
      </c>
      <c r="C4" s="3" t="s">
        <v>32</v>
      </c>
      <c r="D4" s="3" t="s">
        <v>33</v>
      </c>
      <c r="E4" s="3" t="s">
        <v>34</v>
      </c>
      <c r="F4" s="4" t="s">
        <v>35</v>
      </c>
      <c r="G4" s="4" t="s">
        <v>36</v>
      </c>
      <c r="H4" s="4" t="s">
        <v>187</v>
      </c>
    </row>
    <row r="5" spans="1:8" x14ac:dyDescent="0.3">
      <c r="A5" t="s">
        <v>37</v>
      </c>
      <c r="B5" t="s">
        <v>103</v>
      </c>
      <c r="C5">
        <v>1024</v>
      </c>
      <c r="D5">
        <v>38</v>
      </c>
      <c r="E5" s="12">
        <f>C5*D5</f>
        <v>38912</v>
      </c>
      <c r="G5" s="13">
        <v>45123</v>
      </c>
    </row>
    <row r="6" spans="1:8" x14ac:dyDescent="0.3">
      <c r="A6" t="s">
        <v>38</v>
      </c>
      <c r="B6" t="s">
        <v>104</v>
      </c>
      <c r="C6">
        <v>512</v>
      </c>
      <c r="D6">
        <v>38</v>
      </c>
      <c r="E6" s="12">
        <f t="shared" ref="E6:E69" si="0">C6*D6</f>
        <v>19456</v>
      </c>
      <c r="G6" s="13">
        <v>45123</v>
      </c>
    </row>
    <row r="7" spans="1:8" x14ac:dyDescent="0.3">
      <c r="A7" t="s">
        <v>39</v>
      </c>
      <c r="B7" t="s">
        <v>105</v>
      </c>
      <c r="C7">
        <v>512</v>
      </c>
      <c r="D7">
        <v>38</v>
      </c>
      <c r="E7" s="12">
        <f t="shared" si="0"/>
        <v>19456</v>
      </c>
      <c r="G7" s="13">
        <v>45123</v>
      </c>
    </row>
    <row r="8" spans="1:8" x14ac:dyDescent="0.3">
      <c r="A8" t="s">
        <v>40</v>
      </c>
      <c r="B8" t="s">
        <v>106</v>
      </c>
      <c r="C8">
        <v>512</v>
      </c>
      <c r="D8">
        <v>38</v>
      </c>
      <c r="E8" s="12">
        <f t="shared" si="0"/>
        <v>19456</v>
      </c>
      <c r="G8" s="13">
        <v>45123</v>
      </c>
    </row>
    <row r="9" spans="1:8" x14ac:dyDescent="0.3">
      <c r="A9" t="s">
        <v>41</v>
      </c>
      <c r="B9" t="s">
        <v>107</v>
      </c>
      <c r="C9">
        <v>2048</v>
      </c>
      <c r="D9">
        <v>14</v>
      </c>
      <c r="E9" s="12">
        <f t="shared" si="0"/>
        <v>28672</v>
      </c>
      <c r="G9" s="13">
        <v>45123</v>
      </c>
    </row>
    <row r="10" spans="1:8" x14ac:dyDescent="0.3">
      <c r="A10" t="s">
        <v>42</v>
      </c>
      <c r="B10" t="s">
        <v>108</v>
      </c>
      <c r="C10" s="12">
        <v>16384</v>
      </c>
      <c r="D10">
        <v>46</v>
      </c>
      <c r="E10" s="12">
        <f t="shared" si="0"/>
        <v>753664</v>
      </c>
      <c r="G10" s="13">
        <v>45123</v>
      </c>
    </row>
    <row r="11" spans="1:8" x14ac:dyDescent="0.3">
      <c r="A11" t="s">
        <v>43</v>
      </c>
      <c r="B11" t="s">
        <v>109</v>
      </c>
      <c r="C11" s="12">
        <v>8192</v>
      </c>
      <c r="D11">
        <v>46</v>
      </c>
      <c r="E11" s="12">
        <f t="shared" si="0"/>
        <v>376832</v>
      </c>
      <c r="F11" t="s">
        <v>171</v>
      </c>
      <c r="G11" s="13"/>
    </row>
    <row r="12" spans="1:8" x14ac:dyDescent="0.3">
      <c r="A12" t="s">
        <v>44</v>
      </c>
      <c r="B12" t="s">
        <v>110</v>
      </c>
      <c r="C12" s="12">
        <v>16384</v>
      </c>
      <c r="D12">
        <v>14</v>
      </c>
      <c r="E12" s="12">
        <f t="shared" si="0"/>
        <v>229376</v>
      </c>
      <c r="G12" s="13">
        <v>45123</v>
      </c>
    </row>
    <row r="13" spans="1:8" x14ac:dyDescent="0.3">
      <c r="A13" t="s">
        <v>45</v>
      </c>
      <c r="B13" t="s">
        <v>111</v>
      </c>
      <c r="C13">
        <v>256</v>
      </c>
      <c r="D13">
        <v>8</v>
      </c>
      <c r="E13" s="12">
        <f t="shared" si="0"/>
        <v>2048</v>
      </c>
      <c r="G13" s="13">
        <v>45123</v>
      </c>
    </row>
    <row r="14" spans="1:8" x14ac:dyDescent="0.3">
      <c r="A14" t="s">
        <v>46</v>
      </c>
      <c r="B14" t="s">
        <v>112</v>
      </c>
      <c r="C14">
        <v>1024</v>
      </c>
      <c r="D14">
        <v>48</v>
      </c>
      <c r="E14" s="12">
        <f t="shared" si="0"/>
        <v>49152</v>
      </c>
    </row>
    <row r="15" spans="1:8" x14ac:dyDescent="0.3">
      <c r="A15" t="s">
        <v>47</v>
      </c>
      <c r="B15" t="s">
        <v>113</v>
      </c>
      <c r="C15">
        <v>1024</v>
      </c>
      <c r="D15">
        <v>6</v>
      </c>
      <c r="E15" s="12">
        <f t="shared" si="0"/>
        <v>6144</v>
      </c>
    </row>
    <row r="16" spans="1:8" x14ac:dyDescent="0.3">
      <c r="A16" t="s">
        <v>48</v>
      </c>
      <c r="B16" t="s">
        <v>114</v>
      </c>
      <c r="C16">
        <v>1024</v>
      </c>
      <c r="D16">
        <v>6</v>
      </c>
      <c r="E16" s="12">
        <f t="shared" si="0"/>
        <v>6144</v>
      </c>
    </row>
    <row r="17" spans="1:5" x14ac:dyDescent="0.3">
      <c r="A17" t="s">
        <v>49</v>
      </c>
      <c r="B17" t="s">
        <v>115</v>
      </c>
      <c r="C17" s="12">
        <v>65536</v>
      </c>
      <c r="D17">
        <v>1</v>
      </c>
      <c r="E17" s="12">
        <f t="shared" si="0"/>
        <v>65536</v>
      </c>
    </row>
    <row r="18" spans="1:5" x14ac:dyDescent="0.3">
      <c r="A18" t="s">
        <v>50</v>
      </c>
      <c r="B18" t="s">
        <v>116</v>
      </c>
      <c r="C18">
        <v>512</v>
      </c>
      <c r="D18">
        <v>6</v>
      </c>
      <c r="E18" s="12">
        <f t="shared" si="0"/>
        <v>3072</v>
      </c>
    </row>
    <row r="19" spans="1:5" x14ac:dyDescent="0.3">
      <c r="A19" t="s">
        <v>51</v>
      </c>
      <c r="B19" t="s">
        <v>117</v>
      </c>
      <c r="C19">
        <v>512</v>
      </c>
      <c r="D19">
        <v>6</v>
      </c>
      <c r="E19" s="12">
        <f t="shared" si="0"/>
        <v>3072</v>
      </c>
    </row>
    <row r="20" spans="1:5" x14ac:dyDescent="0.3">
      <c r="A20" t="s">
        <v>52</v>
      </c>
      <c r="B20" t="s">
        <v>118</v>
      </c>
      <c r="C20">
        <v>256</v>
      </c>
      <c r="D20">
        <v>6</v>
      </c>
      <c r="E20" s="12">
        <f t="shared" si="0"/>
        <v>1536</v>
      </c>
    </row>
    <row r="21" spans="1:5" x14ac:dyDescent="0.3">
      <c r="A21" t="s">
        <v>53</v>
      </c>
      <c r="B21" t="s">
        <v>119</v>
      </c>
      <c r="C21">
        <v>512</v>
      </c>
      <c r="D21">
        <v>6</v>
      </c>
      <c r="E21" s="12">
        <f t="shared" si="0"/>
        <v>3072</v>
      </c>
    </row>
    <row r="22" spans="1:5" x14ac:dyDescent="0.3">
      <c r="A22" t="s">
        <v>54</v>
      </c>
      <c r="B22" t="s">
        <v>120</v>
      </c>
      <c r="C22">
        <v>512</v>
      </c>
      <c r="D22">
        <v>6</v>
      </c>
      <c r="E22" s="12">
        <f t="shared" si="0"/>
        <v>3072</v>
      </c>
    </row>
    <row r="23" spans="1:5" x14ac:dyDescent="0.3">
      <c r="A23" t="s">
        <v>55</v>
      </c>
      <c r="B23" t="s">
        <v>121</v>
      </c>
      <c r="C23">
        <v>256</v>
      </c>
      <c r="D23">
        <v>6</v>
      </c>
      <c r="E23" s="12">
        <f t="shared" si="0"/>
        <v>1536</v>
      </c>
    </row>
    <row r="24" spans="1:5" x14ac:dyDescent="0.3">
      <c r="A24" t="s">
        <v>56</v>
      </c>
      <c r="B24" t="s">
        <v>122</v>
      </c>
      <c r="C24">
        <v>512</v>
      </c>
      <c r="D24">
        <v>6</v>
      </c>
      <c r="E24" s="12">
        <f t="shared" si="0"/>
        <v>3072</v>
      </c>
    </row>
    <row r="25" spans="1:5" x14ac:dyDescent="0.3">
      <c r="A25" t="s">
        <v>57</v>
      </c>
      <c r="B25" t="s">
        <v>123</v>
      </c>
      <c r="C25">
        <v>512</v>
      </c>
      <c r="D25">
        <v>6</v>
      </c>
      <c r="E25" s="12">
        <f t="shared" si="0"/>
        <v>3072</v>
      </c>
    </row>
    <row r="26" spans="1:5" x14ac:dyDescent="0.3">
      <c r="A26" t="s">
        <v>58</v>
      </c>
      <c r="B26" t="s">
        <v>124</v>
      </c>
      <c r="C26">
        <v>256</v>
      </c>
      <c r="D26">
        <v>6</v>
      </c>
      <c r="E26" s="12">
        <f t="shared" si="0"/>
        <v>1536</v>
      </c>
    </row>
    <row r="27" spans="1:5" x14ac:dyDescent="0.3">
      <c r="A27" t="s">
        <v>59</v>
      </c>
      <c r="B27" t="s">
        <v>125</v>
      </c>
      <c r="C27">
        <v>256</v>
      </c>
      <c r="D27">
        <v>6</v>
      </c>
      <c r="E27" s="12">
        <f t="shared" si="0"/>
        <v>1536</v>
      </c>
    </row>
    <row r="28" spans="1:5" x14ac:dyDescent="0.3">
      <c r="A28" t="s">
        <v>60</v>
      </c>
      <c r="B28" t="s">
        <v>126</v>
      </c>
      <c r="C28">
        <v>256</v>
      </c>
      <c r="D28">
        <v>6</v>
      </c>
      <c r="E28" s="12">
        <f t="shared" si="0"/>
        <v>1536</v>
      </c>
    </row>
    <row r="29" spans="1:5" x14ac:dyDescent="0.3">
      <c r="A29" t="s">
        <v>61</v>
      </c>
      <c r="B29" t="s">
        <v>127</v>
      </c>
      <c r="C29">
        <v>512</v>
      </c>
      <c r="D29">
        <v>6</v>
      </c>
      <c r="E29" s="12">
        <f t="shared" si="0"/>
        <v>3072</v>
      </c>
    </row>
    <row r="30" spans="1:5" x14ac:dyDescent="0.3">
      <c r="A30" t="s">
        <v>62</v>
      </c>
      <c r="B30" t="s">
        <v>128</v>
      </c>
      <c r="C30">
        <v>512</v>
      </c>
      <c r="D30">
        <v>6</v>
      </c>
      <c r="E30" s="12">
        <f t="shared" si="0"/>
        <v>3072</v>
      </c>
    </row>
    <row r="31" spans="1:5" x14ac:dyDescent="0.3">
      <c r="A31" t="s">
        <v>63</v>
      </c>
      <c r="B31" t="s">
        <v>129</v>
      </c>
      <c r="C31">
        <v>256</v>
      </c>
      <c r="D31">
        <v>6</v>
      </c>
      <c r="E31" s="12">
        <f t="shared" si="0"/>
        <v>1536</v>
      </c>
    </row>
    <row r="32" spans="1:5" x14ac:dyDescent="0.3">
      <c r="A32" t="s">
        <v>64</v>
      </c>
      <c r="B32" t="s">
        <v>130</v>
      </c>
      <c r="C32">
        <v>1024</v>
      </c>
      <c r="D32">
        <v>6</v>
      </c>
      <c r="E32" s="12">
        <f t="shared" si="0"/>
        <v>6144</v>
      </c>
    </row>
    <row r="33" spans="1:6" x14ac:dyDescent="0.3">
      <c r="A33" t="s">
        <v>65</v>
      </c>
      <c r="B33" t="s">
        <v>131</v>
      </c>
      <c r="C33">
        <v>512</v>
      </c>
      <c r="D33">
        <v>6</v>
      </c>
      <c r="E33" s="12">
        <f t="shared" si="0"/>
        <v>3072</v>
      </c>
      <c r="F33" t="s">
        <v>171</v>
      </c>
    </row>
    <row r="34" spans="1:6" x14ac:dyDescent="0.3">
      <c r="A34" t="s">
        <v>66</v>
      </c>
      <c r="B34" t="s">
        <v>132</v>
      </c>
      <c r="C34">
        <v>512</v>
      </c>
      <c r="D34">
        <v>6</v>
      </c>
      <c r="E34" s="12">
        <f t="shared" si="0"/>
        <v>3072</v>
      </c>
      <c r="F34" t="s">
        <v>171</v>
      </c>
    </row>
    <row r="35" spans="1:6" x14ac:dyDescent="0.3">
      <c r="A35" t="s">
        <v>67</v>
      </c>
      <c r="B35" t="s">
        <v>133</v>
      </c>
      <c r="C35">
        <v>512</v>
      </c>
      <c r="D35">
        <v>6</v>
      </c>
      <c r="E35" s="12">
        <f t="shared" si="0"/>
        <v>3072</v>
      </c>
      <c r="F35" t="s">
        <v>171</v>
      </c>
    </row>
    <row r="36" spans="1:6" x14ac:dyDescent="0.3">
      <c r="A36" t="s">
        <v>68</v>
      </c>
      <c r="B36" t="s">
        <v>134</v>
      </c>
      <c r="C36">
        <v>512</v>
      </c>
      <c r="D36">
        <v>6</v>
      </c>
      <c r="E36" s="12">
        <f t="shared" si="0"/>
        <v>3072</v>
      </c>
      <c r="F36" t="s">
        <v>171</v>
      </c>
    </row>
    <row r="37" spans="1:6" x14ac:dyDescent="0.3">
      <c r="A37" t="s">
        <v>69</v>
      </c>
      <c r="B37" t="s">
        <v>135</v>
      </c>
      <c r="C37">
        <v>2</v>
      </c>
      <c r="D37">
        <v>16</v>
      </c>
      <c r="E37" s="12">
        <f t="shared" si="0"/>
        <v>32</v>
      </c>
    </row>
    <row r="38" spans="1:6" x14ac:dyDescent="0.3">
      <c r="A38" t="s">
        <v>70</v>
      </c>
      <c r="B38" t="s">
        <v>136</v>
      </c>
      <c r="C38">
        <v>1</v>
      </c>
      <c r="D38">
        <v>16</v>
      </c>
      <c r="E38" s="12">
        <f t="shared" si="0"/>
        <v>16</v>
      </c>
    </row>
    <row r="39" spans="1:6" x14ac:dyDescent="0.3">
      <c r="A39" t="s">
        <v>71</v>
      </c>
      <c r="B39" t="s">
        <v>137</v>
      </c>
      <c r="C39">
        <v>1</v>
      </c>
      <c r="D39">
        <v>16</v>
      </c>
      <c r="E39" s="12">
        <f t="shared" si="0"/>
        <v>16</v>
      </c>
    </row>
    <row r="40" spans="1:6" x14ac:dyDescent="0.3">
      <c r="A40" t="s">
        <v>72</v>
      </c>
      <c r="B40" t="s">
        <v>138</v>
      </c>
      <c r="C40">
        <v>2</v>
      </c>
      <c r="D40">
        <v>16</v>
      </c>
      <c r="E40" s="12">
        <f t="shared" si="0"/>
        <v>32</v>
      </c>
    </row>
    <row r="41" spans="1:6" x14ac:dyDescent="0.3">
      <c r="A41" t="s">
        <v>73</v>
      </c>
      <c r="B41" t="s">
        <v>139</v>
      </c>
      <c r="C41">
        <v>2</v>
      </c>
      <c r="D41">
        <v>32</v>
      </c>
      <c r="E41" s="12">
        <f t="shared" si="0"/>
        <v>64</v>
      </c>
    </row>
    <row r="42" spans="1:6" x14ac:dyDescent="0.3">
      <c r="A42" t="s">
        <v>74</v>
      </c>
      <c r="B42" t="s">
        <v>140</v>
      </c>
      <c r="C42">
        <v>1</v>
      </c>
      <c r="D42">
        <v>16</v>
      </c>
      <c r="E42" s="12">
        <f t="shared" si="0"/>
        <v>16</v>
      </c>
    </row>
    <row r="43" spans="1:6" x14ac:dyDescent="0.3">
      <c r="A43" t="s">
        <v>75</v>
      </c>
      <c r="B43" t="s">
        <v>141</v>
      </c>
      <c r="C43">
        <v>1</v>
      </c>
      <c r="D43">
        <v>16</v>
      </c>
      <c r="E43" s="12">
        <f t="shared" si="0"/>
        <v>16</v>
      </c>
    </row>
    <row r="44" spans="1:6" x14ac:dyDescent="0.3">
      <c r="A44" t="s">
        <v>76</v>
      </c>
      <c r="B44" t="s">
        <v>142</v>
      </c>
      <c r="C44">
        <v>2</v>
      </c>
      <c r="D44">
        <v>32</v>
      </c>
      <c r="E44" s="12">
        <f t="shared" si="0"/>
        <v>64</v>
      </c>
    </row>
    <row r="45" spans="1:6" x14ac:dyDescent="0.3">
      <c r="A45" t="s">
        <v>77</v>
      </c>
      <c r="B45" t="s">
        <v>143</v>
      </c>
      <c r="C45">
        <v>4</v>
      </c>
      <c r="D45">
        <v>16</v>
      </c>
      <c r="E45" s="12">
        <f t="shared" si="0"/>
        <v>64</v>
      </c>
    </row>
    <row r="46" spans="1:6" x14ac:dyDescent="0.3">
      <c r="A46" t="s">
        <v>78</v>
      </c>
      <c r="B46" t="s">
        <v>144</v>
      </c>
      <c r="C46">
        <v>2</v>
      </c>
      <c r="D46">
        <v>16</v>
      </c>
      <c r="E46" s="12">
        <f t="shared" si="0"/>
        <v>32</v>
      </c>
    </row>
    <row r="47" spans="1:6" x14ac:dyDescent="0.3">
      <c r="A47" t="s">
        <v>79</v>
      </c>
      <c r="B47" t="s">
        <v>145</v>
      </c>
      <c r="C47">
        <v>2</v>
      </c>
      <c r="D47">
        <v>22</v>
      </c>
      <c r="E47" s="12">
        <f t="shared" si="0"/>
        <v>44</v>
      </c>
    </row>
    <row r="48" spans="1:6" x14ac:dyDescent="0.3">
      <c r="A48" t="s">
        <v>80</v>
      </c>
      <c r="B48" t="s">
        <v>146</v>
      </c>
      <c r="C48">
        <v>8</v>
      </c>
      <c r="D48">
        <v>8</v>
      </c>
      <c r="E48" s="12">
        <f t="shared" si="0"/>
        <v>64</v>
      </c>
    </row>
    <row r="49" spans="1:8" x14ac:dyDescent="0.3">
      <c r="A49" t="s">
        <v>81</v>
      </c>
      <c r="B49" t="s">
        <v>147</v>
      </c>
      <c r="C49">
        <v>2</v>
      </c>
      <c r="D49">
        <v>16</v>
      </c>
      <c r="E49" s="12">
        <f t="shared" si="0"/>
        <v>32</v>
      </c>
    </row>
    <row r="50" spans="1:8" x14ac:dyDescent="0.3">
      <c r="A50" t="s">
        <v>82</v>
      </c>
      <c r="B50" t="s">
        <v>148</v>
      </c>
      <c r="C50">
        <v>32</v>
      </c>
      <c r="D50">
        <v>16</v>
      </c>
      <c r="E50" s="12">
        <f t="shared" si="0"/>
        <v>512</v>
      </c>
    </row>
    <row r="51" spans="1:8" x14ac:dyDescent="0.3">
      <c r="A51" t="s">
        <v>83</v>
      </c>
      <c r="B51" t="s">
        <v>149</v>
      </c>
      <c r="C51">
        <v>16</v>
      </c>
      <c r="D51">
        <v>16</v>
      </c>
      <c r="E51" s="12">
        <f t="shared" si="0"/>
        <v>256</v>
      </c>
    </row>
    <row r="52" spans="1:8" x14ac:dyDescent="0.3">
      <c r="A52" t="s">
        <v>84</v>
      </c>
      <c r="B52" t="s">
        <v>150</v>
      </c>
      <c r="C52">
        <v>8</v>
      </c>
      <c r="D52">
        <v>16</v>
      </c>
      <c r="E52" s="12">
        <f t="shared" si="0"/>
        <v>128</v>
      </c>
    </row>
    <row r="53" spans="1:8" x14ac:dyDescent="0.3">
      <c r="A53" t="s">
        <v>85</v>
      </c>
      <c r="B53" t="s">
        <v>151</v>
      </c>
      <c r="C53">
        <v>4</v>
      </c>
      <c r="D53">
        <v>8</v>
      </c>
      <c r="E53" s="12">
        <f t="shared" si="0"/>
        <v>32</v>
      </c>
      <c r="F53" t="s">
        <v>171</v>
      </c>
    </row>
    <row r="54" spans="1:8" x14ac:dyDescent="0.3">
      <c r="A54" t="s">
        <v>86</v>
      </c>
      <c r="B54" t="s">
        <v>152</v>
      </c>
      <c r="C54">
        <v>64</v>
      </c>
      <c r="D54">
        <v>54</v>
      </c>
      <c r="E54" s="12">
        <f t="shared" si="0"/>
        <v>3456</v>
      </c>
    </row>
    <row r="55" spans="1:8" x14ac:dyDescent="0.3">
      <c r="A55" t="s">
        <v>87</v>
      </c>
      <c r="B55" t="s">
        <v>153</v>
      </c>
      <c r="C55">
        <v>128</v>
      </c>
      <c r="D55">
        <v>54</v>
      </c>
      <c r="E55" s="12">
        <f t="shared" si="0"/>
        <v>6912</v>
      </c>
      <c r="F55" t="s">
        <v>171</v>
      </c>
    </row>
    <row r="56" spans="1:8" x14ac:dyDescent="0.3">
      <c r="A56" t="s">
        <v>88</v>
      </c>
      <c r="B56" t="s">
        <v>154</v>
      </c>
      <c r="C56">
        <v>2</v>
      </c>
      <c r="D56">
        <v>22</v>
      </c>
      <c r="E56" s="12">
        <f t="shared" si="0"/>
        <v>44</v>
      </c>
    </row>
    <row r="57" spans="1:8" x14ac:dyDescent="0.3">
      <c r="A57" t="s">
        <v>89</v>
      </c>
      <c r="B57" t="s">
        <v>155</v>
      </c>
      <c r="C57">
        <v>2</v>
      </c>
      <c r="D57">
        <v>22</v>
      </c>
      <c r="E57" s="12">
        <f t="shared" si="0"/>
        <v>44</v>
      </c>
    </row>
    <row r="58" spans="1:8" x14ac:dyDescent="0.3">
      <c r="A58" t="s">
        <v>90</v>
      </c>
      <c r="B58" t="s">
        <v>156</v>
      </c>
      <c r="C58">
        <v>2</v>
      </c>
      <c r="D58">
        <v>22</v>
      </c>
      <c r="E58" s="12">
        <f t="shared" si="0"/>
        <v>44</v>
      </c>
    </row>
    <row r="59" spans="1:8" x14ac:dyDescent="0.3">
      <c r="A59" t="s">
        <v>91</v>
      </c>
      <c r="B59" t="s">
        <v>157</v>
      </c>
      <c r="C59">
        <v>2</v>
      </c>
      <c r="D59">
        <v>22</v>
      </c>
      <c r="E59" s="12">
        <f t="shared" si="0"/>
        <v>44</v>
      </c>
    </row>
    <row r="60" spans="1:8" x14ac:dyDescent="0.3">
      <c r="A60" t="s">
        <v>92</v>
      </c>
      <c r="B60" t="s">
        <v>158</v>
      </c>
      <c r="C60">
        <v>2</v>
      </c>
      <c r="D60">
        <v>22</v>
      </c>
      <c r="E60" s="12">
        <f t="shared" si="0"/>
        <v>44</v>
      </c>
    </row>
    <row r="61" spans="1:8" x14ac:dyDescent="0.3">
      <c r="A61" t="s">
        <v>93</v>
      </c>
      <c r="B61" t="s">
        <v>159</v>
      </c>
      <c r="C61" s="12">
        <v>16384</v>
      </c>
      <c r="D61">
        <v>1</v>
      </c>
      <c r="E61" s="12">
        <f t="shared" si="0"/>
        <v>16384</v>
      </c>
    </row>
    <row r="62" spans="1:8" x14ac:dyDescent="0.3">
      <c r="A62" t="s">
        <v>94</v>
      </c>
      <c r="B62" t="s">
        <v>160</v>
      </c>
      <c r="C62">
        <v>512</v>
      </c>
      <c r="D62">
        <v>14</v>
      </c>
      <c r="E62" s="12">
        <f t="shared" si="0"/>
        <v>7168</v>
      </c>
      <c r="H62" t="s">
        <v>188</v>
      </c>
    </row>
    <row r="63" spans="1:8" x14ac:dyDescent="0.3">
      <c r="A63" t="s">
        <v>95</v>
      </c>
      <c r="B63" t="s">
        <v>161</v>
      </c>
      <c r="C63">
        <v>1024</v>
      </c>
      <c r="D63">
        <v>6</v>
      </c>
      <c r="E63" s="12">
        <f t="shared" si="0"/>
        <v>6144</v>
      </c>
    </row>
    <row r="64" spans="1:8" x14ac:dyDescent="0.3">
      <c r="A64" t="s">
        <v>96</v>
      </c>
      <c r="B64" t="s">
        <v>162</v>
      </c>
      <c r="C64">
        <v>32</v>
      </c>
      <c r="D64">
        <v>13</v>
      </c>
      <c r="E64" s="12">
        <f t="shared" si="0"/>
        <v>416</v>
      </c>
      <c r="F64" t="s">
        <v>171</v>
      </c>
    </row>
    <row r="65" spans="1:7" x14ac:dyDescent="0.3">
      <c r="A65" t="s">
        <v>163</v>
      </c>
      <c r="B65" t="s">
        <v>164</v>
      </c>
      <c r="C65">
        <v>128</v>
      </c>
      <c r="D65">
        <v>53</v>
      </c>
      <c r="E65" s="12">
        <f t="shared" si="0"/>
        <v>6784</v>
      </c>
      <c r="F65" t="s">
        <v>171</v>
      </c>
    </row>
    <row r="66" spans="1:7" x14ac:dyDescent="0.3">
      <c r="A66" t="s">
        <v>97</v>
      </c>
      <c r="B66" t="s">
        <v>165</v>
      </c>
      <c r="C66">
        <v>128</v>
      </c>
      <c r="D66">
        <v>62</v>
      </c>
      <c r="E66" s="12">
        <f t="shared" si="0"/>
        <v>7936</v>
      </c>
    </row>
    <row r="67" spans="1:7" x14ac:dyDescent="0.3">
      <c r="A67" t="s">
        <v>98</v>
      </c>
      <c r="B67" t="s">
        <v>166</v>
      </c>
      <c r="C67">
        <v>128</v>
      </c>
      <c r="D67">
        <v>14</v>
      </c>
      <c r="E67" s="12">
        <f t="shared" si="0"/>
        <v>1792</v>
      </c>
      <c r="G67" t="s">
        <v>172</v>
      </c>
    </row>
    <row r="68" spans="1:7" x14ac:dyDescent="0.3">
      <c r="A68" t="s">
        <v>99</v>
      </c>
      <c r="B68" t="s">
        <v>167</v>
      </c>
      <c r="C68">
        <v>32</v>
      </c>
      <c r="D68">
        <v>32</v>
      </c>
      <c r="E68" s="12">
        <f t="shared" si="0"/>
        <v>1024</v>
      </c>
    </row>
    <row r="69" spans="1:7" x14ac:dyDescent="0.3">
      <c r="A69" t="s">
        <v>100</v>
      </c>
      <c r="B69" t="s">
        <v>168</v>
      </c>
      <c r="C69">
        <v>16</v>
      </c>
      <c r="D69">
        <v>32</v>
      </c>
      <c r="E69" s="12">
        <f t="shared" si="0"/>
        <v>512</v>
      </c>
    </row>
    <row r="70" spans="1:7" x14ac:dyDescent="0.3">
      <c r="A70" t="s">
        <v>101</v>
      </c>
      <c r="B70" t="s">
        <v>169</v>
      </c>
      <c r="C70">
        <v>8</v>
      </c>
      <c r="D70">
        <v>8</v>
      </c>
      <c r="E70" s="12">
        <f t="shared" ref="E70:E71" si="1">C70*D70</f>
        <v>64</v>
      </c>
    </row>
    <row r="71" spans="1:7" x14ac:dyDescent="0.3">
      <c r="A71" t="s">
        <v>102</v>
      </c>
      <c r="B71" t="s">
        <v>170</v>
      </c>
      <c r="C71">
        <v>4</v>
      </c>
      <c r="D71">
        <v>24</v>
      </c>
      <c r="E71" s="12">
        <f t="shared" si="1"/>
        <v>96</v>
      </c>
    </row>
    <row r="72" spans="1:7" x14ac:dyDescent="0.3">
      <c r="A72" t="s">
        <v>34</v>
      </c>
      <c r="E72" s="12">
        <f>SUBTOTAL(109,Table2[Total])</f>
        <v>1727400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2418-4C6D-4C72-8A5F-6805A050D2F2}">
  <dimension ref="A1:E7"/>
  <sheetViews>
    <sheetView workbookViewId="0">
      <selection activeCell="C7" sqref="C7"/>
    </sheetView>
  </sheetViews>
  <sheetFormatPr defaultRowHeight="14.4" x14ac:dyDescent="0.3"/>
  <cols>
    <col min="1" max="1" width="19.5546875" bestFit="1" customWidth="1"/>
    <col min="3" max="3" width="50.33203125" customWidth="1"/>
  </cols>
  <sheetData>
    <row r="1" spans="1:5" x14ac:dyDescent="0.3">
      <c r="A1" s="1"/>
      <c r="B1" s="1" t="s">
        <v>1</v>
      </c>
      <c r="C1" s="2" t="s">
        <v>0</v>
      </c>
      <c r="D1" t="s">
        <v>5</v>
      </c>
      <c r="E1" s="1" t="s">
        <v>6</v>
      </c>
    </row>
    <row r="2" spans="1:5" x14ac:dyDescent="0.3">
      <c r="A2" s="9" t="s">
        <v>192</v>
      </c>
      <c r="B2" s="1" t="s">
        <v>2</v>
      </c>
      <c r="C2" s="1" t="s">
        <v>194</v>
      </c>
      <c r="D2" s="9" t="s">
        <v>189</v>
      </c>
      <c r="E2" s="1" t="s">
        <v>190</v>
      </c>
    </row>
    <row r="3" spans="1:5" x14ac:dyDescent="0.3">
      <c r="A3" s="1" t="s">
        <v>193</v>
      </c>
      <c r="B3" s="1" t="s">
        <v>3</v>
      </c>
      <c r="C3" s="1" t="s">
        <v>196</v>
      </c>
      <c r="D3" s="9" t="s">
        <v>183</v>
      </c>
      <c r="E3" s="1" t="s">
        <v>185</v>
      </c>
    </row>
    <row r="4" spans="1:5" x14ac:dyDescent="0.3">
      <c r="A4" s="1"/>
      <c r="B4" s="1" t="s">
        <v>4</v>
      </c>
      <c r="C4" s="1" t="s">
        <v>195</v>
      </c>
      <c r="D4" s="9" t="s">
        <v>182</v>
      </c>
      <c r="E4" s="1" t="s">
        <v>184</v>
      </c>
    </row>
    <row r="6" spans="1:5" x14ac:dyDescent="0.3">
      <c r="C6" s="1" t="s">
        <v>197</v>
      </c>
    </row>
    <row r="7" spans="1:5" x14ac:dyDescent="0.3">
      <c r="C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Compliance</vt:lpstr>
      <vt:lpstr>Tests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Munro</dc:creator>
  <cp:lastModifiedBy>Duncan Munro</cp:lastModifiedBy>
  <dcterms:created xsi:type="dcterms:W3CDTF">2023-07-10T08:50:42Z</dcterms:created>
  <dcterms:modified xsi:type="dcterms:W3CDTF">2023-07-16T13:21:28Z</dcterms:modified>
</cp:coreProperties>
</file>