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hai\Box Sync\Favorites\Box Sync\Schedule C\Campus C\"/>
    </mc:Choice>
  </mc:AlternateContent>
  <bookViews>
    <workbookView xWindow="0" yWindow="0" windowWidth="28800" windowHeight="11400"/>
  </bookViews>
  <sheets>
    <sheet name="BK" sheetId="1" r:id="rId1"/>
  </sheets>
  <externalReferences>
    <externalReference r:id="rId2"/>
    <externalReference r:id="rId3"/>
  </externalReferences>
  <definedNames>
    <definedName name="data">[1]Data!$C$1:$G$65536</definedName>
    <definedName name="FUNCTION_KEY" hidden="1">[2]Key!$D$2:$E$11</definedName>
    <definedName name="_xlnm.Print_Titles" localSheetId="0">BK!$1:$3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27" i="1" l="1"/>
  <c r="F1025" i="1" l="1"/>
  <c r="G1020" i="1"/>
  <c r="H1020" i="1"/>
  <c r="I1020" i="1"/>
  <c r="J1020" i="1"/>
  <c r="K1020" i="1"/>
  <c r="L1020" i="1"/>
  <c r="M1020" i="1"/>
  <c r="N1020" i="1"/>
  <c r="O1020" i="1"/>
  <c r="P1020" i="1"/>
  <c r="Q1020" i="1"/>
  <c r="R1020" i="1"/>
  <c r="F1018" i="1"/>
  <c r="F1015" i="1"/>
  <c r="F1013" i="1"/>
  <c r="F1011" i="1"/>
  <c r="F1009" i="1"/>
  <c r="F1007" i="1"/>
  <c r="F1005" i="1"/>
  <c r="G1001" i="1"/>
  <c r="H1001" i="1"/>
  <c r="I1001" i="1"/>
  <c r="J1001" i="1"/>
  <c r="K1001" i="1"/>
  <c r="L1001" i="1"/>
  <c r="M1001" i="1"/>
  <c r="N1001" i="1"/>
  <c r="O1001" i="1"/>
  <c r="P1001" i="1"/>
  <c r="Q1001" i="1"/>
  <c r="R1001" i="1"/>
  <c r="F999" i="1"/>
  <c r="F997" i="1"/>
  <c r="G995" i="1"/>
  <c r="H995" i="1"/>
  <c r="I995" i="1"/>
  <c r="J995" i="1"/>
  <c r="K995" i="1"/>
  <c r="L995" i="1"/>
  <c r="M995" i="1"/>
  <c r="N995" i="1"/>
  <c r="O995" i="1"/>
  <c r="P995" i="1"/>
  <c r="Q995" i="1"/>
  <c r="R995" i="1"/>
  <c r="F992" i="1"/>
  <c r="F991" i="1"/>
  <c r="F990" i="1"/>
  <c r="F989" i="1"/>
  <c r="F988" i="1"/>
  <c r="F987" i="1"/>
  <c r="F986" i="1"/>
  <c r="F985" i="1"/>
  <c r="F984" i="1"/>
  <c r="F983" i="1"/>
  <c r="F982" i="1"/>
  <c r="F975" i="1"/>
  <c r="G972" i="1"/>
  <c r="H972" i="1"/>
  <c r="I972" i="1"/>
  <c r="J972" i="1"/>
  <c r="K972" i="1"/>
  <c r="L972" i="1"/>
  <c r="M972" i="1"/>
  <c r="N972" i="1"/>
  <c r="O972" i="1"/>
  <c r="P972" i="1"/>
  <c r="Q972" i="1"/>
  <c r="R972" i="1"/>
  <c r="F970" i="1"/>
  <c r="F969" i="1"/>
  <c r="F968" i="1"/>
  <c r="F967" i="1"/>
  <c r="F964" i="1"/>
  <c r="F962" i="1"/>
  <c r="F960" i="1"/>
  <c r="G958" i="1"/>
  <c r="H958" i="1"/>
  <c r="I958" i="1"/>
  <c r="J958" i="1"/>
  <c r="K958" i="1"/>
  <c r="L958" i="1"/>
  <c r="M958" i="1"/>
  <c r="N958" i="1"/>
  <c r="O958" i="1"/>
  <c r="P958" i="1"/>
  <c r="Q958" i="1"/>
  <c r="R958" i="1"/>
  <c r="F956" i="1"/>
  <c r="F955" i="1"/>
  <c r="F954" i="1"/>
  <c r="F953" i="1"/>
  <c r="F950" i="1"/>
  <c r="G948" i="1"/>
  <c r="H948" i="1"/>
  <c r="I948" i="1"/>
  <c r="J948" i="1"/>
  <c r="K948" i="1"/>
  <c r="L948" i="1"/>
  <c r="M948" i="1"/>
  <c r="N948" i="1"/>
  <c r="O948" i="1"/>
  <c r="P948" i="1"/>
  <c r="Q948" i="1"/>
  <c r="R948" i="1"/>
  <c r="F946" i="1"/>
  <c r="F945" i="1"/>
  <c r="F942" i="1"/>
  <c r="G940" i="1"/>
  <c r="H940" i="1"/>
  <c r="I940" i="1"/>
  <c r="J940" i="1"/>
  <c r="K940" i="1"/>
  <c r="L940" i="1"/>
  <c r="M940" i="1"/>
  <c r="N940" i="1"/>
  <c r="O940" i="1"/>
  <c r="P940" i="1"/>
  <c r="Q940" i="1"/>
  <c r="R940" i="1"/>
  <c r="F938" i="1"/>
  <c r="F937" i="1"/>
  <c r="F936" i="1"/>
  <c r="F935" i="1"/>
  <c r="F934" i="1"/>
  <c r="F933" i="1"/>
  <c r="F932" i="1"/>
  <c r="F931" i="1"/>
  <c r="G928" i="1"/>
  <c r="H928" i="1"/>
  <c r="I928" i="1"/>
  <c r="J928" i="1"/>
  <c r="K928" i="1"/>
  <c r="L928" i="1"/>
  <c r="M928" i="1"/>
  <c r="N928" i="1"/>
  <c r="O928" i="1"/>
  <c r="P928" i="1"/>
  <c r="Q928" i="1"/>
  <c r="R928" i="1"/>
  <c r="F926" i="1"/>
  <c r="F925" i="1"/>
  <c r="F922" i="1"/>
  <c r="G919" i="1"/>
  <c r="H919" i="1"/>
  <c r="I919" i="1"/>
  <c r="J919" i="1"/>
  <c r="K919" i="1"/>
  <c r="L919" i="1"/>
  <c r="M919" i="1"/>
  <c r="N919" i="1"/>
  <c r="O919" i="1"/>
  <c r="P919" i="1"/>
  <c r="Q919" i="1"/>
  <c r="R919" i="1"/>
  <c r="F917" i="1"/>
  <c r="F916" i="1"/>
  <c r="F915" i="1"/>
  <c r="F914" i="1"/>
  <c r="F912" i="1"/>
  <c r="F909" i="1"/>
  <c r="F907" i="1"/>
  <c r="F904" i="1"/>
  <c r="F902" i="1"/>
  <c r="G900" i="1"/>
  <c r="H900" i="1"/>
  <c r="I900" i="1"/>
  <c r="J900" i="1"/>
  <c r="K900" i="1"/>
  <c r="L900" i="1"/>
  <c r="M900" i="1"/>
  <c r="N900" i="1"/>
  <c r="O900" i="1"/>
  <c r="P900" i="1"/>
  <c r="Q900" i="1"/>
  <c r="R900" i="1"/>
  <c r="F898" i="1"/>
  <c r="F897" i="1"/>
  <c r="F896" i="1"/>
  <c r="F895" i="1"/>
  <c r="G892" i="1"/>
  <c r="H892" i="1"/>
  <c r="I892" i="1"/>
  <c r="J892" i="1"/>
  <c r="K892" i="1"/>
  <c r="L892" i="1"/>
  <c r="M892" i="1"/>
  <c r="N892" i="1"/>
  <c r="O892" i="1"/>
  <c r="P892" i="1"/>
  <c r="Q892" i="1"/>
  <c r="R892" i="1"/>
  <c r="F890" i="1"/>
  <c r="F889" i="1"/>
  <c r="F888" i="1"/>
  <c r="F885" i="1"/>
  <c r="G883" i="1"/>
  <c r="H883" i="1"/>
  <c r="I883" i="1"/>
  <c r="J883" i="1"/>
  <c r="K883" i="1"/>
  <c r="L883" i="1"/>
  <c r="M883" i="1"/>
  <c r="N883" i="1"/>
  <c r="O883" i="1"/>
  <c r="P883" i="1"/>
  <c r="Q883" i="1"/>
  <c r="R883" i="1"/>
  <c r="F881" i="1"/>
  <c r="F879" i="1"/>
  <c r="F878" i="1"/>
  <c r="F877" i="1"/>
  <c r="F875" i="1"/>
  <c r="F874" i="1"/>
  <c r="F872" i="1"/>
  <c r="F871" i="1"/>
  <c r="F870" i="1"/>
  <c r="F869" i="1"/>
  <c r="F867" i="1"/>
  <c r="F866" i="1"/>
  <c r="F865" i="1"/>
  <c r="F863" i="1"/>
  <c r="F861" i="1"/>
  <c r="F860" i="1"/>
  <c r="F859" i="1"/>
  <c r="F857" i="1"/>
  <c r="F855" i="1"/>
  <c r="F847" i="1"/>
  <c r="F844" i="1"/>
  <c r="F842" i="1"/>
  <c r="F840" i="1"/>
  <c r="G838" i="1"/>
  <c r="H838" i="1"/>
  <c r="I838" i="1"/>
  <c r="J838" i="1"/>
  <c r="K838" i="1"/>
  <c r="L838" i="1"/>
  <c r="M838" i="1"/>
  <c r="N838" i="1"/>
  <c r="O838" i="1"/>
  <c r="P838" i="1"/>
  <c r="Q838" i="1"/>
  <c r="R838" i="1"/>
  <c r="F836" i="1"/>
  <c r="F835" i="1"/>
  <c r="F833" i="1"/>
  <c r="G828" i="1"/>
  <c r="H828" i="1"/>
  <c r="I828" i="1"/>
  <c r="J828" i="1"/>
  <c r="K828" i="1"/>
  <c r="L828" i="1"/>
  <c r="M828" i="1"/>
  <c r="N828" i="1"/>
  <c r="O828" i="1"/>
  <c r="P828" i="1"/>
  <c r="Q828" i="1"/>
  <c r="R828" i="1"/>
  <c r="F826" i="1"/>
  <c r="F825" i="1"/>
  <c r="G822" i="1"/>
  <c r="H822" i="1"/>
  <c r="I822" i="1"/>
  <c r="J822" i="1"/>
  <c r="K822" i="1"/>
  <c r="L822" i="1"/>
  <c r="M822" i="1"/>
  <c r="N822" i="1"/>
  <c r="O822" i="1"/>
  <c r="P822" i="1"/>
  <c r="Q822" i="1"/>
  <c r="R822" i="1"/>
  <c r="F820" i="1"/>
  <c r="F818" i="1"/>
  <c r="F817" i="1"/>
  <c r="G813" i="1"/>
  <c r="H813" i="1"/>
  <c r="I813" i="1"/>
  <c r="J813" i="1"/>
  <c r="K813" i="1"/>
  <c r="L813" i="1"/>
  <c r="M813" i="1"/>
  <c r="N813" i="1"/>
  <c r="O813" i="1"/>
  <c r="P813" i="1"/>
  <c r="Q813" i="1"/>
  <c r="R813" i="1"/>
  <c r="F811" i="1"/>
  <c r="F810" i="1"/>
  <c r="F809" i="1"/>
  <c r="F808" i="1"/>
  <c r="F807" i="1"/>
  <c r="G801" i="1"/>
  <c r="H801" i="1"/>
  <c r="I801" i="1"/>
  <c r="J801" i="1"/>
  <c r="K801" i="1"/>
  <c r="L801" i="1"/>
  <c r="M801" i="1"/>
  <c r="N801" i="1"/>
  <c r="O801" i="1"/>
  <c r="P801" i="1"/>
  <c r="Q801" i="1"/>
  <c r="R801" i="1"/>
  <c r="F799" i="1"/>
  <c r="F798" i="1"/>
  <c r="F797" i="1"/>
  <c r="G794" i="1"/>
  <c r="H794" i="1"/>
  <c r="I794" i="1"/>
  <c r="J794" i="1"/>
  <c r="K794" i="1"/>
  <c r="L794" i="1"/>
  <c r="M794" i="1"/>
  <c r="N794" i="1"/>
  <c r="O794" i="1"/>
  <c r="P794" i="1"/>
  <c r="Q794" i="1"/>
  <c r="R794" i="1"/>
  <c r="F792" i="1"/>
  <c r="F791" i="1"/>
  <c r="F790" i="1"/>
  <c r="F789" i="1"/>
  <c r="F788" i="1"/>
  <c r="F787" i="1"/>
  <c r="F786" i="1"/>
  <c r="F785" i="1"/>
  <c r="F784" i="1"/>
  <c r="G781" i="1"/>
  <c r="H781" i="1"/>
  <c r="I781" i="1"/>
  <c r="J781" i="1"/>
  <c r="K781" i="1"/>
  <c r="L781" i="1"/>
  <c r="M781" i="1"/>
  <c r="N781" i="1"/>
  <c r="O781" i="1"/>
  <c r="P781" i="1"/>
  <c r="Q781" i="1"/>
  <c r="R781" i="1"/>
  <c r="F779" i="1"/>
  <c r="F778" i="1"/>
  <c r="F775" i="1"/>
  <c r="G771" i="1"/>
  <c r="H771" i="1"/>
  <c r="I771" i="1"/>
  <c r="J771" i="1"/>
  <c r="K771" i="1"/>
  <c r="L771" i="1"/>
  <c r="M771" i="1"/>
  <c r="N771" i="1"/>
  <c r="O771" i="1"/>
  <c r="P771" i="1"/>
  <c r="Q771" i="1"/>
  <c r="R771" i="1"/>
  <c r="F769" i="1"/>
  <c r="F768" i="1"/>
  <c r="F767" i="1"/>
  <c r="F766" i="1"/>
  <c r="F765" i="1"/>
  <c r="F764" i="1"/>
  <c r="G756" i="1"/>
  <c r="H756" i="1"/>
  <c r="I756" i="1"/>
  <c r="J756" i="1"/>
  <c r="K756" i="1"/>
  <c r="L756" i="1"/>
  <c r="M756" i="1"/>
  <c r="N756" i="1"/>
  <c r="O756" i="1"/>
  <c r="P756" i="1"/>
  <c r="Q756" i="1"/>
  <c r="R756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0" i="1"/>
  <c r="F536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F530" i="1"/>
  <c r="F528" i="1"/>
  <c r="F526" i="1"/>
  <c r="F520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F516" i="1"/>
  <c r="F515" i="1"/>
  <c r="F514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F509" i="1"/>
  <c r="F508" i="1"/>
  <c r="F507" i="1"/>
  <c r="F506" i="1"/>
  <c r="F505" i="1"/>
  <c r="F504" i="1"/>
  <c r="F503" i="1"/>
  <c r="F502" i="1"/>
  <c r="F501" i="1"/>
  <c r="F500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F495" i="1"/>
  <c r="F494" i="1"/>
  <c r="F493" i="1"/>
  <c r="F492" i="1"/>
  <c r="F491" i="1"/>
  <c r="F490" i="1"/>
  <c r="F489" i="1"/>
  <c r="F488" i="1"/>
  <c r="F487" i="1"/>
  <c r="F486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F479" i="1"/>
  <c r="F477" i="1"/>
  <c r="F475" i="1"/>
  <c r="F473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F466" i="1"/>
  <c r="F464" i="1"/>
  <c r="F462" i="1"/>
  <c r="F460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F453" i="1"/>
  <c r="F451" i="1"/>
  <c r="F449" i="1"/>
  <c r="F447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F441" i="1"/>
  <c r="F439" i="1"/>
  <c r="F437" i="1"/>
  <c r="F435" i="1"/>
  <c r="F428" i="1"/>
  <c r="F426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F422" i="1"/>
  <c r="F421" i="1"/>
  <c r="F420" i="1"/>
  <c r="F419" i="1"/>
  <c r="F418" i="1"/>
  <c r="F417" i="1"/>
  <c r="F416" i="1"/>
  <c r="F414" i="1"/>
  <c r="F413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87" i="1"/>
  <c r="F385" i="1"/>
  <c r="F383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6" i="1"/>
  <c r="F355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F350" i="1"/>
  <c r="F349" i="1"/>
  <c r="F348" i="1"/>
  <c r="F347" i="1"/>
  <c r="F346" i="1"/>
  <c r="F345" i="1"/>
  <c r="F344" i="1"/>
  <c r="F343" i="1"/>
  <c r="F342" i="1"/>
  <c r="F341" i="1"/>
  <c r="F340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F278" i="1"/>
  <c r="F277" i="1"/>
  <c r="F276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3" i="1"/>
  <c r="F242" i="1"/>
  <c r="F240" i="1"/>
  <c r="F239" i="1"/>
  <c r="F238" i="1"/>
  <c r="F237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3" i="1"/>
  <c r="F212" i="1"/>
  <c r="F211" i="1"/>
  <c r="F210" i="1"/>
  <c r="F209" i="1"/>
  <c r="F208" i="1"/>
  <c r="F207" i="1"/>
  <c r="F206" i="1"/>
  <c r="F205" i="1"/>
  <c r="F203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F196" i="1"/>
  <c r="F194" i="1"/>
  <c r="F192" i="1"/>
  <c r="F190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F183" i="1"/>
  <c r="F181" i="1"/>
  <c r="F179" i="1"/>
  <c r="F177" i="1"/>
  <c r="F169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F165" i="1"/>
  <c r="F164" i="1"/>
  <c r="F163" i="1"/>
  <c r="F162" i="1"/>
  <c r="F161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F156" i="1"/>
  <c r="F154" i="1"/>
  <c r="F153" i="1"/>
  <c r="F152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F142" i="1"/>
  <c r="F141" i="1"/>
  <c r="F140" i="1"/>
  <c r="F139" i="1"/>
  <c r="F138" i="1"/>
  <c r="F137" i="1"/>
  <c r="F136" i="1"/>
  <c r="F135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F130" i="1"/>
  <c r="F129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F95" i="1"/>
  <c r="F96" i="1"/>
  <c r="F97" i="1"/>
  <c r="F99" i="1"/>
  <c r="F100" i="1"/>
  <c r="F102" i="1"/>
  <c r="F103" i="1"/>
  <c r="F104" i="1"/>
  <c r="F105" i="1"/>
  <c r="F106" i="1"/>
  <c r="F94" i="1"/>
  <c r="G89" i="1"/>
  <c r="H89" i="1"/>
  <c r="I89" i="1"/>
  <c r="J89" i="1"/>
  <c r="K89" i="1"/>
  <c r="L89" i="1"/>
  <c r="M89" i="1"/>
  <c r="N89" i="1"/>
  <c r="O89" i="1"/>
  <c r="P89" i="1"/>
  <c r="Q89" i="1"/>
  <c r="R89" i="1"/>
  <c r="F87" i="1"/>
  <c r="F85" i="1"/>
  <c r="F83" i="1"/>
  <c r="F81" i="1"/>
  <c r="F75" i="1"/>
  <c r="F73" i="1"/>
  <c r="G71" i="1"/>
  <c r="H71" i="1"/>
  <c r="I71" i="1"/>
  <c r="J71" i="1"/>
  <c r="K71" i="1"/>
  <c r="L71" i="1"/>
  <c r="M71" i="1"/>
  <c r="N71" i="1"/>
  <c r="O71" i="1"/>
  <c r="P71" i="1"/>
  <c r="Q71" i="1"/>
  <c r="R71" i="1"/>
  <c r="F68" i="1"/>
  <c r="F69" i="1"/>
  <c r="F67" i="1"/>
  <c r="G64" i="1"/>
  <c r="H64" i="1"/>
  <c r="I64" i="1"/>
  <c r="J64" i="1"/>
  <c r="K64" i="1"/>
  <c r="L64" i="1"/>
  <c r="M64" i="1"/>
  <c r="N64" i="1"/>
  <c r="O64" i="1"/>
  <c r="P64" i="1"/>
  <c r="Q64" i="1"/>
  <c r="R64" i="1"/>
  <c r="F62" i="1"/>
  <c r="F61" i="1"/>
  <c r="F60" i="1"/>
  <c r="R55" i="1"/>
  <c r="Q55" i="1"/>
  <c r="P55" i="1"/>
  <c r="O55" i="1"/>
  <c r="N55" i="1"/>
  <c r="M55" i="1"/>
  <c r="L55" i="1"/>
  <c r="K55" i="1"/>
  <c r="J55" i="1"/>
  <c r="I55" i="1"/>
  <c r="H55" i="1"/>
  <c r="F52" i="1"/>
  <c r="F50" i="1"/>
  <c r="F48" i="1"/>
  <c r="F46" i="1"/>
  <c r="G41" i="1"/>
  <c r="G803" i="1" l="1"/>
  <c r="F948" i="1"/>
  <c r="Q146" i="1"/>
  <c r="M146" i="1"/>
  <c r="I146" i="1"/>
  <c r="O146" i="1"/>
  <c r="K146" i="1"/>
  <c r="N172" i="1"/>
  <c r="F186" i="1"/>
  <c r="F198" i="1"/>
  <c r="R378" i="1"/>
  <c r="N378" i="1"/>
  <c r="J378" i="1"/>
  <c r="F337" i="1"/>
  <c r="F375" i="1"/>
  <c r="P378" i="1"/>
  <c r="L378" i="1"/>
  <c r="H378" i="1"/>
  <c r="I378" i="1"/>
  <c r="P431" i="1"/>
  <c r="L431" i="1"/>
  <c r="H431" i="1"/>
  <c r="R522" i="1"/>
  <c r="N522" i="1"/>
  <c r="J522" i="1"/>
  <c r="L522" i="1"/>
  <c r="R758" i="1"/>
  <c r="N758" i="1"/>
  <c r="J758" i="1"/>
  <c r="P758" i="1"/>
  <c r="L758" i="1"/>
  <c r="H758" i="1"/>
  <c r="F781" i="1"/>
  <c r="P803" i="1"/>
  <c r="L803" i="1"/>
  <c r="H803" i="1"/>
  <c r="F822" i="1"/>
  <c r="O977" i="1"/>
  <c r="K977" i="1"/>
  <c r="G977" i="1"/>
  <c r="F1020" i="1"/>
  <c r="F390" i="1"/>
  <c r="O431" i="1"/>
  <c r="G431" i="1"/>
  <c r="K431" i="1"/>
  <c r="Q522" i="1"/>
  <c r="M522" i="1"/>
  <c r="I522" i="1"/>
  <c r="O522" i="1"/>
  <c r="K522" i="1"/>
  <c r="G522" i="1"/>
  <c r="F518" i="1"/>
  <c r="H522" i="1"/>
  <c r="Q758" i="1"/>
  <c r="M758" i="1"/>
  <c r="I758" i="1"/>
  <c r="F828" i="1"/>
  <c r="M77" i="1"/>
  <c r="M172" i="1"/>
  <c r="P77" i="1"/>
  <c r="L77" i="1"/>
  <c r="H77" i="1"/>
  <c r="O77" i="1"/>
  <c r="K77" i="1"/>
  <c r="G77" i="1"/>
  <c r="N77" i="1"/>
  <c r="F132" i="1"/>
  <c r="R172" i="1"/>
  <c r="J172" i="1"/>
  <c r="Q378" i="1"/>
  <c r="R431" i="1"/>
  <c r="N431" i="1"/>
  <c r="J431" i="1"/>
  <c r="O803" i="1"/>
  <c r="O849" i="1" s="1"/>
  <c r="M977" i="1"/>
  <c r="I977" i="1"/>
  <c r="Q977" i="1"/>
  <c r="F1001" i="1"/>
  <c r="Q77" i="1"/>
  <c r="I77" i="1"/>
  <c r="R77" i="1"/>
  <c r="J77" i="1"/>
  <c r="R146" i="1"/>
  <c r="N146" i="1"/>
  <c r="J146" i="1"/>
  <c r="F126" i="1"/>
  <c r="P146" i="1"/>
  <c r="L146" i="1"/>
  <c r="H146" i="1"/>
  <c r="F144" i="1"/>
  <c r="G146" i="1"/>
  <c r="O172" i="1"/>
  <c r="K172" i="1"/>
  <c r="G172" i="1"/>
  <c r="Q172" i="1"/>
  <c r="I172" i="1"/>
  <c r="O378" i="1"/>
  <c r="K378" i="1"/>
  <c r="G378" i="1"/>
  <c r="M378" i="1"/>
  <c r="Q431" i="1"/>
  <c r="M431" i="1"/>
  <c r="I431" i="1"/>
  <c r="P522" i="1"/>
  <c r="Q803" i="1"/>
  <c r="M803" i="1"/>
  <c r="I803" i="1"/>
  <c r="R803" i="1"/>
  <c r="N803" i="1"/>
  <c r="J803" i="1"/>
  <c r="F801" i="1"/>
  <c r="K803" i="1"/>
  <c r="P977" i="1"/>
  <c r="L977" i="1"/>
  <c r="H977" i="1"/>
  <c r="F892" i="1"/>
  <c r="F928" i="1"/>
  <c r="O758" i="1"/>
  <c r="K758" i="1"/>
  <c r="G758" i="1"/>
  <c r="R977" i="1"/>
  <c r="N977" i="1"/>
  <c r="J977" i="1"/>
  <c r="F677" i="1"/>
  <c r="F280" i="1"/>
  <c r="F89" i="1"/>
  <c r="F108" i="1"/>
  <c r="P172" i="1"/>
  <c r="L172" i="1"/>
  <c r="H172" i="1"/>
  <c r="F167" i="1"/>
  <c r="F424" i="1"/>
  <c r="F443" i="1"/>
  <c r="F455" i="1"/>
  <c r="F469" i="1"/>
  <c r="F481" i="1"/>
  <c r="F497" i="1"/>
  <c r="F813" i="1"/>
  <c r="F940" i="1"/>
  <c r="F972" i="1"/>
  <c r="F64" i="1"/>
  <c r="F532" i="1"/>
  <c r="F713" i="1"/>
  <c r="F756" i="1"/>
  <c r="F958" i="1"/>
  <c r="F158" i="1"/>
  <c r="F71" i="1"/>
  <c r="F352" i="1"/>
  <c r="F410" i="1"/>
  <c r="F511" i="1"/>
  <c r="F583" i="1"/>
  <c r="F771" i="1"/>
  <c r="F794" i="1"/>
  <c r="F838" i="1"/>
  <c r="F883" i="1"/>
  <c r="F900" i="1"/>
  <c r="F919" i="1"/>
  <c r="F995" i="1"/>
  <c r="F55" i="1"/>
  <c r="G849" i="1" l="1"/>
  <c r="L849" i="1"/>
  <c r="H849" i="1"/>
  <c r="P849" i="1"/>
  <c r="M849" i="1"/>
  <c r="F803" i="1"/>
  <c r="J849" i="1"/>
  <c r="R849" i="1"/>
  <c r="F522" i="1"/>
  <c r="F146" i="1"/>
  <c r="K849" i="1"/>
  <c r="F172" i="1"/>
  <c r="I849" i="1"/>
  <c r="Q849" i="1"/>
  <c r="N849" i="1"/>
  <c r="F977" i="1"/>
  <c r="F378" i="1"/>
  <c r="F758" i="1"/>
  <c r="F431" i="1"/>
  <c r="F77" i="1"/>
  <c r="G1023" i="1" l="1"/>
  <c r="G1029" i="1" s="1"/>
  <c r="F849" i="1"/>
  <c r="F38" i="1"/>
  <c r="F36" i="1" l="1"/>
  <c r="R34" i="1"/>
  <c r="P34" i="1"/>
  <c r="N34" i="1"/>
  <c r="L34" i="1"/>
  <c r="J34" i="1"/>
  <c r="H34" i="1"/>
  <c r="F32" i="1" l="1"/>
  <c r="F31" i="1"/>
  <c r="F29" i="1"/>
  <c r="F28" i="1"/>
  <c r="F27" i="1"/>
  <c r="F26" i="1"/>
  <c r="F25" i="1"/>
  <c r="F24" i="1"/>
  <c r="F23" i="1"/>
  <c r="F22" i="1"/>
  <c r="F21" i="1"/>
  <c r="I18" i="1"/>
  <c r="J18" i="1"/>
  <c r="K18" i="1"/>
  <c r="L18" i="1"/>
  <c r="M18" i="1"/>
  <c r="N18" i="1"/>
  <c r="O18" i="1"/>
  <c r="P18" i="1"/>
  <c r="Q18" i="1"/>
  <c r="R18" i="1"/>
  <c r="H18" i="1"/>
  <c r="F9" i="1"/>
  <c r="F10" i="1"/>
  <c r="F11" i="1"/>
  <c r="F12" i="1"/>
  <c r="F13" i="1"/>
  <c r="F14" i="1"/>
  <c r="F16" i="1"/>
  <c r="F8" i="1"/>
  <c r="N41" i="1" l="1"/>
  <c r="J41" i="1"/>
  <c r="Q41" i="1"/>
  <c r="M41" i="1"/>
  <c r="I41" i="1"/>
  <c r="L41" i="1"/>
  <c r="R41" i="1"/>
  <c r="P41" i="1"/>
  <c r="H41" i="1"/>
  <c r="O41" i="1"/>
  <c r="K41" i="1"/>
  <c r="F34" i="1"/>
  <c r="F18" i="1"/>
  <c r="K1023" i="1" l="1"/>
  <c r="K1029" i="1" s="1"/>
  <c r="R1023" i="1"/>
  <c r="R1029" i="1" s="1"/>
  <c r="I1023" i="1"/>
  <c r="I1029" i="1" s="1"/>
  <c r="Q1023" i="1"/>
  <c r="Q1029" i="1" s="1"/>
  <c r="N1023" i="1"/>
  <c r="N1029" i="1" s="1"/>
  <c r="H1023" i="1"/>
  <c r="H1029" i="1" s="1"/>
  <c r="O1023" i="1"/>
  <c r="O1029" i="1" s="1"/>
  <c r="L1023" i="1"/>
  <c r="L1029" i="1" s="1"/>
  <c r="J1023" i="1"/>
  <c r="J1029" i="1" s="1"/>
  <c r="P1023" i="1"/>
  <c r="P1029" i="1" s="1"/>
  <c r="M1023" i="1"/>
  <c r="M1029" i="1" s="1"/>
  <c r="F41" i="1"/>
  <c r="F1023" i="1" l="1"/>
  <c r="F1029" i="1" s="1"/>
</calcChain>
</file>

<file path=xl/sharedStrings.xml><?xml version="1.0" encoding="utf-8"?>
<sst xmlns="http://schemas.openxmlformats.org/spreadsheetml/2006/main" count="844" uniqueCount="510">
  <si>
    <t>Current Funds</t>
  </si>
  <si>
    <t>Distribution</t>
  </si>
  <si>
    <t>(Dollars in Thousands)</t>
  </si>
  <si>
    <t>Total</t>
  </si>
  <si>
    <t>Unrestricted</t>
  </si>
  <si>
    <t>Restricted</t>
  </si>
  <si>
    <t>Salaries and Wages</t>
  </si>
  <si>
    <t>Other Expenditures</t>
  </si>
  <si>
    <t>Less: Transfers</t>
  </si>
  <si>
    <t>General</t>
  </si>
  <si>
    <t>Designated</t>
  </si>
  <si>
    <t xml:space="preserve">AGRICULTURAL EXPERIMENT </t>
  </si>
  <si>
    <t>STATION</t>
  </si>
  <si>
    <t>INSTRUCTION</t>
  </si>
  <si>
    <t>Agricultural resource economics</t>
  </si>
  <si>
    <t>CNR dean research and extension</t>
  </si>
  <si>
    <t>Ecosystem sciences</t>
  </si>
  <si>
    <t>Insect biology</t>
  </si>
  <si>
    <t>Microbial biology</t>
  </si>
  <si>
    <t xml:space="preserve">Nutritional sciences </t>
  </si>
  <si>
    <t>Plant biology</t>
  </si>
  <si>
    <t>Resource institutions, policy and</t>
  </si>
  <si>
    <t xml:space="preserve"> </t>
  </si>
  <si>
    <t xml:space="preserve"> management</t>
  </si>
  <si>
    <t>RESEARCH</t>
  </si>
  <si>
    <t>Forestry center</t>
  </si>
  <si>
    <t>Forest science</t>
  </si>
  <si>
    <t>VP Agriculture &amp; Natural Resources</t>
  </si>
  <si>
    <t>PUBLIC SERVICE</t>
  </si>
  <si>
    <t>ACADEMIC SUPPORT</t>
  </si>
  <si>
    <t>Total Agricultural Experiment</t>
  </si>
  <si>
    <t xml:space="preserve"> Station</t>
  </si>
  <si>
    <t xml:space="preserve">SCHOOL OF BUSINESS </t>
  </si>
  <si>
    <t>ADMINISTRATION</t>
  </si>
  <si>
    <t>Total School of Business</t>
  </si>
  <si>
    <t xml:space="preserve"> Administration</t>
  </si>
  <si>
    <t>COLLEGE OF CHEMISTRY</t>
  </si>
  <si>
    <t>Chemical engineering</t>
  </si>
  <si>
    <t>Chemistry</t>
  </si>
  <si>
    <t>Dean's office</t>
  </si>
  <si>
    <t>Total College of Chemistry</t>
  </si>
  <si>
    <t>SCHOOL OF EDUCATION</t>
  </si>
  <si>
    <t>Total School of Education</t>
  </si>
  <si>
    <t>COLLEGE OF ENGINEERING</t>
  </si>
  <si>
    <t>Bioengineering</t>
  </si>
  <si>
    <t>Civil and environmental engineering</t>
  </si>
  <si>
    <t>Earthquake engineering research ctr</t>
  </si>
  <si>
    <t>Electrical engineering and computer</t>
  </si>
  <si>
    <t>science</t>
  </si>
  <si>
    <t>Engineering research</t>
  </si>
  <si>
    <t>Industrial engineering and operations</t>
  </si>
  <si>
    <t>research</t>
  </si>
  <si>
    <t>Inst for Environ Sci &amp; Engineering</t>
  </si>
  <si>
    <t>Materials science and engineering</t>
  </si>
  <si>
    <t xml:space="preserve">Mechanical engineering </t>
  </si>
  <si>
    <t>Nuclear engineering</t>
  </si>
  <si>
    <t>Earthquake engineering research center</t>
  </si>
  <si>
    <t>Institute for environment science</t>
  </si>
  <si>
    <t>and engineering</t>
  </si>
  <si>
    <t>Mechanical engineering</t>
  </si>
  <si>
    <t xml:space="preserve">Total </t>
  </si>
  <si>
    <t>Civil &amp; environmental engineering</t>
  </si>
  <si>
    <t>Materials science and engineering shop</t>
  </si>
  <si>
    <t>Total College of Engineering</t>
  </si>
  <si>
    <t xml:space="preserve">COLLEGE OF ENVIRONMENTAL </t>
  </si>
  <si>
    <t>DESIGN</t>
  </si>
  <si>
    <t>Architecture</t>
  </si>
  <si>
    <t>City and regional planning</t>
  </si>
  <si>
    <t xml:space="preserve">Landscape architecture and </t>
  </si>
  <si>
    <t>environmental planning</t>
  </si>
  <si>
    <t>Total College of Environmental</t>
  </si>
  <si>
    <t xml:space="preserve"> Design</t>
  </si>
  <si>
    <t xml:space="preserve">GRADUATE SCHOOL OF </t>
  </si>
  <si>
    <t>JOURNALISM</t>
  </si>
  <si>
    <t>Total Graduate School of</t>
  </si>
  <si>
    <t xml:space="preserve"> Journalism</t>
  </si>
  <si>
    <t>SCHOOL OF LAW</t>
  </si>
  <si>
    <t>Total School of Law</t>
  </si>
  <si>
    <t>COLLEGE OF LETTERS AND SCIENCE</t>
  </si>
  <si>
    <t>African American studies</t>
  </si>
  <si>
    <t>Ancient history and mediterranean</t>
  </si>
  <si>
    <t>archaeology</t>
  </si>
  <si>
    <t>Anthropology</t>
  </si>
  <si>
    <t>Arts and humanities dean's office</t>
  </si>
  <si>
    <t>Art history</t>
  </si>
  <si>
    <t>Art practice</t>
  </si>
  <si>
    <t>Astronomy</t>
  </si>
  <si>
    <t>Biological sciences dean's office</t>
  </si>
  <si>
    <t>Bioscience divisional services</t>
  </si>
  <si>
    <t>CASMA</t>
  </si>
  <si>
    <t>Center for new music and audio</t>
  </si>
  <si>
    <t>technologies</t>
  </si>
  <si>
    <t>Center for particle astrophysics</t>
  </si>
  <si>
    <t>Classics</t>
  </si>
  <si>
    <t>College writing programs</t>
  </si>
  <si>
    <t>Comparative literature</t>
  </si>
  <si>
    <t>Comparative literature and French</t>
  </si>
  <si>
    <t>administration</t>
  </si>
  <si>
    <t>Demography</t>
  </si>
  <si>
    <t>Diving control</t>
  </si>
  <si>
    <t>Dramatic art</t>
  </si>
  <si>
    <t>Earth and planetary science</t>
  </si>
  <si>
    <t>East Asian languages</t>
  </si>
  <si>
    <t xml:space="preserve">Economics </t>
  </si>
  <si>
    <t>Electron microscope laboratory</t>
  </si>
  <si>
    <t>English</t>
  </si>
  <si>
    <t>Ethnic studies</t>
  </si>
  <si>
    <t>Film studies</t>
  </si>
  <si>
    <t>French</t>
  </si>
  <si>
    <t>Geography</t>
  </si>
  <si>
    <t>German</t>
  </si>
  <si>
    <t>German, Spanish and Portuguese</t>
  </si>
  <si>
    <t>History</t>
  </si>
  <si>
    <t>Humanities Research &amp; Teaching Support</t>
  </si>
  <si>
    <t xml:space="preserve">Integrative biology </t>
  </si>
  <si>
    <t>International and area studies</t>
  </si>
  <si>
    <t>teaching program</t>
  </si>
  <si>
    <t>Italian studies</t>
  </si>
  <si>
    <t>Italian/Scandinavian/Slavic</t>
  </si>
  <si>
    <t>Jewish studies</t>
  </si>
  <si>
    <t>Language center</t>
  </si>
  <si>
    <t xml:space="preserve">Linguistics </t>
  </si>
  <si>
    <t>Mathematics</t>
  </si>
  <si>
    <t>Medieval studies</t>
  </si>
  <si>
    <t>Miller Institute for Basic Research in Science</t>
  </si>
  <si>
    <t>Molecular and cell biology</t>
  </si>
  <si>
    <t>Music</t>
  </si>
  <si>
    <t>Near Eastern studies</t>
  </si>
  <si>
    <t>Philosophy</t>
  </si>
  <si>
    <t>Physical education program</t>
  </si>
  <si>
    <t>Physical sciences dean's office</t>
  </si>
  <si>
    <t>Physics</t>
  </si>
  <si>
    <t>Political science</t>
  </si>
  <si>
    <t>Psychology</t>
  </si>
  <si>
    <t>Rhetoric</t>
  </si>
  <si>
    <t>Rhetoric and film studies</t>
  </si>
  <si>
    <t>ROTC military affairs</t>
  </si>
  <si>
    <t>Scandinavian languages</t>
  </si>
  <si>
    <t>Slavic languages and literature</t>
  </si>
  <si>
    <t>Social sciences dean's office</t>
  </si>
  <si>
    <t>Social science matrix</t>
  </si>
  <si>
    <t>Sociology</t>
  </si>
  <si>
    <t>South and Southeast Asian studies</t>
  </si>
  <si>
    <t>Spanish and Portuguese</t>
  </si>
  <si>
    <t>Statistics</t>
  </si>
  <si>
    <t>Townsend center for humanities</t>
  </si>
  <si>
    <t>Undergraduate advising</t>
  </si>
  <si>
    <t>Undergraduate and interdisciplinary</t>
  </si>
  <si>
    <t>studies dean's office</t>
  </si>
  <si>
    <t>Valley life sciences building</t>
  </si>
  <si>
    <t>Women's studies</t>
  </si>
  <si>
    <t>East Asian languages and culture</t>
  </si>
  <si>
    <t>Economics</t>
  </si>
  <si>
    <t>Electron Microscope Lab</t>
  </si>
  <si>
    <t>Innovative genomics initiative</t>
  </si>
  <si>
    <t>Integrative biology</t>
  </si>
  <si>
    <t>International &amp; area studies teaching</t>
  </si>
  <si>
    <t>Jewish Studies</t>
  </si>
  <si>
    <t>Li Ka Shing building</t>
  </si>
  <si>
    <t>Linguistics</t>
  </si>
  <si>
    <t xml:space="preserve">Music </t>
  </si>
  <si>
    <t xml:space="preserve">Philosophy </t>
  </si>
  <si>
    <t>Townsend center for the humanities</t>
  </si>
  <si>
    <t>Undergrad and Interdisc Studies</t>
  </si>
  <si>
    <t>Valley Life Sciences Building</t>
  </si>
  <si>
    <t xml:space="preserve">Electron microscope laboratory </t>
  </si>
  <si>
    <t>Molecular and cell biology-services</t>
  </si>
  <si>
    <t xml:space="preserve">Total College of Letters and </t>
  </si>
  <si>
    <t xml:space="preserve"> Science</t>
  </si>
  <si>
    <t>SCHOOL OF INFORMATION</t>
  </si>
  <si>
    <t>MANAGEMENT AND SYSTEMS</t>
  </si>
  <si>
    <t xml:space="preserve">Total School of Information </t>
  </si>
  <si>
    <t xml:space="preserve"> Management and systems</t>
  </si>
  <si>
    <t>COLLEGE OF NATURAL RESOURCES</t>
  </si>
  <si>
    <t>Ecosystem science</t>
  </si>
  <si>
    <t>Environmental science, policy, and</t>
  </si>
  <si>
    <t>management</t>
  </si>
  <si>
    <t>Nutritional science and toxicology</t>
  </si>
  <si>
    <t>Plant Biology</t>
  </si>
  <si>
    <t>Plant and microbial biology</t>
  </si>
  <si>
    <t>Plant gene experiment center</t>
  </si>
  <si>
    <t>Ecosystem Science</t>
  </si>
  <si>
    <t>Total College of Natural</t>
  </si>
  <si>
    <t xml:space="preserve"> Resources</t>
  </si>
  <si>
    <t>SCHOOL OF OPTOMETRY</t>
  </si>
  <si>
    <t>Total School of Optometry</t>
  </si>
  <si>
    <t>SCHOOL OF PUBLIC HEALTH</t>
  </si>
  <si>
    <t>Total School of Public Health</t>
  </si>
  <si>
    <t xml:space="preserve">GRADUATE SCHOOL OF PUBLIC </t>
  </si>
  <si>
    <t>POLICY</t>
  </si>
  <si>
    <t>Total Graduate School of Public</t>
  </si>
  <si>
    <t xml:space="preserve"> Policy</t>
  </si>
  <si>
    <t>SCHOOL OF SOCIAL WELFARE</t>
  </si>
  <si>
    <t>Total School of Social Welfare</t>
  </si>
  <si>
    <t>INTERNATIONAL AREA STUDIES</t>
  </si>
  <si>
    <t>Center for African studies</t>
  </si>
  <si>
    <t>Center for Latin American studies</t>
  </si>
  <si>
    <t>Center for Southeast Asian studies</t>
  </si>
  <si>
    <t>Institute of East Asian studies</t>
  </si>
  <si>
    <t>Institute of European studies</t>
  </si>
  <si>
    <t>Institute of international studies</t>
  </si>
  <si>
    <t>Middle Eastern studies</t>
  </si>
  <si>
    <t>Slavic and Eastern European studies</t>
  </si>
  <si>
    <t>South Asian studies</t>
  </si>
  <si>
    <t>Total International Area Studies</t>
  </si>
  <si>
    <t>GRADUATE DIVISION</t>
  </si>
  <si>
    <t>Total Graduate Division</t>
  </si>
  <si>
    <t>SUMMER SESSIONS</t>
  </si>
  <si>
    <t>UNIVERSITY EXTENSION</t>
  </si>
  <si>
    <t>CAMPUS-WIDE PROGRAMS</t>
  </si>
  <si>
    <t>Archeological research facility</t>
  </si>
  <si>
    <t>Berkeley seismological laboratory</t>
  </si>
  <si>
    <t xml:space="preserve">Buddhist studies  </t>
  </si>
  <si>
    <t xml:space="preserve">California institute for quantitative </t>
  </si>
  <si>
    <t>biomedical research</t>
  </si>
  <si>
    <t>Cancer research laboratory</t>
  </si>
  <si>
    <t>Center for teaching excellence</t>
  </si>
  <si>
    <t>Center for the tebtunis papyri</t>
  </si>
  <si>
    <t>Energy and resources group</t>
  </si>
  <si>
    <t>Essig museum of entomology</t>
  </si>
  <si>
    <t>Helen Wills neuroscience institute</t>
  </si>
  <si>
    <t>History of science and technology</t>
  </si>
  <si>
    <t>Institute of business and economic</t>
  </si>
  <si>
    <t xml:space="preserve"> research</t>
  </si>
  <si>
    <t>Institute of cognitive studies</t>
  </si>
  <si>
    <t>Institute of governmental studies</t>
  </si>
  <si>
    <t>Institute of human development</t>
  </si>
  <si>
    <t>Institute of personality and social</t>
  </si>
  <si>
    <t>Institute of transportation studies</t>
  </si>
  <si>
    <t xml:space="preserve">Institute of urban and regional </t>
  </si>
  <si>
    <t>development</t>
  </si>
  <si>
    <t>Lawrence hall of science</t>
  </si>
  <si>
    <t>Museum of paleontology</t>
  </si>
  <si>
    <t>Museum of vertebrate zoology</t>
  </si>
  <si>
    <t>Other</t>
  </si>
  <si>
    <t>Phoebe Hearst museum of anthropology</t>
  </si>
  <si>
    <t>Space sciences laboratory</t>
  </si>
  <si>
    <t>Stem cell center</t>
  </si>
  <si>
    <t>Survey research center</t>
  </si>
  <si>
    <t>Theoretical astrophysics center</t>
  </si>
  <si>
    <t>University/Jepson Herbaria</t>
  </si>
  <si>
    <t>VC research immediate office</t>
  </si>
  <si>
    <t>Vice provost for academic planning and</t>
  </si>
  <si>
    <t xml:space="preserve"> facilities</t>
  </si>
  <si>
    <t>Compensated absences accrual</t>
  </si>
  <si>
    <t>Educational fee expense proration</t>
  </si>
  <si>
    <t>Academic senate</t>
  </si>
  <si>
    <t xml:space="preserve">Arts research center  </t>
  </si>
  <si>
    <t>Beatrice M. Bain research group on</t>
  </si>
  <si>
    <t>women and gender</t>
  </si>
  <si>
    <t>Berkeley skydeck</t>
  </si>
  <si>
    <t>Blue oak ranch reserve</t>
  </si>
  <si>
    <t>Blum center for developing economies</t>
  </si>
  <si>
    <t>California institute for energy and</t>
  </si>
  <si>
    <t>environment</t>
  </si>
  <si>
    <t xml:space="preserve">Center for child and youth policy </t>
  </si>
  <si>
    <t>Center for environmental design</t>
  </si>
  <si>
    <t xml:space="preserve">Center for information technology </t>
  </si>
  <si>
    <t xml:space="preserve">research in interest of society </t>
  </si>
  <si>
    <t>Center for integrative planetary</t>
  </si>
  <si>
    <t xml:space="preserve">science  </t>
  </si>
  <si>
    <t xml:space="preserve">Center for pure and applied </t>
  </si>
  <si>
    <t>mathematics</t>
  </si>
  <si>
    <t>Center for studies in higher</t>
  </si>
  <si>
    <t>education</t>
  </si>
  <si>
    <t>Center for the study of law</t>
  </si>
  <si>
    <t>and society</t>
  </si>
  <si>
    <t xml:space="preserve">Center for the study of sexual culture </t>
  </si>
  <si>
    <t xml:space="preserve">Center for the tebtunis papyri </t>
  </si>
  <si>
    <t>Center of evaluation for global action</t>
  </si>
  <si>
    <t>Data science institute</t>
  </si>
  <si>
    <t>Deep underground science and</t>
  </si>
  <si>
    <t xml:space="preserve">   </t>
  </si>
  <si>
    <t>engineering laboratory</t>
  </si>
  <si>
    <t>Donner laboratory</t>
  </si>
  <si>
    <t>Donner region research fields stations</t>
  </si>
  <si>
    <t>Earl Warren legal institute</t>
  </si>
  <si>
    <t>Emma Goldman papers project</t>
  </si>
  <si>
    <t>Energy and climate institute</t>
  </si>
  <si>
    <t>Energy biosciences institute</t>
  </si>
  <si>
    <t>Field station behavioral research</t>
  </si>
  <si>
    <t xml:space="preserve">Functional genomics laboratory  </t>
  </si>
  <si>
    <t>Haas diversity research center</t>
  </si>
  <si>
    <t>Independent research programs</t>
  </si>
  <si>
    <t xml:space="preserve">Institute of the study of social </t>
  </si>
  <si>
    <t>change</t>
  </si>
  <si>
    <t>Institute of industrial relations</t>
  </si>
  <si>
    <t>Institute of management, innovation</t>
  </si>
  <si>
    <t>and organization</t>
  </si>
  <si>
    <t>Miller institute for basic research</t>
  </si>
  <si>
    <t>in science</t>
  </si>
  <si>
    <t>Nanosciences and nanoengineering</t>
  </si>
  <si>
    <t xml:space="preserve">institute </t>
  </si>
  <si>
    <t>Natural history museum admin services</t>
  </si>
  <si>
    <t>Other Research Activities</t>
  </si>
  <si>
    <t>Radio astronomy laboratory</t>
  </si>
  <si>
    <t>Research enterprise support services</t>
  </si>
  <si>
    <t>Shared services</t>
  </si>
  <si>
    <t>Simons institute theory of computing</t>
  </si>
  <si>
    <t>Tsinghua Shenzen Institute</t>
  </si>
  <si>
    <t>UC Botanical Garden</t>
  </si>
  <si>
    <t>UC Energy Institute</t>
  </si>
  <si>
    <t>UC Transportation Center</t>
  </si>
  <si>
    <t>University/Jepson herbaria</t>
  </si>
  <si>
    <t>Academic preparation and articulation</t>
  </si>
  <si>
    <t>Admissions and relationships</t>
  </si>
  <si>
    <t>with schools</t>
  </si>
  <si>
    <t>Art museum and Pacific film archive</t>
  </si>
  <si>
    <t>Break the cycle</t>
  </si>
  <si>
    <t>Cal performances</t>
  </si>
  <si>
    <t>Campus life and leadership</t>
  </si>
  <si>
    <t xml:space="preserve">Center for transfer re-entry and </t>
  </si>
  <si>
    <t xml:space="preserve">student parent  </t>
  </si>
  <si>
    <t>Institute of the study of social change</t>
  </si>
  <si>
    <t>Library</t>
  </si>
  <si>
    <t>Museum of palentology</t>
  </si>
  <si>
    <t>Osher lifelong learning institute</t>
  </si>
  <si>
    <t>Strategic Technology Planning</t>
  </si>
  <si>
    <t>UC botanical garden</t>
  </si>
  <si>
    <t>Work study program</t>
  </si>
  <si>
    <t xml:space="preserve">Academic senate administration </t>
  </si>
  <si>
    <t>Administrative Systems</t>
  </si>
  <si>
    <t>Assistant vice provost office</t>
  </si>
  <si>
    <t>Associate vice chancellor IST</t>
  </si>
  <si>
    <t>Cal institute for quantitative biomedical</t>
  </si>
  <si>
    <t xml:space="preserve">Center for race and gender  </t>
  </si>
  <si>
    <t>Central computing services</t>
  </si>
  <si>
    <t>Communication and network services</t>
  </si>
  <si>
    <t>Educational development and</t>
  </si>
  <si>
    <t>technology</t>
  </si>
  <si>
    <t>Educational technology</t>
  </si>
  <si>
    <t>IST Associate Vice Chancellor office</t>
  </si>
  <si>
    <t>Libraries</t>
  </si>
  <si>
    <t>Natural history museum</t>
  </si>
  <si>
    <t>administrative services</t>
  </si>
  <si>
    <t>Office of laboratory animal care</t>
  </si>
  <si>
    <t>Office of technology licensing</t>
  </si>
  <si>
    <t>Phoebe Hearst museum of</t>
  </si>
  <si>
    <t>anthropology</t>
  </si>
  <si>
    <t>Resource center for online education</t>
  </si>
  <si>
    <t>Social science computing laboratory</t>
  </si>
  <si>
    <t>Social science data lab</t>
  </si>
  <si>
    <t>Workstation support services</t>
  </si>
  <si>
    <t>Total Campus-Wide Programs</t>
  </si>
  <si>
    <t>STUDENT SERVICES</t>
  </si>
  <si>
    <t xml:space="preserve">STUDENT SERVICES </t>
  </si>
  <si>
    <t>Academic preparation &amp; articulation</t>
  </si>
  <si>
    <t>Office of Student Research</t>
  </si>
  <si>
    <t>Student Information Systems</t>
  </si>
  <si>
    <t>Undergraduate affairs computing</t>
  </si>
  <si>
    <t>Undergraduate affairs development</t>
  </si>
  <si>
    <t xml:space="preserve">  </t>
  </si>
  <si>
    <t>office</t>
  </si>
  <si>
    <t xml:space="preserve">SOCIAL AND CULTURAL </t>
  </si>
  <si>
    <t>PROGRAMS</t>
  </si>
  <si>
    <t>Associated students</t>
  </si>
  <si>
    <t>Cultural programs</t>
  </si>
  <si>
    <t>Media services</t>
  </si>
  <si>
    <t>Student musical activities</t>
  </si>
  <si>
    <t>Other social services</t>
  </si>
  <si>
    <t>Academic achievement programs</t>
  </si>
  <si>
    <t>Academic development student</t>
  </si>
  <si>
    <t xml:space="preserve">   groups</t>
  </si>
  <si>
    <t>Academic student development</t>
  </si>
  <si>
    <t>Child care services</t>
  </si>
  <si>
    <t>Multicultural center</t>
  </si>
  <si>
    <t>New student services</t>
  </si>
  <si>
    <t>Student activities and services</t>
  </si>
  <si>
    <t>Student life advising services</t>
  </si>
  <si>
    <t>Recreational programs</t>
  </si>
  <si>
    <t>Faculty athletic representative</t>
  </si>
  <si>
    <t>Intercollegiate athletics</t>
  </si>
  <si>
    <t>Recreational sports</t>
  </si>
  <si>
    <t>Total Social and Cultural Activities</t>
  </si>
  <si>
    <t xml:space="preserve">SUPPLEMENTARY EDUCATIONAL </t>
  </si>
  <si>
    <t>SERVICES</t>
  </si>
  <si>
    <t>Athletic study center</t>
  </si>
  <si>
    <t>College of engineering dean's office</t>
  </si>
  <si>
    <t>Re-entry program</t>
  </si>
  <si>
    <t>Student learning center</t>
  </si>
  <si>
    <t xml:space="preserve">COUNSELING AND CAREER </t>
  </si>
  <si>
    <t>GUIDANCE</t>
  </si>
  <si>
    <t>Career center</t>
  </si>
  <si>
    <t>Disabled students program</t>
  </si>
  <si>
    <t>Services for international students</t>
  </si>
  <si>
    <t>and scholarship</t>
  </si>
  <si>
    <t>FINANCIAL AID ADMINISTRATION</t>
  </si>
  <si>
    <t>Financial aid operations</t>
  </si>
  <si>
    <t>Graduate division dean</t>
  </si>
  <si>
    <t xml:space="preserve">STUDENT ADMISSIONS AND </t>
  </si>
  <si>
    <t>RECORDS</t>
  </si>
  <si>
    <t xml:space="preserve">Admissions and enrollment </t>
  </si>
  <si>
    <t>immediate office</t>
  </si>
  <si>
    <t>Admissions and relations with</t>
  </si>
  <si>
    <t>schools</t>
  </si>
  <si>
    <t>Office of the registrar</t>
  </si>
  <si>
    <t>STUDENT HEALTH SERVICES</t>
  </si>
  <si>
    <t>STUDENT AFFAIRS INFORMATION SYSTEM</t>
  </si>
  <si>
    <t>OTHER STUDENT SERVICES</t>
  </si>
  <si>
    <t xml:space="preserve">COMPENSATED ABSENCES </t>
  </si>
  <si>
    <t>ACCRUAL</t>
  </si>
  <si>
    <t>Total Student Services</t>
  </si>
  <si>
    <t>INSTITUTIONAL SUPPORT</t>
  </si>
  <si>
    <t>CHANCELLORS AND</t>
  </si>
  <si>
    <t>VICE CHANCELLORS</t>
  </si>
  <si>
    <t>Academic personnel office</t>
  </si>
  <si>
    <t xml:space="preserve">Business and administrative </t>
  </si>
  <si>
    <t xml:space="preserve">  services immediate office</t>
  </si>
  <si>
    <t>Business and administrative</t>
  </si>
  <si>
    <t xml:space="preserve">  services budget and finance</t>
  </si>
  <si>
    <t>Chancellor</t>
  </si>
  <si>
    <t>Compliance affairs</t>
  </si>
  <si>
    <t xml:space="preserve">Executive vice chancellor and </t>
  </si>
  <si>
    <t xml:space="preserve">   provost</t>
  </si>
  <si>
    <t>Health and human services</t>
  </si>
  <si>
    <t xml:space="preserve">  immediate office</t>
  </si>
  <si>
    <t>Physical and environmental planning</t>
  </si>
  <si>
    <t>Resource development</t>
  </si>
  <si>
    <t>Space management and capital</t>
  </si>
  <si>
    <t xml:space="preserve">  programs</t>
  </si>
  <si>
    <t>Staff ombuds office</t>
  </si>
  <si>
    <t>Vice chancellor budget and finance</t>
  </si>
  <si>
    <t>Vice chancellor budget computing</t>
  </si>
  <si>
    <t>Vice chancellor business and</t>
  </si>
  <si>
    <t xml:space="preserve">  administrative services</t>
  </si>
  <si>
    <t>Vice chancellor equity and inclusion</t>
  </si>
  <si>
    <t>Vice chancellor facilities services</t>
  </si>
  <si>
    <t>Vice chancellor research</t>
  </si>
  <si>
    <t>Vice chancellor university relations</t>
  </si>
  <si>
    <t>Vice provost academic affairs and</t>
  </si>
  <si>
    <t xml:space="preserve"> faculty welfare</t>
  </si>
  <si>
    <t>ACADEMIC SENATE</t>
  </si>
  <si>
    <t>PLANNING AND BUDGETING</t>
  </si>
  <si>
    <t>Budget office</t>
  </si>
  <si>
    <t>Planning and analysis office</t>
  </si>
  <si>
    <t xml:space="preserve">Strategic program management </t>
  </si>
  <si>
    <t>ACCOUNTING</t>
  </si>
  <si>
    <t>Accounting services</t>
  </si>
  <si>
    <t>Controller immediate office</t>
  </si>
  <si>
    <t>Disbursement office</t>
  </si>
  <si>
    <t>Payroll</t>
  </si>
  <si>
    <t>AUDITS</t>
  </si>
  <si>
    <t>RISK MANAGEMENT</t>
  </si>
  <si>
    <t>CONTRACTS AND GRANTS</t>
  </si>
  <si>
    <t>INFORMATION SYSTEMS</t>
  </si>
  <si>
    <t>COMPUTER CENTERS</t>
  </si>
  <si>
    <t>Information systems technology</t>
  </si>
  <si>
    <t xml:space="preserve">   associate vice chancellor</t>
  </si>
  <si>
    <t>Strategic technology planning</t>
  </si>
  <si>
    <t>Student information systems</t>
  </si>
  <si>
    <t>Technology support and services</t>
  </si>
  <si>
    <t>ENVIRONMENTAL HEALTH</t>
  </si>
  <si>
    <t>AND SAFETY</t>
  </si>
  <si>
    <t>PERSONNEL</t>
  </si>
  <si>
    <t>Human resources</t>
  </si>
  <si>
    <t>UC Berkeley retirement center</t>
  </si>
  <si>
    <t>OTHER</t>
  </si>
  <si>
    <t>Billing and payment services</t>
  </si>
  <si>
    <t>University Health Services</t>
  </si>
  <si>
    <t>Operational excellence project office</t>
  </si>
  <si>
    <t>The office for faculty equity and welfare</t>
  </si>
  <si>
    <t>Intellectual property industry research</t>
  </si>
  <si>
    <t>Student information system</t>
  </si>
  <si>
    <t>DUPLICATING</t>
  </si>
  <si>
    <t>GARAGE</t>
  </si>
  <si>
    <t>Fleet services</t>
  </si>
  <si>
    <t>Parking and transportation</t>
  </si>
  <si>
    <t>MAIL AND MESSENGER</t>
  </si>
  <si>
    <t>MATERIAL MANAGEMENT</t>
  </si>
  <si>
    <t>Material management</t>
  </si>
  <si>
    <t>Procurement</t>
  </si>
  <si>
    <t>Property management</t>
  </si>
  <si>
    <t>Real estate services office</t>
  </si>
  <si>
    <t>POLICE</t>
  </si>
  <si>
    <t>TELEPHONE</t>
  </si>
  <si>
    <t>DEVELOPMENT</t>
  </si>
  <si>
    <t>PUBLIC INFORMATION</t>
  </si>
  <si>
    <t>Community relations</t>
  </si>
  <si>
    <t>Media relations</t>
  </si>
  <si>
    <t>Public affairs</t>
  </si>
  <si>
    <t>Publications</t>
  </si>
  <si>
    <t>Total Institutional Support</t>
  </si>
  <si>
    <t xml:space="preserve">OPERATION AND MAINTENANCE </t>
  </si>
  <si>
    <t>OF PLANT</t>
  </si>
  <si>
    <t>Administration</t>
  </si>
  <si>
    <t>Chancellor university house</t>
  </si>
  <si>
    <t>Physical plant building maintenance</t>
  </si>
  <si>
    <t>Richmond Field Station</t>
  </si>
  <si>
    <t>Grounds maintenance</t>
  </si>
  <si>
    <t>Janitorial service</t>
  </si>
  <si>
    <t>Plant service</t>
  </si>
  <si>
    <t>Refuse disposal</t>
  </si>
  <si>
    <t>Utilities</t>
  </si>
  <si>
    <t xml:space="preserve">Compensated absences accrual </t>
  </si>
  <si>
    <t>Total Operation and Maintenance</t>
  </si>
  <si>
    <t xml:space="preserve"> of Plant</t>
  </si>
  <si>
    <t>STUDENT FINANCIAL AID</t>
  </si>
  <si>
    <t>Scholarship Allowance</t>
  </si>
  <si>
    <t>Total Student Financial Aid</t>
  </si>
  <si>
    <t>AUXILIARY ENTERPRISES</t>
  </si>
  <si>
    <t>APARTMENTS</t>
  </si>
  <si>
    <t>CAFETERIAS</t>
  </si>
  <si>
    <t>RESIDENCE HALLS</t>
  </si>
  <si>
    <t>INTERCOLLEGIATE ATHLETICS</t>
  </si>
  <si>
    <t>PARKING</t>
  </si>
  <si>
    <t>Total Auxiliary Enterprises</t>
  </si>
  <si>
    <t>Subtotal</t>
  </si>
  <si>
    <t>Eliminated Capital Expenditures</t>
  </si>
  <si>
    <t>Total Current Funds Expenditures</t>
  </si>
  <si>
    <t>FUNDING STREAM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</si>
</sst>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_(* #,##0,_);_(* \(#,##0,\);_(* &quot;-&quot;_);_(@_)"/>
    <numFmt numFmtId="165" formatCode="_(&quot;$&quot;* #,##0,_);_(&quot;$&quot;* \(#,##0,\);_(&quot;$&quot;* &quot;-&quot;_);_(@_)"/>
  </numFmts>
  <fonts count="7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theme="1"/>
      <name val="Times New Roman"/>
      <family val="1"/>
    </font>
    <font>
      <b/>
      <sz val="10"/>
      <name val="Times New Roman"/>
      <family val="1"/>
    </font>
    <font>
      <u/>
      <sz val="10"/>
      <color theme="1"/>
      <name val="Times New Roman"/>
      <family val="1"/>
    </font>
    <font>
      <sz val="10"/>
      <color indexed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164" fontId="1" fillId="0" borderId="0" applyFill="0" applyBorder="0" applyAlignment="0"/>
    <xf numFmtId="0" fontId="2" fillId="0" borderId="0"/>
    <xf numFmtId="164" fontId="6" fillId="0" borderId="0" applyFill="0" applyBorder="0" applyAlignment="0">
      <protection locked="0"/>
    </xf>
    <xf numFmtId="164" fontId="6" fillId="0" borderId="0" applyFill="0" applyBorder="0" applyAlignment="0">
      <protection locked="0"/>
    </xf>
    <xf numFmtId="164" fontId="6" fillId="0" borderId="0" applyNumberFormat="0" applyFill="0" applyBorder="0" applyAlignment="0">
      <protection locked="0"/>
    </xf>
  </cellStyleXfs>
  <cellXfs count="38">
    <xf numFmtId="0" fontId="0" fillId="0" borderId="0" xfId="0"/>
    <xf numFmtId="49" fontId="1" fillId="0" borderId="1" xfId="1" applyNumberFormat="1" applyFont="1" applyFill="1" applyBorder="1" applyAlignment="1" applyProtection="1"/>
    <xf numFmtId="49" fontId="1" fillId="0" borderId="1" xfId="1" applyNumberFormat="1" applyFont="1" applyFill="1" applyBorder="1" applyAlignment="1" applyProtection="1">
      <alignment horizontal="left"/>
    </xf>
    <xf numFmtId="164" fontId="4" fillId="0" borderId="1" xfId="1" applyFont="1" applyFill="1" applyBorder="1" applyAlignment="1" applyProtection="1"/>
    <xf numFmtId="41" fontId="4" fillId="0" borderId="1" xfId="1" applyNumberFormat="1" applyFont="1" applyFill="1" applyBorder="1" applyAlignment="1" applyProtection="1"/>
    <xf numFmtId="49" fontId="1" fillId="0" borderId="0" xfId="1" applyNumberFormat="1" applyFont="1" applyFill="1" applyBorder="1" applyAlignment="1" applyProtection="1"/>
    <xf numFmtId="49" fontId="1" fillId="0" borderId="0" xfId="1" applyNumberFormat="1" applyFont="1" applyFill="1" applyBorder="1" applyAlignment="1" applyProtection="1">
      <alignment wrapText="1"/>
    </xf>
    <xf numFmtId="49" fontId="1" fillId="0" borderId="0" xfId="1" applyNumberFormat="1" applyFont="1" applyFill="1" applyBorder="1" applyAlignment="1" applyProtection="1">
      <alignment horizontal="left" wrapText="1"/>
    </xf>
    <xf numFmtId="164" fontId="4" fillId="0" borderId="3" xfId="1" applyFont="1" applyFill="1" applyBorder="1" applyAlignment="1" applyProtection="1">
      <alignment horizontal="center" wrapText="1"/>
    </xf>
    <xf numFmtId="41" fontId="4" fillId="0" borderId="0" xfId="1" applyNumberFormat="1" applyFont="1" applyFill="1" applyBorder="1" applyAlignment="1" applyProtection="1">
      <alignment wrapText="1"/>
    </xf>
    <xf numFmtId="41" fontId="4" fillId="0" borderId="3" xfId="1" applyNumberFormat="1" applyFont="1" applyFill="1" applyBorder="1" applyAlignment="1" applyProtection="1">
      <alignment horizontal="centerContinuous" wrapText="1"/>
    </xf>
    <xf numFmtId="41" fontId="4" fillId="0" borderId="0" xfId="1" applyNumberFormat="1" applyFont="1" applyFill="1" applyBorder="1" applyAlignment="1" applyProtection="1">
      <alignment horizontal="center" wrapText="1"/>
    </xf>
    <xf numFmtId="41" fontId="4" fillId="0" borderId="3" xfId="1" applyNumberFormat="1" applyFont="1" applyFill="1" applyBorder="1" applyAlignment="1" applyProtection="1">
      <alignment horizontal="center" wrapText="1"/>
    </xf>
    <xf numFmtId="49" fontId="1" fillId="0" borderId="0" xfId="1" applyNumberFormat="1" applyFont="1" applyFill="1" applyBorder="1" applyAlignment="1" applyProtection="1">
      <alignment horizontal="left"/>
    </xf>
    <xf numFmtId="164" fontId="4" fillId="0" borderId="0" xfId="1" applyFont="1" applyFill="1" applyBorder="1" applyAlignment="1" applyProtection="1"/>
    <xf numFmtId="41" fontId="4" fillId="0" borderId="0" xfId="1" applyNumberFormat="1" applyFont="1" applyFill="1" applyBorder="1" applyAlignment="1" applyProtection="1"/>
    <xf numFmtId="41" fontId="4" fillId="0" borderId="3" xfId="1" applyNumberFormat="1" applyFont="1" applyFill="1" applyBorder="1" applyAlignment="1" applyProtection="1">
      <alignment horizontal="center"/>
    </xf>
    <xf numFmtId="41" fontId="4" fillId="0" borderId="0" xfId="1" applyNumberFormat="1" applyFont="1" applyFill="1" applyBorder="1" applyAlignment="1" applyProtection="1">
      <alignment horizontal="center"/>
    </xf>
    <xf numFmtId="0" fontId="4" fillId="0" borderId="0" xfId="2" applyFont="1" applyFill="1" applyProtection="1"/>
    <xf numFmtId="0" fontId="5" fillId="0" borderId="3" xfId="0" applyFont="1" applyBorder="1" applyProtection="1"/>
    <xf numFmtId="0" fontId="3" fillId="0" borderId="0" xfId="0" applyFont="1" applyProtection="1"/>
    <xf numFmtId="0" fontId="3" fillId="0" borderId="0" xfId="0" applyFont="1" applyFill="1" applyProtection="1"/>
    <xf numFmtId="0" fontId="5" fillId="0" borderId="0" xfId="0" applyFont="1" applyProtection="1"/>
    <xf numFmtId="165" fontId="1" fillId="0" borderId="0" xfId="1" applyNumberFormat="1" applyFont="1" applyFill="1" applyBorder="1" applyAlignment="1" applyProtection="1"/>
    <xf numFmtId="164" fontId="1" fillId="0" borderId="0" xfId="1" applyFont="1" applyFill="1" applyBorder="1" applyAlignment="1" applyProtection="1"/>
    <xf numFmtId="164" fontId="3" fillId="0" borderId="0" xfId="0" applyNumberFormat="1" applyFont="1" applyProtection="1"/>
    <xf numFmtId="164" fontId="1" fillId="0" borderId="3" xfId="1" applyFont="1" applyFill="1" applyBorder="1" applyAlignment="1" applyProtection="1"/>
    <xf numFmtId="164" fontId="3" fillId="0" borderId="3" xfId="0" applyNumberFormat="1" applyFont="1" applyBorder="1" applyProtection="1"/>
    <xf numFmtId="164" fontId="3" fillId="0" borderId="3" xfId="0" applyNumberFormat="1" applyFont="1" applyFill="1" applyBorder="1" applyProtection="1"/>
    <xf numFmtId="0" fontId="3" fillId="0" borderId="3" xfId="0" applyFont="1" applyBorder="1" applyProtection="1"/>
    <xf numFmtId="164" fontId="3" fillId="0" borderId="0" xfId="0" applyNumberFormat="1" applyFont="1" applyFill="1" applyBorder="1" applyProtection="1"/>
    <xf numFmtId="164" fontId="3" fillId="0" borderId="0" xfId="0" applyNumberFormat="1" applyFont="1" applyFill="1" applyProtection="1"/>
    <xf numFmtId="164" fontId="1" fillId="0" borderId="3" xfId="0" applyNumberFormat="1" applyFont="1" applyFill="1" applyBorder="1" applyProtection="1"/>
    <xf numFmtId="49" fontId="4" fillId="0" borderId="0" xfId="1" applyNumberFormat="1" applyFont="1" applyFill="1" applyAlignment="1" applyProtection="1">
      <alignment horizontal="left"/>
    </xf>
    <xf numFmtId="165" fontId="4" fillId="0" borderId="4" xfId="1" applyNumberFormat="1" applyFont="1" applyFill="1" applyBorder="1" applyAlignment="1" applyProtection="1"/>
    <xf numFmtId="0" fontId="0" fillId="0" borderId="0" xfId="0" applyProtection="1"/>
    <xf numFmtId="0" fontId="0" fillId="0" borderId="0" xfId="0" applyFill="1" applyProtection="1"/>
    <xf numFmtId="41" fontId="4" fillId="0" borderId="2" xfId="1" applyNumberFormat="1" applyFont="1" applyFill="1" applyBorder="1" applyAlignment="1" applyProtection="1">
      <alignment horizontal="center"/>
    </xf>
  </cellXfs>
  <cellStyles count="6">
    <cellStyle name="Campus-entered" xfId="3"/>
    <cellStyle name="Campus-entered 2" xfId="5"/>
    <cellStyle name="Campus-entered_la05schc" xfId="4"/>
    <cellStyle name="Normal" xfId="0" builtinId="0"/>
    <cellStyle name="Normal 4" xfId="2"/>
    <cellStyle name="Not-campus-entere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RevExpensereport1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nguyen/AppData/Roaming/Microsoft/Excel/La16schbcd-draft%20(version%201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Summary"/>
      <sheetName val="Revenue"/>
      <sheetName val="ExpSummary"/>
      <sheetName val="ProgramExp"/>
      <sheetName val="Expense 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C1" t="str">
            <v>Acct/Sub</v>
          </cell>
          <cell r="D1" t="str">
            <v>Descr</v>
          </cell>
          <cell r="E1" t="str">
            <v>Sum of DrAmt</v>
          </cell>
          <cell r="F1" t="str">
            <v>Sum of CrAmt</v>
          </cell>
          <cell r="G1" t="str">
            <v>Total Balance</v>
          </cell>
        </row>
        <row r="2">
          <cell r="C2" t="str">
            <v>10020000UG</v>
          </cell>
          <cell r="D2" t="str">
            <v>Checking - Union Bank</v>
          </cell>
          <cell r="E2">
            <v>517804.35</v>
          </cell>
          <cell r="F2">
            <v>555198.17000000004</v>
          </cell>
          <cell r="G2">
            <v>-19303.96</v>
          </cell>
        </row>
        <row r="3">
          <cell r="C3" t="str">
            <v>10050000UG</v>
          </cell>
          <cell r="D3" t="str">
            <v>Valley Checking- Washing M</v>
          </cell>
          <cell r="E3">
            <v>0</v>
          </cell>
          <cell r="F3">
            <v>0</v>
          </cell>
          <cell r="G3">
            <v>10615.05</v>
          </cell>
        </row>
        <row r="4">
          <cell r="C4" t="str">
            <v>10100000UG</v>
          </cell>
          <cell r="D4" t="str">
            <v>Westlake Checking - CitiBank</v>
          </cell>
          <cell r="E4">
            <v>0</v>
          </cell>
          <cell r="F4">
            <v>0</v>
          </cell>
          <cell r="G4">
            <v>17363.03</v>
          </cell>
        </row>
        <row r="5">
          <cell r="C5" t="str">
            <v>10200000UG</v>
          </cell>
          <cell r="D5" t="str">
            <v>Orange County - Wells</v>
          </cell>
          <cell r="E5">
            <v>0</v>
          </cell>
          <cell r="F5">
            <v>0</v>
          </cell>
          <cell r="G5">
            <v>521.77</v>
          </cell>
        </row>
        <row r="6">
          <cell r="C6" t="str">
            <v>11000101TE</v>
          </cell>
          <cell r="D6" t="str">
            <v>UC Stip - Hamburger</v>
          </cell>
          <cell r="E6">
            <v>0</v>
          </cell>
          <cell r="F6">
            <v>0</v>
          </cell>
          <cell r="G6">
            <v>44027.74</v>
          </cell>
        </row>
        <row r="7">
          <cell r="C7" t="str">
            <v>12000000TO</v>
          </cell>
          <cell r="D7" t="str">
            <v>UC Fnd. - S/T Invest.</v>
          </cell>
          <cell r="E7">
            <v>0</v>
          </cell>
          <cell r="F7">
            <v>0</v>
          </cell>
          <cell r="G7">
            <v>933863.29</v>
          </cell>
        </row>
        <row r="8">
          <cell r="C8" t="str">
            <v>12000000UG</v>
          </cell>
          <cell r="D8" t="str">
            <v>UC Fnd. - S/T Invest.</v>
          </cell>
          <cell r="E8">
            <v>192166.38</v>
          </cell>
          <cell r="F8">
            <v>65000</v>
          </cell>
          <cell r="G8">
            <v>1752113.65</v>
          </cell>
        </row>
        <row r="9">
          <cell r="C9" t="str">
            <v>12000502TO</v>
          </cell>
          <cell r="D9" t="str">
            <v>UC Fnd. - S/T Invest.</v>
          </cell>
          <cell r="E9">
            <v>0</v>
          </cell>
          <cell r="F9">
            <v>0</v>
          </cell>
          <cell r="G9">
            <v>28651.919999999998</v>
          </cell>
        </row>
        <row r="10">
          <cell r="C10" t="str">
            <v>12200000UG</v>
          </cell>
          <cell r="D10" t="str">
            <v>UCLA Foundation Bankcard Dep</v>
          </cell>
          <cell r="E10">
            <v>103785</v>
          </cell>
          <cell r="F10">
            <v>2402.16</v>
          </cell>
          <cell r="G10">
            <v>112725.31</v>
          </cell>
        </row>
        <row r="11">
          <cell r="C11" t="str">
            <v>13000101PE</v>
          </cell>
          <cell r="D11" t="str">
            <v>UC LT Pool - Hamburger</v>
          </cell>
          <cell r="E11">
            <v>0</v>
          </cell>
          <cell r="F11">
            <v>0</v>
          </cell>
          <cell r="G11">
            <v>1015773.16</v>
          </cell>
        </row>
        <row r="12">
          <cell r="C12" t="str">
            <v>13100101PE</v>
          </cell>
          <cell r="D12" t="str">
            <v>UC  - Unreal. G/L</v>
          </cell>
          <cell r="E12">
            <v>0</v>
          </cell>
          <cell r="F12">
            <v>0</v>
          </cell>
          <cell r="G12">
            <v>2835729.36</v>
          </cell>
        </row>
        <row r="13">
          <cell r="C13" t="str">
            <v>14000000UG</v>
          </cell>
          <cell r="D13" t="str">
            <v>UC Fnd. - L/T Invest.</v>
          </cell>
          <cell r="E13">
            <v>0</v>
          </cell>
          <cell r="F13">
            <v>0</v>
          </cell>
          <cell r="G13">
            <v>2010259.89</v>
          </cell>
        </row>
        <row r="14">
          <cell r="C14" t="str">
            <v>14050000UG</v>
          </cell>
          <cell r="D14" t="str">
            <v>UC Fnd. - Real G/L</v>
          </cell>
          <cell r="E14">
            <v>12576.68</v>
          </cell>
          <cell r="F14">
            <v>1859.8</v>
          </cell>
          <cell r="G14">
            <v>-56271.86</v>
          </cell>
        </row>
        <row r="15">
          <cell r="C15" t="str">
            <v>14100000UG</v>
          </cell>
          <cell r="D15" t="str">
            <v>UC Fnd. - Unreal. G/L</v>
          </cell>
          <cell r="E15">
            <v>0</v>
          </cell>
          <cell r="F15">
            <v>54274.2</v>
          </cell>
          <cell r="G15">
            <v>291633.7</v>
          </cell>
        </row>
        <row r="16">
          <cell r="C16" t="str">
            <v>14150000UG</v>
          </cell>
          <cell r="D16" t="str">
            <v>UC Fnd. - Inv Inc</v>
          </cell>
          <cell r="E16">
            <v>16759.78</v>
          </cell>
          <cell r="F16">
            <v>574.66</v>
          </cell>
          <cell r="G16">
            <v>746590.65</v>
          </cell>
        </row>
        <row r="17">
          <cell r="C17" t="str">
            <v>15000101TE</v>
          </cell>
          <cell r="D17" t="str">
            <v>Accrued Investment Income Rec.</v>
          </cell>
          <cell r="E17">
            <v>0</v>
          </cell>
          <cell r="F17">
            <v>0</v>
          </cell>
          <cell r="G17">
            <v>19515.12</v>
          </cell>
        </row>
        <row r="18">
          <cell r="C18" t="str">
            <v>16010000TO</v>
          </cell>
          <cell r="D18" t="str">
            <v>Split Interest Agreements</v>
          </cell>
          <cell r="E18">
            <v>0</v>
          </cell>
          <cell r="F18">
            <v>0</v>
          </cell>
          <cell r="G18">
            <v>149782.70000000001</v>
          </cell>
        </row>
        <row r="19">
          <cell r="C19" t="str">
            <v>16010000UG</v>
          </cell>
          <cell r="D19" t="str">
            <v>Split Interest Agreements</v>
          </cell>
          <cell r="E19">
            <v>0</v>
          </cell>
          <cell r="F19">
            <v>0</v>
          </cell>
          <cell r="G19">
            <v>75582.64</v>
          </cell>
        </row>
        <row r="20">
          <cell r="C20" t="str">
            <v>17000000UG</v>
          </cell>
          <cell r="D20" t="str">
            <v>Account Receivable</v>
          </cell>
          <cell r="E20">
            <v>0</v>
          </cell>
          <cell r="F20">
            <v>0</v>
          </cell>
          <cell r="G20">
            <v>0</v>
          </cell>
        </row>
        <row r="21">
          <cell r="C21" t="str">
            <v>17000710TO</v>
          </cell>
          <cell r="D21" t="str">
            <v>Account Receivable</v>
          </cell>
          <cell r="E21">
            <v>0</v>
          </cell>
          <cell r="F21">
            <v>0</v>
          </cell>
          <cell r="G21">
            <v>0</v>
          </cell>
        </row>
        <row r="22">
          <cell r="C22" t="str">
            <v>17060000UG</v>
          </cell>
          <cell r="D22" t="str">
            <v>Prepaid Expenses - GASSON</v>
          </cell>
          <cell r="E22">
            <v>123000</v>
          </cell>
          <cell r="F22">
            <v>48446.91</v>
          </cell>
          <cell r="G22">
            <v>96425.63</v>
          </cell>
        </row>
        <row r="23">
          <cell r="C23" t="str">
            <v>17070000UG</v>
          </cell>
          <cell r="D23" t="str">
            <v>Prepaid Expenses - Events</v>
          </cell>
          <cell r="E23">
            <v>0</v>
          </cell>
          <cell r="F23">
            <v>0</v>
          </cell>
          <cell r="G23">
            <v>224.85</v>
          </cell>
        </row>
        <row r="24">
          <cell r="C24" t="str">
            <v>18000000UG</v>
          </cell>
          <cell r="D24" t="str">
            <v>Pledges Receivable</v>
          </cell>
          <cell r="E24">
            <v>150000</v>
          </cell>
          <cell r="F24">
            <v>0</v>
          </cell>
          <cell r="G24">
            <v>150000</v>
          </cell>
        </row>
        <row r="25">
          <cell r="C25" t="str">
            <v>18000201TN</v>
          </cell>
          <cell r="D25" t="str">
            <v>Pledges Receivable</v>
          </cell>
          <cell r="E25">
            <v>0</v>
          </cell>
          <cell r="F25">
            <v>0</v>
          </cell>
          <cell r="G25">
            <v>12500</v>
          </cell>
        </row>
        <row r="26">
          <cell r="C26" t="str">
            <v>18000201TP</v>
          </cell>
          <cell r="D26" t="str">
            <v>Pledges Receivable</v>
          </cell>
          <cell r="E26">
            <v>0</v>
          </cell>
          <cell r="F26">
            <v>0</v>
          </cell>
          <cell r="G26">
            <v>12500</v>
          </cell>
        </row>
        <row r="27">
          <cell r="C27" t="str">
            <v>18000201TQ</v>
          </cell>
          <cell r="D27" t="str">
            <v>Pledges Receivable</v>
          </cell>
          <cell r="E27">
            <v>0</v>
          </cell>
          <cell r="F27">
            <v>0</v>
          </cell>
          <cell r="G27">
            <v>62500</v>
          </cell>
        </row>
        <row r="28">
          <cell r="C28" t="str">
            <v>18000201TS</v>
          </cell>
          <cell r="D28" t="str">
            <v>Pledges Receivable</v>
          </cell>
          <cell r="E28">
            <v>0</v>
          </cell>
          <cell r="F28">
            <v>0</v>
          </cell>
          <cell r="G28">
            <v>62500</v>
          </cell>
        </row>
        <row r="29">
          <cell r="C29" t="str">
            <v>18000201TT</v>
          </cell>
          <cell r="D29" t="str">
            <v>Pledges Receivable</v>
          </cell>
          <cell r="E29">
            <v>0</v>
          </cell>
          <cell r="F29">
            <v>0</v>
          </cell>
          <cell r="G29">
            <v>112500</v>
          </cell>
        </row>
        <row r="30">
          <cell r="C30" t="str">
            <v>18000201TU</v>
          </cell>
          <cell r="D30" t="str">
            <v>Pledges Receivable</v>
          </cell>
          <cell r="E30">
            <v>0</v>
          </cell>
          <cell r="F30">
            <v>0</v>
          </cell>
          <cell r="G30">
            <v>112500</v>
          </cell>
        </row>
        <row r="31">
          <cell r="C31" t="str">
            <v>18000201TV</v>
          </cell>
          <cell r="D31" t="str">
            <v>Pledges Receivable</v>
          </cell>
          <cell r="E31">
            <v>0</v>
          </cell>
          <cell r="F31">
            <v>0</v>
          </cell>
          <cell r="G31">
            <v>6250</v>
          </cell>
        </row>
        <row r="32">
          <cell r="C32" t="str">
            <v>18000217TO</v>
          </cell>
          <cell r="D32" t="str">
            <v>Pledges Receivable</v>
          </cell>
          <cell r="E32">
            <v>0</v>
          </cell>
          <cell r="F32">
            <v>0</v>
          </cell>
          <cell r="G32">
            <v>165000</v>
          </cell>
        </row>
        <row r="33">
          <cell r="C33" t="str">
            <v>18000405TO</v>
          </cell>
          <cell r="D33" t="str">
            <v>Pledges Receivable</v>
          </cell>
          <cell r="E33">
            <v>0</v>
          </cell>
          <cell r="F33">
            <v>0</v>
          </cell>
          <cell r="G33">
            <v>575000</v>
          </cell>
        </row>
        <row r="34">
          <cell r="C34" t="str">
            <v>18000601UG</v>
          </cell>
          <cell r="D34" t="str">
            <v>Pledges Receivable</v>
          </cell>
          <cell r="E34">
            <v>0</v>
          </cell>
          <cell r="F34">
            <v>0</v>
          </cell>
          <cell r="G34">
            <v>-750</v>
          </cell>
        </row>
        <row r="35">
          <cell r="C35" t="str">
            <v>18000707TO</v>
          </cell>
          <cell r="D35" t="str">
            <v>Pledges Receivable</v>
          </cell>
          <cell r="E35">
            <v>0</v>
          </cell>
          <cell r="F35">
            <v>200000</v>
          </cell>
          <cell r="G35">
            <v>1400000</v>
          </cell>
        </row>
        <row r="36">
          <cell r="C36" t="str">
            <v>18000708TO</v>
          </cell>
          <cell r="D36" t="str">
            <v>Pledges Receivable</v>
          </cell>
          <cell r="E36">
            <v>0</v>
          </cell>
          <cell r="F36">
            <v>0</v>
          </cell>
          <cell r="G36">
            <v>240000</v>
          </cell>
        </row>
        <row r="37">
          <cell r="C37" t="str">
            <v>18000718TO</v>
          </cell>
          <cell r="D37" t="str">
            <v>Pledges Receivable</v>
          </cell>
          <cell r="E37">
            <v>0</v>
          </cell>
          <cell r="F37">
            <v>0</v>
          </cell>
          <cell r="G37">
            <v>300000</v>
          </cell>
        </row>
        <row r="38">
          <cell r="C38" t="str">
            <v>18000720TO</v>
          </cell>
          <cell r="D38" t="str">
            <v>Pledges Receivable</v>
          </cell>
          <cell r="E38">
            <v>10000</v>
          </cell>
          <cell r="F38">
            <v>0</v>
          </cell>
          <cell r="G38">
            <v>43000</v>
          </cell>
        </row>
        <row r="39">
          <cell r="C39" t="str">
            <v>1890F000TO</v>
          </cell>
          <cell r="D39" t="str">
            <v>Allowance for Uncoll Pledges</v>
          </cell>
          <cell r="E39">
            <v>0</v>
          </cell>
          <cell r="F39">
            <v>0</v>
          </cell>
          <cell r="G39">
            <v>-3283</v>
          </cell>
        </row>
        <row r="40">
          <cell r="C40" t="str">
            <v>1895F000TO</v>
          </cell>
          <cell r="D40" t="str">
            <v>Pledges Rec. - Discount</v>
          </cell>
          <cell r="E40">
            <v>0</v>
          </cell>
          <cell r="F40">
            <v>0</v>
          </cell>
          <cell r="G40">
            <v>-272188</v>
          </cell>
        </row>
        <row r="41">
          <cell r="C41" t="str">
            <v>20100000UG</v>
          </cell>
          <cell r="D41" t="str">
            <v>A/P Accrued Expense</v>
          </cell>
          <cell r="E41">
            <v>0</v>
          </cell>
          <cell r="F41">
            <v>343.73</v>
          </cell>
          <cell r="G41">
            <v>751.98</v>
          </cell>
        </row>
        <row r="42">
          <cell r="C42" t="str">
            <v>21000101PE</v>
          </cell>
          <cell r="D42" t="str">
            <v>Deferred Income - Unrealized G</v>
          </cell>
          <cell r="E42">
            <v>0</v>
          </cell>
          <cell r="F42">
            <v>0</v>
          </cell>
          <cell r="G42">
            <v>2835729.36</v>
          </cell>
        </row>
        <row r="43">
          <cell r="C43" t="str">
            <v>22000000TO</v>
          </cell>
          <cell r="D43" t="str">
            <v>Deferred Income - Accr Inv Inc</v>
          </cell>
          <cell r="E43">
            <v>0</v>
          </cell>
          <cell r="F43">
            <v>0</v>
          </cell>
          <cell r="G43">
            <v>852793.26</v>
          </cell>
        </row>
        <row r="44">
          <cell r="C44" t="str">
            <v>23000200TO</v>
          </cell>
          <cell r="D44" t="str">
            <v>Deferred Pledge Income</v>
          </cell>
          <cell r="E44">
            <v>0</v>
          </cell>
          <cell r="F44">
            <v>0</v>
          </cell>
          <cell r="G44">
            <v>3200</v>
          </cell>
        </row>
        <row r="45">
          <cell r="C45" t="str">
            <v>23000201TO</v>
          </cell>
          <cell r="D45" t="str">
            <v>Deferred Pledge Income</v>
          </cell>
          <cell r="E45">
            <v>0</v>
          </cell>
          <cell r="F45">
            <v>0</v>
          </cell>
          <cell r="G45">
            <v>300000</v>
          </cell>
        </row>
        <row r="46">
          <cell r="C46" t="str">
            <v>23000203TO</v>
          </cell>
          <cell r="D46" t="str">
            <v>Deferred Pledge Income</v>
          </cell>
          <cell r="E46">
            <v>0</v>
          </cell>
          <cell r="F46">
            <v>0</v>
          </cell>
          <cell r="G46">
            <v>28570</v>
          </cell>
        </row>
        <row r="47">
          <cell r="C47" t="str">
            <v>23000205TO</v>
          </cell>
          <cell r="D47" t="str">
            <v>Deferred Pledge Income</v>
          </cell>
          <cell r="E47">
            <v>0</v>
          </cell>
          <cell r="F47">
            <v>0</v>
          </cell>
          <cell r="G47">
            <v>28571.4</v>
          </cell>
        </row>
        <row r="48">
          <cell r="C48" t="str">
            <v>23000206TO</v>
          </cell>
          <cell r="D48" t="str">
            <v>Deferred Pledge Income</v>
          </cell>
          <cell r="E48">
            <v>0</v>
          </cell>
          <cell r="F48">
            <v>0</v>
          </cell>
          <cell r="G48">
            <v>5000</v>
          </cell>
        </row>
        <row r="49">
          <cell r="C49" t="str">
            <v>23000209TO</v>
          </cell>
          <cell r="D49" t="str">
            <v>Deferred Pledge Income</v>
          </cell>
          <cell r="E49">
            <v>0</v>
          </cell>
          <cell r="F49">
            <v>0</v>
          </cell>
          <cell r="G49">
            <v>142855</v>
          </cell>
        </row>
        <row r="50">
          <cell r="C50" t="str">
            <v>23000210TO</v>
          </cell>
          <cell r="D50" t="str">
            <v>Deferred Pledge Income</v>
          </cell>
          <cell r="E50">
            <v>0</v>
          </cell>
          <cell r="F50">
            <v>0</v>
          </cell>
          <cell r="G50">
            <v>10000</v>
          </cell>
        </row>
        <row r="51">
          <cell r="C51" t="str">
            <v>23000234TO</v>
          </cell>
          <cell r="D51" t="str">
            <v>Deferred Pledge Income</v>
          </cell>
          <cell r="E51">
            <v>0</v>
          </cell>
          <cell r="F51">
            <v>0</v>
          </cell>
          <cell r="G51">
            <v>80000</v>
          </cell>
        </row>
        <row r="52">
          <cell r="C52" t="str">
            <v>23000235TO</v>
          </cell>
          <cell r="D52" t="str">
            <v>Deferred Pledge Income</v>
          </cell>
          <cell r="E52">
            <v>0</v>
          </cell>
          <cell r="F52">
            <v>0</v>
          </cell>
          <cell r="G52">
            <v>597849.14</v>
          </cell>
        </row>
        <row r="53">
          <cell r="C53" t="str">
            <v>23000237TO</v>
          </cell>
          <cell r="D53" t="str">
            <v>Deferred Pledge Income</v>
          </cell>
          <cell r="E53">
            <v>0</v>
          </cell>
          <cell r="F53">
            <v>0</v>
          </cell>
          <cell r="G53">
            <v>200043.36</v>
          </cell>
        </row>
        <row r="54">
          <cell r="C54" t="str">
            <v>2910F000PE</v>
          </cell>
          <cell r="D54" t="str">
            <v>Dfd Inc. Contra - Unrealized G</v>
          </cell>
          <cell r="E54">
            <v>0</v>
          </cell>
          <cell r="F54">
            <v>0</v>
          </cell>
          <cell r="G54">
            <v>-2835729.49</v>
          </cell>
        </row>
        <row r="55">
          <cell r="C55" t="str">
            <v>2920F000TE</v>
          </cell>
          <cell r="D55" t="str">
            <v>Dfd Inc. Contra - Accr Inv Inc</v>
          </cell>
          <cell r="E55">
            <v>0</v>
          </cell>
          <cell r="F55">
            <v>0</v>
          </cell>
          <cell r="G55">
            <v>-852793.26</v>
          </cell>
        </row>
        <row r="56">
          <cell r="C56" t="str">
            <v>2930F000TO</v>
          </cell>
          <cell r="D56" t="str">
            <v>Dfd Inc. Contra - Pledge Inc</v>
          </cell>
          <cell r="E56">
            <v>0</v>
          </cell>
          <cell r="F56">
            <v>0</v>
          </cell>
          <cell r="G56">
            <v>-1396088.9</v>
          </cell>
        </row>
        <row r="57">
          <cell r="C57" t="str">
            <v>30000000TO</v>
          </cell>
          <cell r="D57" t="str">
            <v>Fund Balances - Unrestricted</v>
          </cell>
          <cell r="E57">
            <v>0</v>
          </cell>
          <cell r="F57">
            <v>0</v>
          </cell>
          <cell r="G57">
            <v>-2706618.29</v>
          </cell>
        </row>
        <row r="58">
          <cell r="C58" t="str">
            <v>30000000UG</v>
          </cell>
          <cell r="D58" t="str">
            <v>Fund Balances - Unrestricted</v>
          </cell>
          <cell r="E58">
            <v>0</v>
          </cell>
          <cell r="F58">
            <v>0</v>
          </cell>
          <cell r="G58">
            <v>1506882.19</v>
          </cell>
        </row>
        <row r="59">
          <cell r="C59" t="str">
            <v>30000101PE</v>
          </cell>
          <cell r="D59" t="str">
            <v>Fund Balances - Unrestricted</v>
          </cell>
          <cell r="E59">
            <v>0</v>
          </cell>
          <cell r="F59">
            <v>0</v>
          </cell>
          <cell r="G59">
            <v>0</v>
          </cell>
        </row>
        <row r="60">
          <cell r="C60" t="str">
            <v>30000101TE</v>
          </cell>
          <cell r="D60" t="str">
            <v>Fund Balances - Unrestricted</v>
          </cell>
          <cell r="E60">
            <v>0</v>
          </cell>
          <cell r="F60">
            <v>0</v>
          </cell>
          <cell r="G60">
            <v>-12298.7</v>
          </cell>
        </row>
        <row r="61">
          <cell r="C61" t="str">
            <v>30000102TE</v>
          </cell>
          <cell r="D61" t="str">
            <v>Fund Balances - Unrestricted</v>
          </cell>
          <cell r="E61">
            <v>0</v>
          </cell>
          <cell r="F61">
            <v>0</v>
          </cell>
          <cell r="G61">
            <v>79000</v>
          </cell>
        </row>
        <row r="62">
          <cell r="C62" t="str">
            <v>30000103PE</v>
          </cell>
          <cell r="D62" t="str">
            <v>Fund Balances - Unrestricted</v>
          </cell>
          <cell r="E62">
            <v>0</v>
          </cell>
          <cell r="F62">
            <v>0</v>
          </cell>
          <cell r="G62">
            <v>18031.89</v>
          </cell>
        </row>
        <row r="63">
          <cell r="C63" t="str">
            <v>30000103TO</v>
          </cell>
          <cell r="D63" t="str">
            <v>Fund Balances - Unrestricted</v>
          </cell>
          <cell r="E63">
            <v>0</v>
          </cell>
          <cell r="F63">
            <v>0</v>
          </cell>
          <cell r="G63">
            <v>-222300.26</v>
          </cell>
        </row>
        <row r="64">
          <cell r="C64" t="str">
            <v>30000105TO</v>
          </cell>
          <cell r="D64" t="str">
            <v>Fund Balances - Unrestricted</v>
          </cell>
          <cell r="E64">
            <v>0</v>
          </cell>
          <cell r="F64">
            <v>0</v>
          </cell>
          <cell r="G64">
            <v>0</v>
          </cell>
        </row>
        <row r="65">
          <cell r="C65" t="str">
            <v>30000110TO</v>
          </cell>
          <cell r="D65" t="str">
            <v>Fund Balances - Unrestricted</v>
          </cell>
          <cell r="E65">
            <v>0</v>
          </cell>
          <cell r="F65">
            <v>0</v>
          </cell>
          <cell r="G65">
            <v>5250</v>
          </cell>
        </row>
        <row r="66">
          <cell r="C66" t="str">
            <v>30000112PE</v>
          </cell>
          <cell r="D66" t="str">
            <v>Fund Balances - Unrestricted</v>
          </cell>
          <cell r="E66">
            <v>0</v>
          </cell>
          <cell r="F66">
            <v>0</v>
          </cell>
          <cell r="G66">
            <v>500000</v>
          </cell>
        </row>
        <row r="67">
          <cell r="C67" t="str">
            <v>30000112TO</v>
          </cell>
          <cell r="D67" t="str">
            <v>Fund Balances - Unrestricted</v>
          </cell>
          <cell r="E67">
            <v>0</v>
          </cell>
          <cell r="F67">
            <v>0</v>
          </cell>
          <cell r="G67">
            <v>100</v>
          </cell>
        </row>
        <row r="68">
          <cell r="C68" t="str">
            <v>30000200TO</v>
          </cell>
          <cell r="D68" t="str">
            <v>Fund Balances - Unrestricted</v>
          </cell>
          <cell r="E68">
            <v>0</v>
          </cell>
          <cell r="F68">
            <v>0</v>
          </cell>
          <cell r="G68">
            <v>-19950</v>
          </cell>
        </row>
        <row r="69">
          <cell r="C69" t="str">
            <v>30000201TA</v>
          </cell>
          <cell r="D69" t="str">
            <v>Fund Balances - Unrestricted</v>
          </cell>
          <cell r="E69">
            <v>0</v>
          </cell>
          <cell r="F69">
            <v>0</v>
          </cell>
          <cell r="G69">
            <v>50000</v>
          </cell>
        </row>
        <row r="70">
          <cell r="C70" t="str">
            <v>30000201TB</v>
          </cell>
          <cell r="D70" t="str">
            <v>Fund Balances - Unrestricted</v>
          </cell>
          <cell r="E70">
            <v>0</v>
          </cell>
          <cell r="F70">
            <v>0</v>
          </cell>
          <cell r="G70">
            <v>50000</v>
          </cell>
        </row>
        <row r="71">
          <cell r="C71" t="str">
            <v>30000201TC</v>
          </cell>
          <cell r="D71" t="str">
            <v>Fund Balances - Unrestricted</v>
          </cell>
          <cell r="E71">
            <v>0</v>
          </cell>
          <cell r="F71">
            <v>0</v>
          </cell>
          <cell r="G71">
            <v>37500</v>
          </cell>
        </row>
        <row r="72">
          <cell r="C72" t="str">
            <v>30000201TD</v>
          </cell>
          <cell r="D72" t="str">
            <v>Fund Balances - Unrestricted</v>
          </cell>
          <cell r="E72">
            <v>0</v>
          </cell>
          <cell r="F72">
            <v>0</v>
          </cell>
          <cell r="G72">
            <v>-37500</v>
          </cell>
        </row>
        <row r="73">
          <cell r="C73" t="str">
            <v>30000201TN</v>
          </cell>
          <cell r="D73" t="str">
            <v>Fund Balances - Unrestricted</v>
          </cell>
          <cell r="E73">
            <v>0</v>
          </cell>
          <cell r="F73">
            <v>0</v>
          </cell>
          <cell r="G73">
            <v>0</v>
          </cell>
        </row>
        <row r="74">
          <cell r="C74" t="str">
            <v>30000201TO</v>
          </cell>
          <cell r="D74" t="str">
            <v>Fund Balances - Unrestricted</v>
          </cell>
          <cell r="E74">
            <v>0</v>
          </cell>
          <cell r="F74">
            <v>0</v>
          </cell>
          <cell r="G74">
            <v>-390000</v>
          </cell>
        </row>
        <row r="75">
          <cell r="C75" t="str">
            <v>30000201TP</v>
          </cell>
          <cell r="D75" t="str">
            <v>Fund Balances - Unrestricted</v>
          </cell>
          <cell r="E75">
            <v>0</v>
          </cell>
          <cell r="F75">
            <v>0</v>
          </cell>
          <cell r="G75">
            <v>0</v>
          </cell>
        </row>
        <row r="76">
          <cell r="C76" t="str">
            <v>30000201TQ</v>
          </cell>
          <cell r="D76" t="str">
            <v>Fund Balances - Unrestricted</v>
          </cell>
          <cell r="E76">
            <v>0</v>
          </cell>
          <cell r="F76">
            <v>0</v>
          </cell>
          <cell r="G76">
            <v>50000</v>
          </cell>
        </row>
        <row r="77">
          <cell r="C77" t="str">
            <v>30000201TS</v>
          </cell>
          <cell r="D77" t="str">
            <v>Fund Balances - Unrestricted</v>
          </cell>
          <cell r="E77">
            <v>0</v>
          </cell>
          <cell r="F77">
            <v>0</v>
          </cell>
          <cell r="G77">
            <v>50000</v>
          </cell>
        </row>
        <row r="78">
          <cell r="C78" t="str">
            <v>30000201TT</v>
          </cell>
          <cell r="D78" t="str">
            <v>Fund Balances - Unrestricted</v>
          </cell>
          <cell r="E78">
            <v>0</v>
          </cell>
          <cell r="F78">
            <v>0</v>
          </cell>
          <cell r="G78">
            <v>100000</v>
          </cell>
        </row>
        <row r="79">
          <cell r="C79" t="str">
            <v>30000201TU</v>
          </cell>
          <cell r="D79" t="str">
            <v>Fund Balances - Unrestricted</v>
          </cell>
          <cell r="E79">
            <v>0</v>
          </cell>
          <cell r="F79">
            <v>0</v>
          </cell>
          <cell r="G79">
            <v>100000</v>
          </cell>
        </row>
        <row r="80">
          <cell r="C80" t="str">
            <v>30000201TV</v>
          </cell>
          <cell r="D80" t="str">
            <v>Fund Balances - Unrestricted</v>
          </cell>
          <cell r="E80">
            <v>0</v>
          </cell>
          <cell r="F80">
            <v>0</v>
          </cell>
          <cell r="G80">
            <v>0</v>
          </cell>
        </row>
        <row r="81">
          <cell r="C81" t="str">
            <v>30000202TO</v>
          </cell>
          <cell r="D81" t="str">
            <v>Fund Balances - Unrestricted</v>
          </cell>
          <cell r="E81">
            <v>0</v>
          </cell>
          <cell r="F81">
            <v>0</v>
          </cell>
          <cell r="G81">
            <v>-30000</v>
          </cell>
        </row>
        <row r="82">
          <cell r="C82" t="str">
            <v>30000203TO</v>
          </cell>
          <cell r="D82" t="str">
            <v>Fund Balances - Unrestricted</v>
          </cell>
          <cell r="E82">
            <v>0</v>
          </cell>
          <cell r="F82">
            <v>0</v>
          </cell>
          <cell r="G82">
            <v>90000</v>
          </cell>
        </row>
        <row r="83">
          <cell r="C83" t="str">
            <v>30000205TO</v>
          </cell>
          <cell r="D83" t="str">
            <v>Fund Balances - Unrestricted</v>
          </cell>
          <cell r="E83">
            <v>0</v>
          </cell>
          <cell r="F83">
            <v>0</v>
          </cell>
          <cell r="G83">
            <v>-585699.68000000005</v>
          </cell>
        </row>
        <row r="84">
          <cell r="C84" t="str">
            <v>30000206TO</v>
          </cell>
          <cell r="D84" t="str">
            <v>Fund Balances - Unrestricted</v>
          </cell>
          <cell r="E84">
            <v>0</v>
          </cell>
          <cell r="F84">
            <v>0</v>
          </cell>
          <cell r="G84">
            <v>-5000</v>
          </cell>
        </row>
        <row r="85">
          <cell r="C85" t="str">
            <v>30000209TO</v>
          </cell>
          <cell r="D85" t="str">
            <v>Fund Balances - Unrestricted</v>
          </cell>
          <cell r="E85">
            <v>0</v>
          </cell>
          <cell r="F85">
            <v>0</v>
          </cell>
          <cell r="G85">
            <v>-35535</v>
          </cell>
        </row>
        <row r="86">
          <cell r="C86" t="str">
            <v>30000210TO</v>
          </cell>
          <cell r="D86" t="str">
            <v>Fund Balances - Unrestricted</v>
          </cell>
          <cell r="E86">
            <v>0</v>
          </cell>
          <cell r="F86">
            <v>0</v>
          </cell>
          <cell r="G86">
            <v>-5000</v>
          </cell>
        </row>
        <row r="87">
          <cell r="C87" t="str">
            <v>30000212TO</v>
          </cell>
          <cell r="D87" t="str">
            <v>Fund Balances - Unrestricted</v>
          </cell>
          <cell r="E87">
            <v>0</v>
          </cell>
          <cell r="F87">
            <v>0</v>
          </cell>
          <cell r="G87">
            <v>32400</v>
          </cell>
        </row>
        <row r="88">
          <cell r="C88" t="str">
            <v>30000213TO</v>
          </cell>
          <cell r="D88" t="str">
            <v>Fund Balances - Unrestricted</v>
          </cell>
          <cell r="E88">
            <v>0</v>
          </cell>
          <cell r="F88">
            <v>0</v>
          </cell>
          <cell r="G88">
            <v>25000</v>
          </cell>
        </row>
        <row r="89">
          <cell r="C89" t="str">
            <v>30000214TO</v>
          </cell>
          <cell r="D89" t="str">
            <v>Fund Balances - Unrestricted</v>
          </cell>
          <cell r="E89">
            <v>0</v>
          </cell>
          <cell r="F89">
            <v>0</v>
          </cell>
          <cell r="G89">
            <v>-43929</v>
          </cell>
        </row>
        <row r="90">
          <cell r="C90" t="str">
            <v>30000215TO</v>
          </cell>
          <cell r="D90" t="str">
            <v>Fund Balances - Unrestricted</v>
          </cell>
          <cell r="E90">
            <v>0</v>
          </cell>
          <cell r="F90">
            <v>0</v>
          </cell>
          <cell r="G90">
            <v>399499</v>
          </cell>
        </row>
        <row r="91">
          <cell r="C91" t="str">
            <v>30000216TO</v>
          </cell>
          <cell r="D91" t="str">
            <v>Fund Balances - Unrestricted</v>
          </cell>
          <cell r="E91">
            <v>0</v>
          </cell>
          <cell r="F91">
            <v>0</v>
          </cell>
          <cell r="G91">
            <v>400</v>
          </cell>
        </row>
        <row r="92">
          <cell r="C92" t="str">
            <v>30000217TO</v>
          </cell>
          <cell r="D92" t="str">
            <v>Fund Balances - Unrestricted</v>
          </cell>
          <cell r="E92">
            <v>0</v>
          </cell>
          <cell r="F92">
            <v>0</v>
          </cell>
          <cell r="G92">
            <v>228699.81</v>
          </cell>
        </row>
        <row r="93">
          <cell r="C93" t="str">
            <v>30000218TO</v>
          </cell>
          <cell r="D93" t="str">
            <v>Fund Balances - Unrestricted</v>
          </cell>
          <cell r="E93">
            <v>0</v>
          </cell>
          <cell r="F93">
            <v>0</v>
          </cell>
          <cell r="G93">
            <v>-750074.97</v>
          </cell>
        </row>
        <row r="94">
          <cell r="C94" t="str">
            <v>30000220TO</v>
          </cell>
          <cell r="D94" t="str">
            <v>Fund Balances - Unrestricted</v>
          </cell>
          <cell r="E94">
            <v>0</v>
          </cell>
          <cell r="F94">
            <v>0</v>
          </cell>
          <cell r="G94">
            <v>-26386.09</v>
          </cell>
        </row>
        <row r="95">
          <cell r="C95" t="str">
            <v>30000220UG</v>
          </cell>
          <cell r="D95" t="str">
            <v>Fund Balances - Unrestricted</v>
          </cell>
          <cell r="E95">
            <v>0</v>
          </cell>
          <cell r="F95">
            <v>0</v>
          </cell>
          <cell r="G95">
            <v>-588500</v>
          </cell>
        </row>
        <row r="96">
          <cell r="C96" t="str">
            <v>30000221TO</v>
          </cell>
          <cell r="D96" t="str">
            <v>Fund Balances - Unrestricted</v>
          </cell>
          <cell r="E96">
            <v>0</v>
          </cell>
          <cell r="F96">
            <v>0</v>
          </cell>
          <cell r="G96">
            <v>-14900</v>
          </cell>
        </row>
        <row r="97">
          <cell r="C97" t="str">
            <v>30000221UG</v>
          </cell>
          <cell r="D97" t="str">
            <v>Fund Balances - Unrestricted</v>
          </cell>
          <cell r="E97">
            <v>0</v>
          </cell>
          <cell r="F97">
            <v>0</v>
          </cell>
          <cell r="G97">
            <v>-356080</v>
          </cell>
        </row>
        <row r="98">
          <cell r="C98" t="str">
            <v>30000222UG</v>
          </cell>
          <cell r="D98" t="str">
            <v>Fund Balances - Unrestricted</v>
          </cell>
          <cell r="E98">
            <v>0</v>
          </cell>
          <cell r="F98">
            <v>0</v>
          </cell>
          <cell r="G98">
            <v>-504800</v>
          </cell>
        </row>
        <row r="99">
          <cell r="C99" t="str">
            <v>30000223UG</v>
          </cell>
          <cell r="D99" t="str">
            <v>Fund Balances - Unrestricted</v>
          </cell>
          <cell r="E99">
            <v>0</v>
          </cell>
          <cell r="F99">
            <v>0</v>
          </cell>
          <cell r="G99">
            <v>-35715</v>
          </cell>
        </row>
        <row r="100">
          <cell r="C100" t="str">
            <v>30000225TO</v>
          </cell>
          <cell r="D100" t="str">
            <v>Fund Balances - Unrestricted</v>
          </cell>
          <cell r="E100">
            <v>0</v>
          </cell>
          <cell r="F100">
            <v>0</v>
          </cell>
          <cell r="G100">
            <v>-417529.26</v>
          </cell>
        </row>
        <row r="101">
          <cell r="C101" t="str">
            <v>30000226TO</v>
          </cell>
          <cell r="D101" t="str">
            <v>Fund Balances - Unrestricted</v>
          </cell>
          <cell r="E101">
            <v>0</v>
          </cell>
          <cell r="F101">
            <v>0</v>
          </cell>
          <cell r="G101">
            <v>4000</v>
          </cell>
        </row>
        <row r="102">
          <cell r="C102" t="str">
            <v>30000227TO</v>
          </cell>
          <cell r="D102" t="str">
            <v>Fund Balances - Unrestricted</v>
          </cell>
          <cell r="E102">
            <v>0</v>
          </cell>
          <cell r="F102">
            <v>0</v>
          </cell>
          <cell r="G102">
            <v>-240538.57</v>
          </cell>
        </row>
        <row r="103">
          <cell r="C103" t="str">
            <v>30000228TO</v>
          </cell>
          <cell r="D103" t="str">
            <v>Fund Balances - Unrestricted</v>
          </cell>
          <cell r="E103">
            <v>0</v>
          </cell>
          <cell r="F103">
            <v>0</v>
          </cell>
          <cell r="G103">
            <v>285</v>
          </cell>
        </row>
        <row r="104">
          <cell r="C104" t="str">
            <v>30000229TO</v>
          </cell>
          <cell r="D104" t="str">
            <v>Fund Balances - Unrestricted</v>
          </cell>
          <cell r="E104">
            <v>0</v>
          </cell>
          <cell r="F104">
            <v>0</v>
          </cell>
          <cell r="G104">
            <v>20000</v>
          </cell>
        </row>
        <row r="105">
          <cell r="C105" t="str">
            <v>30000230TO</v>
          </cell>
          <cell r="D105" t="str">
            <v>Fund Balances - Unrestricted</v>
          </cell>
          <cell r="E105">
            <v>0</v>
          </cell>
          <cell r="F105">
            <v>0</v>
          </cell>
          <cell r="G105">
            <v>16467.79</v>
          </cell>
        </row>
        <row r="106">
          <cell r="C106" t="str">
            <v>30000232TO</v>
          </cell>
          <cell r="D106" t="str">
            <v>Fund Balances - Unrestricted</v>
          </cell>
          <cell r="E106">
            <v>0</v>
          </cell>
          <cell r="F106">
            <v>0</v>
          </cell>
          <cell r="G106">
            <v>-20000</v>
          </cell>
        </row>
        <row r="107">
          <cell r="C107" t="str">
            <v>30000234TO</v>
          </cell>
          <cell r="D107" t="str">
            <v>Fund Balances - Unrestricted</v>
          </cell>
          <cell r="E107">
            <v>0</v>
          </cell>
          <cell r="F107">
            <v>0</v>
          </cell>
          <cell r="G107">
            <v>-40000</v>
          </cell>
        </row>
        <row r="108">
          <cell r="C108" t="str">
            <v>30000235TO</v>
          </cell>
          <cell r="D108" t="str">
            <v>Fund Balances - Unrestricted</v>
          </cell>
          <cell r="E108">
            <v>0</v>
          </cell>
          <cell r="F108">
            <v>0</v>
          </cell>
          <cell r="G108">
            <v>-648289.99</v>
          </cell>
        </row>
        <row r="109">
          <cell r="C109" t="str">
            <v>30000237TO</v>
          </cell>
          <cell r="D109" t="str">
            <v>Fund Balances - Unrestricted</v>
          </cell>
          <cell r="E109">
            <v>0</v>
          </cell>
          <cell r="F109">
            <v>0</v>
          </cell>
          <cell r="G109">
            <v>-100000</v>
          </cell>
        </row>
        <row r="110">
          <cell r="C110" t="str">
            <v>30000238TO</v>
          </cell>
          <cell r="D110" t="str">
            <v>Fund Balances - Unrestricted</v>
          </cell>
          <cell r="E110">
            <v>0</v>
          </cell>
          <cell r="F110">
            <v>0</v>
          </cell>
          <cell r="G110">
            <v>100100</v>
          </cell>
        </row>
        <row r="111">
          <cell r="C111" t="str">
            <v>30000239TO</v>
          </cell>
          <cell r="D111" t="str">
            <v>Fund Balances - Unrestricted</v>
          </cell>
          <cell r="E111">
            <v>0</v>
          </cell>
          <cell r="F111">
            <v>0</v>
          </cell>
          <cell r="G111">
            <v>133883</v>
          </cell>
        </row>
        <row r="112">
          <cell r="C112" t="str">
            <v>30000240TO</v>
          </cell>
          <cell r="D112" t="str">
            <v>Fund Balances - Unrestricted</v>
          </cell>
          <cell r="E112">
            <v>0</v>
          </cell>
          <cell r="F112">
            <v>0</v>
          </cell>
          <cell r="G112">
            <v>5</v>
          </cell>
        </row>
        <row r="113">
          <cell r="C113" t="str">
            <v>30000241TO</v>
          </cell>
          <cell r="D113" t="str">
            <v>Fund Balances - Unrestricted</v>
          </cell>
          <cell r="E113">
            <v>0</v>
          </cell>
          <cell r="F113">
            <v>0</v>
          </cell>
          <cell r="G113">
            <v>-100000</v>
          </cell>
        </row>
        <row r="114">
          <cell r="C114" t="str">
            <v>30000241UG</v>
          </cell>
          <cell r="D114" t="str">
            <v>Fund Balances - Unrestricted</v>
          </cell>
          <cell r="E114">
            <v>0</v>
          </cell>
          <cell r="F114">
            <v>0</v>
          </cell>
          <cell r="G114">
            <v>-300000</v>
          </cell>
        </row>
        <row r="115">
          <cell r="C115" t="str">
            <v>30000242TO</v>
          </cell>
          <cell r="D115" t="str">
            <v>Fund Balances - Unrestricted</v>
          </cell>
          <cell r="E115">
            <v>0</v>
          </cell>
          <cell r="F115">
            <v>0</v>
          </cell>
          <cell r="G115">
            <v>-101912.68</v>
          </cell>
        </row>
        <row r="116">
          <cell r="C116" t="str">
            <v>30000243TO</v>
          </cell>
          <cell r="D116" t="str">
            <v>Fund Balances - Unrestricted</v>
          </cell>
          <cell r="E116">
            <v>0</v>
          </cell>
          <cell r="F116">
            <v>0</v>
          </cell>
          <cell r="G116">
            <v>-99991.360000000001</v>
          </cell>
        </row>
        <row r="117">
          <cell r="C117" t="str">
            <v>30000244TO</v>
          </cell>
          <cell r="D117" t="str">
            <v>Fund Balances - Unrestricted</v>
          </cell>
          <cell r="E117">
            <v>0</v>
          </cell>
          <cell r="F117">
            <v>0</v>
          </cell>
          <cell r="G117">
            <v>40634.370000000003</v>
          </cell>
        </row>
        <row r="118">
          <cell r="C118" t="str">
            <v>30000245TO</v>
          </cell>
          <cell r="D118" t="str">
            <v>Fund Balances - Unrestricted</v>
          </cell>
          <cell r="E118">
            <v>0</v>
          </cell>
          <cell r="F118">
            <v>0</v>
          </cell>
          <cell r="G118">
            <v>-100000</v>
          </cell>
        </row>
        <row r="119">
          <cell r="C119" t="str">
            <v>30000245UG</v>
          </cell>
          <cell r="D119" t="str">
            <v>Fund Balances - Unrestricted</v>
          </cell>
          <cell r="E119">
            <v>0</v>
          </cell>
          <cell r="F119">
            <v>0</v>
          </cell>
          <cell r="G119">
            <v>-600000</v>
          </cell>
        </row>
        <row r="120">
          <cell r="C120" t="str">
            <v>30000246TO</v>
          </cell>
          <cell r="D120" t="str">
            <v>Fund Balances - Unrestricted</v>
          </cell>
          <cell r="E120">
            <v>0</v>
          </cell>
          <cell r="F120">
            <v>0</v>
          </cell>
          <cell r="G120">
            <v>-140000</v>
          </cell>
        </row>
        <row r="121">
          <cell r="C121" t="str">
            <v>30000246UG</v>
          </cell>
          <cell r="D121" t="str">
            <v>Fund Balances - Unrestricted</v>
          </cell>
          <cell r="E121">
            <v>0</v>
          </cell>
          <cell r="F121">
            <v>0</v>
          </cell>
          <cell r="G121">
            <v>-400000</v>
          </cell>
        </row>
        <row r="122">
          <cell r="C122" t="str">
            <v>30000247TO</v>
          </cell>
          <cell r="D122" t="str">
            <v>Fund Balances - Unrestricted</v>
          </cell>
          <cell r="E122">
            <v>0</v>
          </cell>
          <cell r="F122">
            <v>0</v>
          </cell>
          <cell r="G122">
            <v>-22422</v>
          </cell>
        </row>
        <row r="123">
          <cell r="C123" t="str">
            <v>30000250TO</v>
          </cell>
          <cell r="D123" t="str">
            <v>Fund Balances - Unrestricted</v>
          </cell>
          <cell r="E123">
            <v>0</v>
          </cell>
          <cell r="F123">
            <v>0</v>
          </cell>
          <cell r="G123">
            <v>74000</v>
          </cell>
        </row>
        <row r="124">
          <cell r="C124" t="str">
            <v>30000251TO</v>
          </cell>
          <cell r="D124" t="str">
            <v>Fund Balances - Unrestricted</v>
          </cell>
          <cell r="E124">
            <v>0</v>
          </cell>
          <cell r="F124">
            <v>0</v>
          </cell>
          <cell r="G124">
            <v>236700.89</v>
          </cell>
        </row>
        <row r="125">
          <cell r="C125" t="str">
            <v>30000252TO</v>
          </cell>
          <cell r="D125" t="str">
            <v>Fund Balances - Unrestricted</v>
          </cell>
          <cell r="E125">
            <v>0</v>
          </cell>
          <cell r="F125">
            <v>0</v>
          </cell>
          <cell r="G125">
            <v>243.5</v>
          </cell>
        </row>
        <row r="126">
          <cell r="C126" t="str">
            <v>30000260TO</v>
          </cell>
          <cell r="D126" t="str">
            <v>Fund Balances - Unrestricted</v>
          </cell>
          <cell r="E126">
            <v>0</v>
          </cell>
          <cell r="F126">
            <v>0</v>
          </cell>
          <cell r="G126">
            <v>35000</v>
          </cell>
        </row>
        <row r="127">
          <cell r="C127" t="str">
            <v>30000300TO</v>
          </cell>
          <cell r="D127" t="str">
            <v>Fund Balances - Unrestricted</v>
          </cell>
          <cell r="E127">
            <v>0</v>
          </cell>
          <cell r="F127">
            <v>0</v>
          </cell>
          <cell r="G127">
            <v>-150000</v>
          </cell>
        </row>
        <row r="128">
          <cell r="C128" t="str">
            <v>30000301UG</v>
          </cell>
          <cell r="D128" t="str">
            <v>Fund Balances - Unrestricted</v>
          </cell>
          <cell r="E128">
            <v>0</v>
          </cell>
          <cell r="F128">
            <v>0</v>
          </cell>
          <cell r="G128">
            <v>-75000</v>
          </cell>
        </row>
        <row r="129">
          <cell r="C129" t="str">
            <v>30000302UG</v>
          </cell>
          <cell r="D129" t="str">
            <v>Fund Balances - Unrestricted</v>
          </cell>
          <cell r="E129">
            <v>0</v>
          </cell>
          <cell r="F129">
            <v>0</v>
          </cell>
          <cell r="G129">
            <v>-73000</v>
          </cell>
        </row>
        <row r="130">
          <cell r="C130" t="str">
            <v>30000304TO</v>
          </cell>
          <cell r="D130" t="str">
            <v>Fund Balances - Unrestricted</v>
          </cell>
          <cell r="E130">
            <v>0</v>
          </cell>
          <cell r="F130">
            <v>0</v>
          </cell>
          <cell r="G130">
            <v>-45000</v>
          </cell>
        </row>
        <row r="131">
          <cell r="C131" t="str">
            <v>30000305TO</v>
          </cell>
          <cell r="D131" t="str">
            <v>Fund Balances - Unrestricted</v>
          </cell>
          <cell r="E131">
            <v>0</v>
          </cell>
          <cell r="F131">
            <v>0</v>
          </cell>
          <cell r="G131">
            <v>50000</v>
          </cell>
        </row>
        <row r="132">
          <cell r="C132" t="str">
            <v>30000401TO</v>
          </cell>
          <cell r="D132" t="str">
            <v>Fund Balances - Unrestricted</v>
          </cell>
          <cell r="E132">
            <v>0</v>
          </cell>
          <cell r="F132">
            <v>0</v>
          </cell>
          <cell r="G132">
            <v>10000</v>
          </cell>
        </row>
        <row r="133">
          <cell r="C133" t="str">
            <v>30000402TO</v>
          </cell>
          <cell r="D133" t="str">
            <v>Fund Balances - Unrestricted</v>
          </cell>
          <cell r="E133">
            <v>0</v>
          </cell>
          <cell r="F133">
            <v>0</v>
          </cell>
          <cell r="G133">
            <v>15187.5</v>
          </cell>
        </row>
        <row r="134">
          <cell r="C134" t="str">
            <v>30000405TO</v>
          </cell>
          <cell r="D134" t="str">
            <v>Fund Balances - Unrestricted</v>
          </cell>
          <cell r="E134">
            <v>0</v>
          </cell>
          <cell r="F134">
            <v>0</v>
          </cell>
          <cell r="G134">
            <v>599413.87</v>
          </cell>
        </row>
        <row r="135">
          <cell r="C135" t="str">
            <v>30000500TO</v>
          </cell>
          <cell r="D135" t="str">
            <v>Fund Balances - Unrestricted</v>
          </cell>
          <cell r="E135">
            <v>0</v>
          </cell>
          <cell r="F135">
            <v>0</v>
          </cell>
          <cell r="G135">
            <v>59785</v>
          </cell>
        </row>
        <row r="136">
          <cell r="C136" t="str">
            <v>30000501TO</v>
          </cell>
          <cell r="D136" t="str">
            <v>Fund Balances - Unrestricted</v>
          </cell>
          <cell r="E136">
            <v>0</v>
          </cell>
          <cell r="F136">
            <v>0</v>
          </cell>
          <cell r="G136">
            <v>351710.01</v>
          </cell>
        </row>
        <row r="137">
          <cell r="C137" t="str">
            <v>30000502TO</v>
          </cell>
          <cell r="D137" t="str">
            <v>Fund Balances - Unrestricted</v>
          </cell>
          <cell r="E137">
            <v>0</v>
          </cell>
          <cell r="F137">
            <v>0</v>
          </cell>
          <cell r="G137">
            <v>189945.4</v>
          </cell>
        </row>
        <row r="138">
          <cell r="C138" t="str">
            <v>30000503TO</v>
          </cell>
          <cell r="D138" t="str">
            <v>Fund Balances - Unrestricted</v>
          </cell>
          <cell r="E138">
            <v>0</v>
          </cell>
          <cell r="F138">
            <v>0</v>
          </cell>
          <cell r="G138">
            <v>250200</v>
          </cell>
        </row>
        <row r="139">
          <cell r="C139" t="str">
            <v>30000600TO</v>
          </cell>
          <cell r="D139" t="str">
            <v>Fund Balances - Unrestricted</v>
          </cell>
          <cell r="E139">
            <v>0</v>
          </cell>
          <cell r="F139">
            <v>0</v>
          </cell>
          <cell r="G139">
            <v>14220</v>
          </cell>
        </row>
        <row r="140">
          <cell r="C140" t="str">
            <v>30000600UG</v>
          </cell>
          <cell r="D140" t="str">
            <v>Fund Balances - Unrestricted</v>
          </cell>
          <cell r="E140">
            <v>0</v>
          </cell>
          <cell r="F140">
            <v>0</v>
          </cell>
          <cell r="G140">
            <v>370208.69</v>
          </cell>
        </row>
        <row r="141">
          <cell r="C141" t="str">
            <v>30000601TO</v>
          </cell>
          <cell r="D141" t="str">
            <v>Fund Balances - Unrestricted</v>
          </cell>
          <cell r="E141">
            <v>0</v>
          </cell>
          <cell r="F141">
            <v>0</v>
          </cell>
          <cell r="G141">
            <v>38558.15</v>
          </cell>
        </row>
        <row r="142">
          <cell r="C142" t="str">
            <v>30000601UG</v>
          </cell>
          <cell r="D142" t="str">
            <v>Fund Balances - Unrestricted</v>
          </cell>
          <cell r="E142">
            <v>0</v>
          </cell>
          <cell r="F142">
            <v>0</v>
          </cell>
          <cell r="G142">
            <v>1986673.96</v>
          </cell>
        </row>
        <row r="143">
          <cell r="C143" t="str">
            <v>30000602TO</v>
          </cell>
          <cell r="D143" t="str">
            <v>Fund Balances - Unrestricted</v>
          </cell>
          <cell r="E143">
            <v>0</v>
          </cell>
          <cell r="F143">
            <v>0</v>
          </cell>
          <cell r="G143">
            <v>8281</v>
          </cell>
        </row>
        <row r="144">
          <cell r="C144" t="str">
            <v>30000602UG</v>
          </cell>
          <cell r="D144" t="str">
            <v>Fund Balances - Unrestricted</v>
          </cell>
          <cell r="E144">
            <v>0</v>
          </cell>
          <cell r="F144">
            <v>0</v>
          </cell>
          <cell r="G144">
            <v>439721.65</v>
          </cell>
        </row>
        <row r="145">
          <cell r="C145" t="str">
            <v>30000603UG</v>
          </cell>
          <cell r="D145" t="str">
            <v>Fund Balances - Unrestricted</v>
          </cell>
          <cell r="E145">
            <v>0</v>
          </cell>
          <cell r="F145">
            <v>0</v>
          </cell>
          <cell r="G145">
            <v>-6039.98</v>
          </cell>
        </row>
        <row r="146">
          <cell r="C146" t="str">
            <v>30000604UG</v>
          </cell>
          <cell r="D146" t="str">
            <v>Fund Balances - Unrestricted</v>
          </cell>
          <cell r="E146">
            <v>0</v>
          </cell>
          <cell r="F146">
            <v>0</v>
          </cell>
          <cell r="G146">
            <v>-122257.9</v>
          </cell>
        </row>
        <row r="147">
          <cell r="C147" t="str">
            <v>30000605UG</v>
          </cell>
          <cell r="D147" t="str">
            <v>Fund Balances - Unrestricted</v>
          </cell>
          <cell r="E147">
            <v>0</v>
          </cell>
          <cell r="F147">
            <v>0</v>
          </cell>
          <cell r="G147">
            <v>2068780.32</v>
          </cell>
        </row>
        <row r="148">
          <cell r="C148" t="str">
            <v>30000606UG</v>
          </cell>
          <cell r="D148" t="str">
            <v>Fund Balances - Unrestricted</v>
          </cell>
          <cell r="E148">
            <v>0</v>
          </cell>
          <cell r="F148">
            <v>0</v>
          </cell>
          <cell r="G148">
            <v>-23227.58</v>
          </cell>
        </row>
        <row r="149">
          <cell r="C149" t="str">
            <v>30000607UG</v>
          </cell>
          <cell r="D149" t="str">
            <v>Fund Balances - Unrestricted</v>
          </cell>
          <cell r="E149">
            <v>0</v>
          </cell>
          <cell r="F149">
            <v>0</v>
          </cell>
          <cell r="G149">
            <v>-691.53</v>
          </cell>
        </row>
        <row r="150">
          <cell r="C150" t="str">
            <v>30000609UG</v>
          </cell>
          <cell r="D150" t="str">
            <v>Fund Balances - Unrestricted</v>
          </cell>
          <cell r="E150">
            <v>0</v>
          </cell>
          <cell r="F150">
            <v>0</v>
          </cell>
          <cell r="G150">
            <v>-121310.7</v>
          </cell>
        </row>
        <row r="151">
          <cell r="C151" t="str">
            <v>30000699TO</v>
          </cell>
          <cell r="D151" t="str">
            <v>Fund Balances - Unrestricted</v>
          </cell>
          <cell r="E151">
            <v>0</v>
          </cell>
          <cell r="F151">
            <v>0</v>
          </cell>
          <cell r="G151">
            <v>-1681.25</v>
          </cell>
        </row>
        <row r="152">
          <cell r="C152" t="str">
            <v>30000699UG</v>
          </cell>
          <cell r="D152" t="str">
            <v>Fund Balances - Unrestricted</v>
          </cell>
          <cell r="E152">
            <v>0</v>
          </cell>
          <cell r="F152">
            <v>0</v>
          </cell>
          <cell r="G152">
            <v>2607710.6</v>
          </cell>
        </row>
        <row r="153">
          <cell r="C153" t="str">
            <v>30000701TO</v>
          </cell>
          <cell r="D153" t="str">
            <v>Fund Balances - Unrestricted</v>
          </cell>
          <cell r="E153">
            <v>0</v>
          </cell>
          <cell r="F153">
            <v>0</v>
          </cell>
          <cell r="G153">
            <v>-211757.02</v>
          </cell>
        </row>
        <row r="154">
          <cell r="C154" t="str">
            <v>30000702TO</v>
          </cell>
          <cell r="D154" t="str">
            <v>Fund Balances - Unrestricted</v>
          </cell>
          <cell r="E154">
            <v>0</v>
          </cell>
          <cell r="F154">
            <v>0</v>
          </cell>
          <cell r="G154">
            <v>815286</v>
          </cell>
        </row>
        <row r="155">
          <cell r="C155" t="str">
            <v>30000703TO</v>
          </cell>
          <cell r="D155" t="str">
            <v>Fund Balances - Unrestricted</v>
          </cell>
          <cell r="E155">
            <v>0</v>
          </cell>
          <cell r="F155">
            <v>0</v>
          </cell>
          <cell r="G155">
            <v>-75</v>
          </cell>
        </row>
        <row r="156">
          <cell r="C156" t="str">
            <v>30000704TO</v>
          </cell>
          <cell r="D156" t="str">
            <v>Fund Balances - Unrestricted</v>
          </cell>
          <cell r="E156">
            <v>0</v>
          </cell>
          <cell r="F156">
            <v>0</v>
          </cell>
          <cell r="G156">
            <v>-38243.67</v>
          </cell>
        </row>
        <row r="157">
          <cell r="C157" t="str">
            <v>30000705TO</v>
          </cell>
          <cell r="D157" t="str">
            <v>Fund Balances - Unrestricted</v>
          </cell>
          <cell r="E157">
            <v>0</v>
          </cell>
          <cell r="F157">
            <v>0</v>
          </cell>
          <cell r="G157">
            <v>9355</v>
          </cell>
        </row>
        <row r="158">
          <cell r="C158" t="str">
            <v>30000706TO</v>
          </cell>
          <cell r="D158" t="str">
            <v>Fund Balances - Unrestricted</v>
          </cell>
          <cell r="E158">
            <v>0</v>
          </cell>
          <cell r="F158">
            <v>0</v>
          </cell>
          <cell r="G158">
            <v>13136</v>
          </cell>
        </row>
        <row r="159">
          <cell r="C159" t="str">
            <v>30000707TO</v>
          </cell>
          <cell r="D159" t="str">
            <v>Fund Balances - Unrestricted</v>
          </cell>
          <cell r="E159">
            <v>0</v>
          </cell>
          <cell r="F159">
            <v>0</v>
          </cell>
          <cell r="G159">
            <v>1626988.1</v>
          </cell>
        </row>
        <row r="160">
          <cell r="C160" t="str">
            <v>30000708TO</v>
          </cell>
          <cell r="D160" t="str">
            <v>Fund Balances - Unrestricted</v>
          </cell>
          <cell r="E160">
            <v>0</v>
          </cell>
          <cell r="F160">
            <v>0</v>
          </cell>
          <cell r="G160">
            <v>259004.13</v>
          </cell>
        </row>
        <row r="161">
          <cell r="C161" t="str">
            <v>30000709TO</v>
          </cell>
          <cell r="D161" t="str">
            <v>Fund Balances - Unrestricted</v>
          </cell>
          <cell r="E161">
            <v>0</v>
          </cell>
          <cell r="F161">
            <v>0</v>
          </cell>
          <cell r="G161">
            <v>75585.41</v>
          </cell>
        </row>
        <row r="162">
          <cell r="C162" t="str">
            <v>30000710TO</v>
          </cell>
          <cell r="D162" t="str">
            <v>Fund Balances - Unrestricted</v>
          </cell>
          <cell r="E162">
            <v>0</v>
          </cell>
          <cell r="F162">
            <v>0</v>
          </cell>
          <cell r="G162">
            <v>11500</v>
          </cell>
        </row>
        <row r="163">
          <cell r="C163" t="str">
            <v>30000711TO</v>
          </cell>
          <cell r="D163" t="str">
            <v>Fund Balances - Unrestricted</v>
          </cell>
          <cell r="E163">
            <v>0</v>
          </cell>
          <cell r="F163">
            <v>0</v>
          </cell>
          <cell r="G163">
            <v>-240.85</v>
          </cell>
        </row>
        <row r="164">
          <cell r="C164" t="str">
            <v>30000712TO</v>
          </cell>
          <cell r="D164" t="str">
            <v>Fund Balances - Unrestricted</v>
          </cell>
          <cell r="E164">
            <v>0</v>
          </cell>
          <cell r="F164">
            <v>0</v>
          </cell>
          <cell r="G164">
            <v>3500</v>
          </cell>
        </row>
        <row r="165">
          <cell r="C165" t="str">
            <v>30000713TO</v>
          </cell>
          <cell r="D165" t="str">
            <v>Fund Balances - Unrestricted</v>
          </cell>
          <cell r="E165">
            <v>0</v>
          </cell>
          <cell r="F165">
            <v>0</v>
          </cell>
          <cell r="G165">
            <v>50</v>
          </cell>
        </row>
        <row r="166">
          <cell r="C166" t="str">
            <v>30000714TO</v>
          </cell>
          <cell r="D166" t="str">
            <v>Fund Balances - Unrestricted</v>
          </cell>
          <cell r="E166">
            <v>0</v>
          </cell>
          <cell r="F166">
            <v>0</v>
          </cell>
          <cell r="G166">
            <v>50</v>
          </cell>
        </row>
        <row r="167">
          <cell r="C167" t="str">
            <v>30000715TO</v>
          </cell>
          <cell r="D167" t="str">
            <v>Fund Balances - Unrestricted</v>
          </cell>
          <cell r="E167">
            <v>0</v>
          </cell>
          <cell r="F167">
            <v>0</v>
          </cell>
          <cell r="G167">
            <v>2380</v>
          </cell>
        </row>
        <row r="168">
          <cell r="C168" t="str">
            <v>30000716TO</v>
          </cell>
          <cell r="D168" t="str">
            <v>Fund Balances - Unrestricted</v>
          </cell>
          <cell r="E168">
            <v>0</v>
          </cell>
          <cell r="F168">
            <v>0</v>
          </cell>
          <cell r="G168">
            <v>370</v>
          </cell>
        </row>
        <row r="169">
          <cell r="C169" t="str">
            <v>30000717TO</v>
          </cell>
          <cell r="D169" t="str">
            <v>Fund Balances - Unrestricted</v>
          </cell>
          <cell r="E169">
            <v>0</v>
          </cell>
          <cell r="F169">
            <v>0</v>
          </cell>
          <cell r="G169">
            <v>1080</v>
          </cell>
        </row>
        <row r="170">
          <cell r="C170" t="str">
            <v>30000718TO</v>
          </cell>
          <cell r="D170" t="str">
            <v>Fund Balances - Unrestricted</v>
          </cell>
          <cell r="E170">
            <v>0</v>
          </cell>
          <cell r="F170">
            <v>0</v>
          </cell>
          <cell r="G170">
            <v>484801.75</v>
          </cell>
        </row>
        <row r="171">
          <cell r="C171" t="str">
            <v>30000719TO</v>
          </cell>
          <cell r="D171" t="str">
            <v>Fund Balances - Unrestricted</v>
          </cell>
          <cell r="E171">
            <v>0</v>
          </cell>
          <cell r="F171">
            <v>0</v>
          </cell>
          <cell r="G171">
            <v>16550</v>
          </cell>
        </row>
        <row r="172">
          <cell r="C172" t="str">
            <v>30000720TO</v>
          </cell>
          <cell r="D172" t="str">
            <v>Fund Balances - Unrestricted</v>
          </cell>
          <cell r="E172">
            <v>0</v>
          </cell>
          <cell r="F172">
            <v>0</v>
          </cell>
          <cell r="G172">
            <v>54184.11</v>
          </cell>
        </row>
        <row r="173">
          <cell r="C173" t="str">
            <v>30000721TO</v>
          </cell>
          <cell r="D173" t="str">
            <v>Fund Balances - Unrestricted</v>
          </cell>
          <cell r="E173">
            <v>0</v>
          </cell>
          <cell r="F173">
            <v>0</v>
          </cell>
          <cell r="G173">
            <v>1069.75</v>
          </cell>
        </row>
        <row r="174">
          <cell r="C174" t="str">
            <v>30000800TO</v>
          </cell>
          <cell r="D174" t="str">
            <v>Fund Balances - Unrestricted</v>
          </cell>
          <cell r="E174">
            <v>0</v>
          </cell>
          <cell r="F174">
            <v>0</v>
          </cell>
          <cell r="G174">
            <v>1055</v>
          </cell>
        </row>
        <row r="175">
          <cell r="C175" t="str">
            <v>30000801TO</v>
          </cell>
          <cell r="D175" t="str">
            <v>Fund Balances - Unrestricted</v>
          </cell>
          <cell r="E175">
            <v>0</v>
          </cell>
          <cell r="F175">
            <v>0</v>
          </cell>
          <cell r="G175">
            <v>-31010</v>
          </cell>
        </row>
        <row r="176">
          <cell r="C176" t="str">
            <v>30000803TO</v>
          </cell>
          <cell r="D176" t="str">
            <v>Fund Balances - Unrestricted</v>
          </cell>
          <cell r="E176">
            <v>0</v>
          </cell>
          <cell r="F176">
            <v>0</v>
          </cell>
          <cell r="G176">
            <v>10075</v>
          </cell>
        </row>
        <row r="177">
          <cell r="C177" t="str">
            <v>30000804TO</v>
          </cell>
          <cell r="D177" t="str">
            <v>Fund Balances - Unrestricted</v>
          </cell>
          <cell r="E177">
            <v>0</v>
          </cell>
          <cell r="F177">
            <v>0</v>
          </cell>
          <cell r="G177">
            <v>46440</v>
          </cell>
        </row>
        <row r="178">
          <cell r="C178" t="str">
            <v>30000806TO</v>
          </cell>
          <cell r="D178" t="str">
            <v>Fund Balances - Unrestricted</v>
          </cell>
          <cell r="E178">
            <v>0</v>
          </cell>
          <cell r="F178">
            <v>0</v>
          </cell>
          <cell r="G178">
            <v>0</v>
          </cell>
        </row>
        <row r="179">
          <cell r="C179" t="str">
            <v>30000807TO</v>
          </cell>
          <cell r="D179" t="str">
            <v>Fund Balances - Unrestricted</v>
          </cell>
          <cell r="E179">
            <v>0</v>
          </cell>
          <cell r="F179">
            <v>0</v>
          </cell>
          <cell r="G179">
            <v>0</v>
          </cell>
        </row>
        <row r="180">
          <cell r="C180" t="str">
            <v>3000F000TE</v>
          </cell>
          <cell r="D180" t="str">
            <v>Fund Balances - Unrestricted</v>
          </cell>
          <cell r="E180">
            <v>0</v>
          </cell>
          <cell r="F180">
            <v>0</v>
          </cell>
          <cell r="G180">
            <v>-85693</v>
          </cell>
        </row>
        <row r="181">
          <cell r="C181" t="str">
            <v>3000F000TO</v>
          </cell>
          <cell r="D181" t="str">
            <v>Fund Balances - Unrestricted</v>
          </cell>
          <cell r="E181">
            <v>0</v>
          </cell>
          <cell r="F181">
            <v>0</v>
          </cell>
          <cell r="G181">
            <v>1142618.92</v>
          </cell>
        </row>
        <row r="182">
          <cell r="C182" t="str">
            <v>3000F000UG</v>
          </cell>
          <cell r="D182" t="str">
            <v>Fund Balances - Unrestricted</v>
          </cell>
          <cell r="E182">
            <v>0</v>
          </cell>
          <cell r="F182">
            <v>0</v>
          </cell>
          <cell r="G182">
            <v>-1261421.92</v>
          </cell>
        </row>
        <row r="183">
          <cell r="C183" t="str">
            <v>30100000TO</v>
          </cell>
          <cell r="D183" t="str">
            <v>Net of Revenues over Expenses</v>
          </cell>
          <cell r="E183">
            <v>0</v>
          </cell>
          <cell r="F183">
            <v>0</v>
          </cell>
          <cell r="G183">
            <v>-120000</v>
          </cell>
        </row>
        <row r="184">
          <cell r="C184" t="str">
            <v>30100000UG</v>
          </cell>
          <cell r="D184" t="str">
            <v>Net of Revenues over Expenses</v>
          </cell>
          <cell r="E184">
            <v>0</v>
          </cell>
          <cell r="F184">
            <v>128383.43</v>
          </cell>
          <cell r="G184">
            <v>211919.77</v>
          </cell>
        </row>
        <row r="185">
          <cell r="C185" t="str">
            <v>30100217TO</v>
          </cell>
          <cell r="D185" t="str">
            <v>Net of Revenues over Expenses</v>
          </cell>
          <cell r="E185">
            <v>0</v>
          </cell>
          <cell r="F185">
            <v>0</v>
          </cell>
          <cell r="G185">
            <v>-100000</v>
          </cell>
        </row>
        <row r="186">
          <cell r="C186" t="str">
            <v>30100218TO</v>
          </cell>
          <cell r="D186" t="str">
            <v>Net of Revenues over Expenses</v>
          </cell>
          <cell r="E186">
            <v>0</v>
          </cell>
          <cell r="F186">
            <v>28076.82</v>
          </cell>
          <cell r="G186">
            <v>31256.82</v>
          </cell>
        </row>
        <row r="187">
          <cell r="C187" t="str">
            <v>30100230TO</v>
          </cell>
          <cell r="D187" t="str">
            <v>Net of Revenues over Expenses</v>
          </cell>
          <cell r="E187">
            <v>0</v>
          </cell>
          <cell r="F187">
            <v>41.46</v>
          </cell>
          <cell r="G187">
            <v>5518.56</v>
          </cell>
        </row>
        <row r="188">
          <cell r="C188" t="str">
            <v>30100239TO</v>
          </cell>
          <cell r="D188" t="str">
            <v>Net of Revenues over Expenses</v>
          </cell>
          <cell r="E188">
            <v>149950</v>
          </cell>
          <cell r="F188">
            <v>0</v>
          </cell>
          <cell r="G188">
            <v>529.5</v>
          </cell>
        </row>
        <row r="189">
          <cell r="C189" t="str">
            <v>30100243TO</v>
          </cell>
          <cell r="D189" t="str">
            <v>Net of Revenues over Expenses</v>
          </cell>
          <cell r="E189">
            <v>0</v>
          </cell>
          <cell r="F189">
            <v>75</v>
          </cell>
          <cell r="G189">
            <v>-5505.07</v>
          </cell>
        </row>
        <row r="190">
          <cell r="C190" t="str">
            <v>30100251TO</v>
          </cell>
          <cell r="D190" t="str">
            <v>Net of Revenues over Expenses</v>
          </cell>
          <cell r="E190">
            <v>0</v>
          </cell>
          <cell r="F190">
            <v>630.65</v>
          </cell>
          <cell r="G190">
            <v>11030.67</v>
          </cell>
        </row>
        <row r="191">
          <cell r="C191" t="str">
            <v>30100600UG</v>
          </cell>
          <cell r="D191" t="str">
            <v>Net of Revenues over Expenses</v>
          </cell>
          <cell r="E191">
            <v>0</v>
          </cell>
          <cell r="F191">
            <v>8105.53</v>
          </cell>
          <cell r="G191">
            <v>10083.64</v>
          </cell>
        </row>
        <row r="192">
          <cell r="C192" t="str">
            <v>30100601UG</v>
          </cell>
          <cell r="D192" t="str">
            <v>Net of Revenues over Expenses</v>
          </cell>
          <cell r="E192">
            <v>0</v>
          </cell>
          <cell r="F192">
            <v>5725</v>
          </cell>
          <cell r="G192">
            <v>77169.8</v>
          </cell>
        </row>
        <row r="193">
          <cell r="C193" t="str">
            <v>30100602UG</v>
          </cell>
          <cell r="D193" t="str">
            <v>Net of Revenues over Expenses</v>
          </cell>
          <cell r="E193">
            <v>0</v>
          </cell>
          <cell r="F193">
            <v>2716.12</v>
          </cell>
          <cell r="G193">
            <v>12649.16</v>
          </cell>
        </row>
        <row r="194">
          <cell r="C194" t="str">
            <v>30100604UG</v>
          </cell>
          <cell r="D194" t="str">
            <v>Net of Revenues over Expenses</v>
          </cell>
          <cell r="E194">
            <v>1148.18</v>
          </cell>
          <cell r="F194">
            <v>0</v>
          </cell>
          <cell r="G194">
            <v>-13956.03</v>
          </cell>
        </row>
        <row r="195">
          <cell r="C195" t="str">
            <v>30100605UG</v>
          </cell>
          <cell r="D195" t="str">
            <v>Net of Revenues over Expenses</v>
          </cell>
          <cell r="E195">
            <v>71.03</v>
          </cell>
          <cell r="F195">
            <v>0</v>
          </cell>
          <cell r="G195">
            <v>-5219.7299999999996</v>
          </cell>
        </row>
        <row r="196">
          <cell r="C196" t="str">
            <v>30100606UG</v>
          </cell>
          <cell r="D196" t="str">
            <v>Net of Revenues over Expenses</v>
          </cell>
          <cell r="E196">
            <v>72.84</v>
          </cell>
          <cell r="F196">
            <v>0</v>
          </cell>
          <cell r="G196">
            <v>-126.62</v>
          </cell>
        </row>
        <row r="197">
          <cell r="C197" t="str">
            <v>30100609UG</v>
          </cell>
          <cell r="D197" t="str">
            <v>Net of Revenues over Expenses</v>
          </cell>
          <cell r="E197">
            <v>20856.47</v>
          </cell>
          <cell r="F197">
            <v>0</v>
          </cell>
          <cell r="G197">
            <v>-24139.38</v>
          </cell>
        </row>
        <row r="198">
          <cell r="C198" t="str">
            <v>30100699UG</v>
          </cell>
          <cell r="D198" t="str">
            <v>Net of Revenues over Expenses</v>
          </cell>
          <cell r="E198">
            <v>1512.93</v>
          </cell>
          <cell r="F198">
            <v>0</v>
          </cell>
          <cell r="G198">
            <v>2182.66</v>
          </cell>
        </row>
        <row r="199">
          <cell r="C199" t="str">
            <v>30100702TO</v>
          </cell>
          <cell r="D199" t="str">
            <v>Net of Revenues over Expenses</v>
          </cell>
          <cell r="E199">
            <v>0</v>
          </cell>
          <cell r="F199">
            <v>220</v>
          </cell>
          <cell r="G199">
            <v>16773</v>
          </cell>
        </row>
        <row r="200">
          <cell r="C200" t="str">
            <v>30100704TO</v>
          </cell>
          <cell r="D200" t="str">
            <v>Net of Revenues over Expenses</v>
          </cell>
          <cell r="E200">
            <v>0</v>
          </cell>
          <cell r="F200">
            <v>61750</v>
          </cell>
          <cell r="G200">
            <v>62308</v>
          </cell>
        </row>
        <row r="201">
          <cell r="C201" t="str">
            <v>30100705TO</v>
          </cell>
          <cell r="D201" t="str">
            <v>Net of Revenues over Expenses</v>
          </cell>
          <cell r="E201">
            <v>0</v>
          </cell>
          <cell r="F201">
            <v>110</v>
          </cell>
          <cell r="G201">
            <v>2800</v>
          </cell>
        </row>
        <row r="202">
          <cell r="C202" t="str">
            <v>30100706TO</v>
          </cell>
          <cell r="D202" t="str">
            <v>Net of Revenues over Expenses</v>
          </cell>
          <cell r="E202">
            <v>0</v>
          </cell>
          <cell r="F202">
            <v>50</v>
          </cell>
          <cell r="G202">
            <v>50</v>
          </cell>
        </row>
        <row r="203">
          <cell r="C203" t="str">
            <v>30100707TO</v>
          </cell>
          <cell r="D203" t="str">
            <v>Net of Revenues over Expenses</v>
          </cell>
          <cell r="E203">
            <v>0</v>
          </cell>
          <cell r="F203">
            <v>75</v>
          </cell>
          <cell r="G203">
            <v>486</v>
          </cell>
        </row>
        <row r="204">
          <cell r="C204" t="str">
            <v>30100708TO</v>
          </cell>
          <cell r="D204" t="str">
            <v>Net of Revenues over Expenses</v>
          </cell>
          <cell r="E204">
            <v>0</v>
          </cell>
          <cell r="F204">
            <v>0</v>
          </cell>
          <cell r="G204">
            <v>75</v>
          </cell>
        </row>
        <row r="205">
          <cell r="C205" t="str">
            <v>30100709TO</v>
          </cell>
          <cell r="D205" t="str">
            <v>Net of Revenues over Expenses</v>
          </cell>
          <cell r="E205">
            <v>0</v>
          </cell>
          <cell r="F205">
            <v>19055</v>
          </cell>
          <cell r="G205">
            <v>54176.75</v>
          </cell>
        </row>
        <row r="206">
          <cell r="C206" t="str">
            <v>30100710TO</v>
          </cell>
          <cell r="D206" t="str">
            <v>Net of Revenues over Expenses</v>
          </cell>
          <cell r="E206">
            <v>0</v>
          </cell>
          <cell r="F206">
            <v>0</v>
          </cell>
          <cell r="G206">
            <v>-23800</v>
          </cell>
        </row>
        <row r="207">
          <cell r="C207" t="str">
            <v>30100714TO</v>
          </cell>
          <cell r="D207" t="str">
            <v>Net of Revenues over Expenses</v>
          </cell>
          <cell r="E207">
            <v>0</v>
          </cell>
          <cell r="F207">
            <v>100000</v>
          </cell>
          <cell r="G207">
            <v>168409.11</v>
          </cell>
        </row>
        <row r="208">
          <cell r="C208" t="str">
            <v>30100715TO</v>
          </cell>
          <cell r="D208" t="str">
            <v>Net of Revenues over Expenses</v>
          </cell>
          <cell r="E208">
            <v>0</v>
          </cell>
          <cell r="F208">
            <v>0</v>
          </cell>
          <cell r="G208">
            <v>1225</v>
          </cell>
        </row>
        <row r="209">
          <cell r="C209" t="str">
            <v>30100716TO</v>
          </cell>
          <cell r="D209" t="str">
            <v>Net of Revenues over Expenses</v>
          </cell>
          <cell r="E209">
            <v>0</v>
          </cell>
          <cell r="F209">
            <v>0</v>
          </cell>
          <cell r="G209">
            <v>1280</v>
          </cell>
        </row>
        <row r="210">
          <cell r="C210" t="str">
            <v>30100718TO</v>
          </cell>
          <cell r="D210" t="str">
            <v>Net of Revenues over Expenses</v>
          </cell>
          <cell r="E210">
            <v>0</v>
          </cell>
          <cell r="F210">
            <v>6380</v>
          </cell>
          <cell r="G210">
            <v>89924.5</v>
          </cell>
        </row>
        <row r="211">
          <cell r="C211" t="str">
            <v>30100720TO</v>
          </cell>
          <cell r="D211" t="str">
            <v>Net of Revenues over Expenses</v>
          </cell>
          <cell r="E211">
            <v>0</v>
          </cell>
          <cell r="F211">
            <v>10175</v>
          </cell>
          <cell r="G211">
            <v>17843</v>
          </cell>
        </row>
        <row r="212">
          <cell r="C212" t="str">
            <v>30100721TO</v>
          </cell>
          <cell r="D212" t="str">
            <v>Net of Revenues over Expenses</v>
          </cell>
          <cell r="E212">
            <v>0</v>
          </cell>
          <cell r="F212">
            <v>0</v>
          </cell>
          <cell r="G212">
            <v>2772.62</v>
          </cell>
        </row>
        <row r="213">
          <cell r="C213" t="str">
            <v>30100801TO</v>
          </cell>
          <cell r="D213" t="str">
            <v>Net of Revenues over Expenses</v>
          </cell>
          <cell r="E213">
            <v>0</v>
          </cell>
          <cell r="F213">
            <v>0</v>
          </cell>
          <cell r="G213">
            <v>0</v>
          </cell>
        </row>
        <row r="214">
          <cell r="C214" t="str">
            <v>30100805TO</v>
          </cell>
          <cell r="D214" t="str">
            <v>Net of Revenues over Expenses</v>
          </cell>
          <cell r="E214">
            <v>0</v>
          </cell>
          <cell r="F214">
            <v>10</v>
          </cell>
          <cell r="G214">
            <v>10</v>
          </cell>
        </row>
        <row r="215">
          <cell r="C215" t="str">
            <v>30100807TO</v>
          </cell>
          <cell r="D215" t="str">
            <v>Net of Revenues over Expenses</v>
          </cell>
          <cell r="E215">
            <v>0</v>
          </cell>
          <cell r="F215">
            <v>25</v>
          </cell>
          <cell r="G215">
            <v>525</v>
          </cell>
        </row>
        <row r="216">
          <cell r="C216" t="str">
            <v>31000000TO</v>
          </cell>
          <cell r="D216" t="str">
            <v>Fund Balances - Restricted</v>
          </cell>
          <cell r="E216">
            <v>0</v>
          </cell>
          <cell r="F216">
            <v>0</v>
          </cell>
          <cell r="G216">
            <v>366487</v>
          </cell>
        </row>
        <row r="217">
          <cell r="C217" t="str">
            <v>31000101PE</v>
          </cell>
          <cell r="D217" t="str">
            <v>Fund Balances - Restricted</v>
          </cell>
          <cell r="E217">
            <v>0</v>
          </cell>
          <cell r="F217">
            <v>0</v>
          </cell>
          <cell r="G217">
            <v>1015773.16</v>
          </cell>
        </row>
        <row r="218">
          <cell r="C218" t="str">
            <v>31000101TE</v>
          </cell>
          <cell r="D218" t="str">
            <v>Fund Balances - Restricted</v>
          </cell>
          <cell r="E218">
            <v>0</v>
          </cell>
          <cell r="F218">
            <v>0</v>
          </cell>
          <cell r="G218">
            <v>16022</v>
          </cell>
        </row>
        <row r="219">
          <cell r="C219" t="str">
            <v>31000220TO</v>
          </cell>
          <cell r="D219" t="str">
            <v>Fund Balances - Restricted</v>
          </cell>
          <cell r="E219">
            <v>0</v>
          </cell>
          <cell r="F219">
            <v>0</v>
          </cell>
          <cell r="G219">
            <v>85277.89</v>
          </cell>
        </row>
        <row r="220">
          <cell r="C220" t="str">
            <v>31000221TO</v>
          </cell>
          <cell r="D220" t="str">
            <v>Fund Balances - Restricted</v>
          </cell>
          <cell r="E220">
            <v>0</v>
          </cell>
          <cell r="F220">
            <v>0</v>
          </cell>
          <cell r="G220">
            <v>15000</v>
          </cell>
        </row>
        <row r="221">
          <cell r="C221" t="str">
            <v>31000300TO</v>
          </cell>
          <cell r="D221" t="str">
            <v>Fund Balances - Restricted</v>
          </cell>
          <cell r="E221">
            <v>0</v>
          </cell>
          <cell r="F221">
            <v>0</v>
          </cell>
          <cell r="G221">
            <v>150000</v>
          </cell>
        </row>
        <row r="222">
          <cell r="C222" t="str">
            <v>32000102PE</v>
          </cell>
          <cell r="D222" t="str">
            <v>Fund Balance Transfers</v>
          </cell>
          <cell r="E222">
            <v>0</v>
          </cell>
          <cell r="F222">
            <v>0</v>
          </cell>
          <cell r="G222">
            <v>211590</v>
          </cell>
        </row>
        <row r="223">
          <cell r="C223" t="str">
            <v>32000102TE</v>
          </cell>
          <cell r="D223" t="str">
            <v>Fund Balance Transfers</v>
          </cell>
          <cell r="E223">
            <v>0</v>
          </cell>
          <cell r="F223">
            <v>0</v>
          </cell>
          <cell r="G223">
            <v>23687.89</v>
          </cell>
        </row>
        <row r="224">
          <cell r="C224" t="str">
            <v>32000220TO</v>
          </cell>
          <cell r="D224" t="str">
            <v>Fund Balance Transfers</v>
          </cell>
          <cell r="E224">
            <v>0</v>
          </cell>
          <cell r="F224">
            <v>0</v>
          </cell>
          <cell r="G224">
            <v>-85277.89</v>
          </cell>
        </row>
        <row r="225">
          <cell r="C225" t="str">
            <v>32000300TO</v>
          </cell>
          <cell r="D225" t="str">
            <v>Fund Balance Transfers</v>
          </cell>
          <cell r="E225">
            <v>0</v>
          </cell>
          <cell r="F225">
            <v>0</v>
          </cell>
          <cell r="G225">
            <v>-150000</v>
          </cell>
        </row>
        <row r="226">
          <cell r="C226" t="str">
            <v>3910F000PE</v>
          </cell>
          <cell r="D226" t="str">
            <v>Fund Bal Restricted - U/R Gain</v>
          </cell>
          <cell r="E226">
            <v>0</v>
          </cell>
          <cell r="F226">
            <v>0</v>
          </cell>
          <cell r="G226">
            <v>2835729.49</v>
          </cell>
        </row>
        <row r="227">
          <cell r="C227" t="str">
            <v>3920F000TE</v>
          </cell>
          <cell r="D227" t="str">
            <v>Fund Bal Restricted - Accr Inv</v>
          </cell>
          <cell r="E227">
            <v>0</v>
          </cell>
          <cell r="F227">
            <v>0</v>
          </cell>
          <cell r="G227">
            <v>852793.26</v>
          </cell>
        </row>
        <row r="228">
          <cell r="C228" t="str">
            <v>3930F000TO</v>
          </cell>
          <cell r="D228" t="str">
            <v>Fund Bal Restricted - Pledges</v>
          </cell>
          <cell r="E228">
            <v>0</v>
          </cell>
          <cell r="F228">
            <v>0</v>
          </cell>
          <cell r="G228">
            <v>1545829.75</v>
          </cell>
        </row>
        <row r="229">
          <cell r="C229" t="str">
            <v>40000601UG</v>
          </cell>
          <cell r="D229" t="str">
            <v>Contributions</v>
          </cell>
          <cell r="E229">
            <v>0</v>
          </cell>
          <cell r="F229">
            <v>6000</v>
          </cell>
          <cell r="G229">
            <v>77550</v>
          </cell>
        </row>
        <row r="230">
          <cell r="C230" t="str">
            <v>40000699UG</v>
          </cell>
          <cell r="D230" t="str">
            <v>Contributions</v>
          </cell>
          <cell r="E230">
            <v>0</v>
          </cell>
          <cell r="F230">
            <v>1741</v>
          </cell>
          <cell r="G230">
            <v>7437.85</v>
          </cell>
        </row>
        <row r="231">
          <cell r="C231" t="str">
            <v>40010218TO</v>
          </cell>
          <cell r="D231" t="str">
            <v>Contributions - Restricted</v>
          </cell>
          <cell r="E231">
            <v>0</v>
          </cell>
          <cell r="F231">
            <v>0</v>
          </cell>
          <cell r="G231">
            <v>2500</v>
          </cell>
        </row>
        <row r="232">
          <cell r="C232" t="str">
            <v>40010230TO</v>
          </cell>
          <cell r="D232" t="str">
            <v>Contributions - Restricted</v>
          </cell>
          <cell r="E232">
            <v>0</v>
          </cell>
          <cell r="F232">
            <v>16.46</v>
          </cell>
          <cell r="G232">
            <v>5493.56</v>
          </cell>
        </row>
        <row r="233">
          <cell r="C233" t="str">
            <v>40010239TO</v>
          </cell>
          <cell r="D233" t="str">
            <v>Contributions - Restricted</v>
          </cell>
          <cell r="E233">
            <v>0</v>
          </cell>
          <cell r="F233">
            <v>0</v>
          </cell>
          <cell r="G233">
            <v>35</v>
          </cell>
        </row>
        <row r="234">
          <cell r="C234" t="str">
            <v>40010243TO</v>
          </cell>
          <cell r="D234" t="str">
            <v>Contributions - Restricted</v>
          </cell>
          <cell r="E234">
            <v>0</v>
          </cell>
          <cell r="F234">
            <v>0</v>
          </cell>
          <cell r="G234">
            <v>125</v>
          </cell>
        </row>
        <row r="235">
          <cell r="C235" t="str">
            <v>40010705TO</v>
          </cell>
          <cell r="D235" t="str">
            <v>Contributions - Restricted</v>
          </cell>
          <cell r="E235">
            <v>0</v>
          </cell>
          <cell r="F235">
            <v>0</v>
          </cell>
          <cell r="G235">
            <v>50</v>
          </cell>
        </row>
        <row r="236">
          <cell r="C236" t="str">
            <v>40010716TO</v>
          </cell>
          <cell r="D236" t="str">
            <v>Contributions - Restricted</v>
          </cell>
          <cell r="E236">
            <v>0</v>
          </cell>
          <cell r="F236">
            <v>0</v>
          </cell>
          <cell r="G236">
            <v>1270</v>
          </cell>
        </row>
        <row r="237">
          <cell r="C237" t="str">
            <v>40010718TO</v>
          </cell>
          <cell r="D237" t="str">
            <v>Contributions - Restricted</v>
          </cell>
          <cell r="E237">
            <v>0</v>
          </cell>
          <cell r="F237">
            <v>4975</v>
          </cell>
          <cell r="G237">
            <v>16230</v>
          </cell>
        </row>
        <row r="238">
          <cell r="C238" t="str">
            <v>40010720TO</v>
          </cell>
          <cell r="D238" t="str">
            <v>Contributions - Restricted</v>
          </cell>
          <cell r="E238">
            <v>0</v>
          </cell>
          <cell r="F238">
            <v>0</v>
          </cell>
          <cell r="G238">
            <v>1500</v>
          </cell>
        </row>
        <row r="239">
          <cell r="C239" t="str">
            <v>40050218TO</v>
          </cell>
          <cell r="D239" t="str">
            <v>Special Events</v>
          </cell>
          <cell r="E239">
            <v>0</v>
          </cell>
          <cell r="F239">
            <v>0</v>
          </cell>
          <cell r="G239">
            <v>12000</v>
          </cell>
        </row>
        <row r="240">
          <cell r="C240" t="str">
            <v>40050239TO</v>
          </cell>
          <cell r="D240" t="str">
            <v>Special Events</v>
          </cell>
          <cell r="E240">
            <v>0</v>
          </cell>
          <cell r="F240">
            <v>0</v>
          </cell>
          <cell r="G240">
            <v>294.5</v>
          </cell>
        </row>
        <row r="241">
          <cell r="C241" t="str">
            <v>40050243TO</v>
          </cell>
          <cell r="D241" t="str">
            <v>Special Events</v>
          </cell>
          <cell r="E241">
            <v>0</v>
          </cell>
          <cell r="F241">
            <v>50</v>
          </cell>
          <cell r="G241">
            <v>50</v>
          </cell>
        </row>
        <row r="242">
          <cell r="C242" t="str">
            <v>40050702TO</v>
          </cell>
          <cell r="D242" t="str">
            <v>Special Events</v>
          </cell>
          <cell r="E242">
            <v>0</v>
          </cell>
          <cell r="F242">
            <v>0</v>
          </cell>
          <cell r="G242">
            <v>14003</v>
          </cell>
        </row>
        <row r="243">
          <cell r="C243" t="str">
            <v>40050704TO</v>
          </cell>
          <cell r="D243" t="str">
            <v>Special Events</v>
          </cell>
          <cell r="E243">
            <v>0</v>
          </cell>
          <cell r="F243">
            <v>61750</v>
          </cell>
          <cell r="G243">
            <v>61750</v>
          </cell>
        </row>
        <row r="244">
          <cell r="C244" t="str">
            <v>40050709TO</v>
          </cell>
          <cell r="D244" t="str">
            <v>Special Events</v>
          </cell>
          <cell r="E244">
            <v>0</v>
          </cell>
          <cell r="F244">
            <v>19055</v>
          </cell>
          <cell r="G244">
            <v>54176.75</v>
          </cell>
        </row>
        <row r="245">
          <cell r="C245" t="str">
            <v>40050718TO</v>
          </cell>
          <cell r="D245" t="str">
            <v>Special Events</v>
          </cell>
          <cell r="E245">
            <v>0</v>
          </cell>
          <cell r="F245">
            <v>0</v>
          </cell>
          <cell r="G245">
            <v>294.5</v>
          </cell>
        </row>
        <row r="246">
          <cell r="C246" t="str">
            <v>40060230TO</v>
          </cell>
          <cell r="D246" t="str">
            <v>Appeal Contributions</v>
          </cell>
          <cell r="E246">
            <v>0</v>
          </cell>
          <cell r="F246">
            <v>25</v>
          </cell>
          <cell r="G246">
            <v>25</v>
          </cell>
        </row>
        <row r="247">
          <cell r="C247" t="str">
            <v>40060239TO</v>
          </cell>
          <cell r="D247" t="str">
            <v>Appeal Contributions</v>
          </cell>
          <cell r="E247">
            <v>0</v>
          </cell>
          <cell r="F247">
            <v>0</v>
          </cell>
          <cell r="G247">
            <v>100</v>
          </cell>
        </row>
        <row r="248">
          <cell r="C248" t="str">
            <v>40060600UG</v>
          </cell>
          <cell r="D248" t="str">
            <v>Appeal Contributions</v>
          </cell>
          <cell r="E248">
            <v>0</v>
          </cell>
          <cell r="F248">
            <v>8836.74</v>
          </cell>
          <cell r="G248">
            <v>21225.74</v>
          </cell>
        </row>
        <row r="249">
          <cell r="C249" t="str">
            <v>40060702TO</v>
          </cell>
          <cell r="D249" t="str">
            <v>Appeal Contributions</v>
          </cell>
          <cell r="E249">
            <v>0</v>
          </cell>
          <cell r="F249">
            <v>25</v>
          </cell>
          <cell r="G249">
            <v>25</v>
          </cell>
        </row>
        <row r="250">
          <cell r="C250" t="str">
            <v>40060705TO</v>
          </cell>
          <cell r="D250" t="str">
            <v>Appeal Contributions</v>
          </cell>
          <cell r="E250">
            <v>0</v>
          </cell>
          <cell r="F250">
            <v>0</v>
          </cell>
          <cell r="G250">
            <v>25</v>
          </cell>
        </row>
        <row r="251">
          <cell r="C251" t="str">
            <v>40060706TO</v>
          </cell>
          <cell r="D251" t="str">
            <v>Appeal Contributions</v>
          </cell>
          <cell r="E251">
            <v>0</v>
          </cell>
          <cell r="F251">
            <v>50</v>
          </cell>
          <cell r="G251">
            <v>50</v>
          </cell>
        </row>
        <row r="252">
          <cell r="C252" t="str">
            <v>40060709TO</v>
          </cell>
          <cell r="D252" t="str">
            <v>Appeal Contributions</v>
          </cell>
          <cell r="E252">
            <v>0</v>
          </cell>
          <cell r="F252">
            <v>0</v>
          </cell>
          <cell r="G252">
            <v>0</v>
          </cell>
        </row>
        <row r="253">
          <cell r="C253" t="str">
            <v>40060714TO</v>
          </cell>
          <cell r="D253" t="str">
            <v>Appeal Contributions</v>
          </cell>
          <cell r="E253">
            <v>0</v>
          </cell>
          <cell r="F253">
            <v>0</v>
          </cell>
          <cell r="G253">
            <v>100</v>
          </cell>
        </row>
        <row r="254">
          <cell r="C254" t="str">
            <v>40060716TO</v>
          </cell>
          <cell r="D254" t="str">
            <v>Appeal Contributions</v>
          </cell>
          <cell r="E254">
            <v>0</v>
          </cell>
          <cell r="F254">
            <v>0</v>
          </cell>
          <cell r="G254">
            <v>10</v>
          </cell>
        </row>
        <row r="255">
          <cell r="C255" t="str">
            <v>40060721TO</v>
          </cell>
          <cell r="D255" t="str">
            <v>Appeal Contributions</v>
          </cell>
          <cell r="E255">
            <v>0</v>
          </cell>
          <cell r="F255">
            <v>0</v>
          </cell>
          <cell r="G255">
            <v>100</v>
          </cell>
        </row>
        <row r="256">
          <cell r="C256" t="str">
            <v>40060805TO</v>
          </cell>
          <cell r="D256" t="str">
            <v>Appeal Contributions</v>
          </cell>
          <cell r="E256">
            <v>0</v>
          </cell>
          <cell r="F256">
            <v>10</v>
          </cell>
          <cell r="G256">
            <v>10</v>
          </cell>
        </row>
        <row r="257">
          <cell r="C257" t="str">
            <v>40060807TO</v>
          </cell>
          <cell r="D257" t="str">
            <v>Appeal Contributions</v>
          </cell>
          <cell r="E257">
            <v>0</v>
          </cell>
          <cell r="F257">
            <v>25</v>
          </cell>
          <cell r="G257">
            <v>25</v>
          </cell>
        </row>
        <row r="258">
          <cell r="C258" t="str">
            <v>40070000UG</v>
          </cell>
          <cell r="D258" t="str">
            <v>Current Support (25k and over)</v>
          </cell>
          <cell r="E258">
            <v>0</v>
          </cell>
          <cell r="F258">
            <v>150000</v>
          </cell>
          <cell r="G258">
            <v>205000</v>
          </cell>
        </row>
        <row r="259">
          <cell r="C259" t="str">
            <v>40070218TO</v>
          </cell>
          <cell r="D259" t="str">
            <v>Current Support (25k and over)</v>
          </cell>
          <cell r="E259">
            <v>0</v>
          </cell>
          <cell r="F259">
            <v>127721.32</v>
          </cell>
          <cell r="G259">
            <v>277721.32</v>
          </cell>
        </row>
        <row r="260">
          <cell r="C260" t="str">
            <v>40070718TO</v>
          </cell>
          <cell r="D260" t="str">
            <v>Current Support (25k and over)</v>
          </cell>
          <cell r="E260">
            <v>0</v>
          </cell>
          <cell r="F260">
            <v>0</v>
          </cell>
          <cell r="G260">
            <v>50000</v>
          </cell>
        </row>
        <row r="261">
          <cell r="C261" t="str">
            <v>40070801TO</v>
          </cell>
          <cell r="D261" t="str">
            <v>Current Support (25k and over)</v>
          </cell>
          <cell r="E261">
            <v>0</v>
          </cell>
          <cell r="F261">
            <v>0</v>
          </cell>
          <cell r="G261">
            <v>150000</v>
          </cell>
        </row>
        <row r="262">
          <cell r="C262" t="str">
            <v>40080000UG</v>
          </cell>
          <cell r="D262" t="str">
            <v>Programmatic Initiatives (25k)</v>
          </cell>
          <cell r="E262">
            <v>0</v>
          </cell>
          <cell r="F262">
            <v>20000</v>
          </cell>
          <cell r="G262">
            <v>20000</v>
          </cell>
        </row>
        <row r="263">
          <cell r="C263" t="str">
            <v>40080239TO</v>
          </cell>
          <cell r="D263" t="str">
            <v>Programmatic Initiatives (25k)</v>
          </cell>
          <cell r="E263">
            <v>0</v>
          </cell>
          <cell r="F263">
            <v>0</v>
          </cell>
          <cell r="G263">
            <v>150000</v>
          </cell>
        </row>
        <row r="264">
          <cell r="C264" t="str">
            <v>40080714TO</v>
          </cell>
          <cell r="D264" t="str">
            <v>Programmatic Initiatives (25k)</v>
          </cell>
          <cell r="E264">
            <v>0</v>
          </cell>
          <cell r="F264">
            <v>100000</v>
          </cell>
          <cell r="G264">
            <v>166666.67000000001</v>
          </cell>
        </row>
        <row r="265">
          <cell r="C265" t="str">
            <v>40200602UG</v>
          </cell>
          <cell r="D265" t="str">
            <v>Tributes Contrib.</v>
          </cell>
          <cell r="E265">
            <v>0</v>
          </cell>
          <cell r="F265">
            <v>2750</v>
          </cell>
          <cell r="G265">
            <v>12782</v>
          </cell>
        </row>
        <row r="266">
          <cell r="C266" t="str">
            <v>40210218TO</v>
          </cell>
          <cell r="D266" t="str">
            <v>Tributes Contrib. - Restricted</v>
          </cell>
          <cell r="E266">
            <v>0</v>
          </cell>
          <cell r="F266">
            <v>0</v>
          </cell>
          <cell r="G266">
            <v>680</v>
          </cell>
        </row>
        <row r="267">
          <cell r="C267" t="str">
            <v>40210239TO</v>
          </cell>
          <cell r="D267" t="str">
            <v>Tributes Contrib. - Restricted</v>
          </cell>
          <cell r="E267">
            <v>0</v>
          </cell>
          <cell r="F267">
            <v>50</v>
          </cell>
          <cell r="G267">
            <v>100</v>
          </cell>
        </row>
        <row r="268">
          <cell r="C268" t="str">
            <v>40210243TO</v>
          </cell>
          <cell r="D268" t="str">
            <v>Tributes Contrib. - Restricted</v>
          </cell>
          <cell r="E268">
            <v>0</v>
          </cell>
          <cell r="F268">
            <v>25</v>
          </cell>
          <cell r="G268">
            <v>45</v>
          </cell>
        </row>
        <row r="269">
          <cell r="C269" t="str">
            <v>40210702TO</v>
          </cell>
          <cell r="D269" t="str">
            <v>Tributes Contrib. - Restricted</v>
          </cell>
          <cell r="E269">
            <v>0</v>
          </cell>
          <cell r="F269">
            <v>195</v>
          </cell>
          <cell r="G269">
            <v>2745</v>
          </cell>
        </row>
        <row r="270">
          <cell r="C270" t="str">
            <v>40210704TO</v>
          </cell>
          <cell r="D270" t="str">
            <v>Tributes Contrib. - Restricted</v>
          </cell>
          <cell r="E270">
            <v>0</v>
          </cell>
          <cell r="F270">
            <v>0</v>
          </cell>
          <cell r="G270">
            <v>558</v>
          </cell>
        </row>
        <row r="271">
          <cell r="C271" t="str">
            <v>40210705TO</v>
          </cell>
          <cell r="D271" t="str">
            <v>Tributes Contrib. - Restricted</v>
          </cell>
          <cell r="E271">
            <v>0</v>
          </cell>
          <cell r="F271">
            <v>110</v>
          </cell>
          <cell r="G271">
            <v>2725</v>
          </cell>
        </row>
        <row r="272">
          <cell r="C272" t="str">
            <v>40210707TO</v>
          </cell>
          <cell r="D272" t="str">
            <v>Tributes Contrib. - Restricted</v>
          </cell>
          <cell r="E272">
            <v>0</v>
          </cell>
          <cell r="F272">
            <v>75</v>
          </cell>
          <cell r="G272">
            <v>486</v>
          </cell>
        </row>
        <row r="273">
          <cell r="C273" t="str">
            <v>40210708TO</v>
          </cell>
          <cell r="D273" t="str">
            <v>Tributes Contrib. - Restricted</v>
          </cell>
          <cell r="E273">
            <v>0</v>
          </cell>
          <cell r="F273">
            <v>0</v>
          </cell>
          <cell r="G273">
            <v>75</v>
          </cell>
        </row>
        <row r="274">
          <cell r="C274" t="str">
            <v>40210714TO</v>
          </cell>
          <cell r="D274" t="str">
            <v>Tributes Contrib. - Restricted</v>
          </cell>
          <cell r="E274">
            <v>0</v>
          </cell>
          <cell r="F274">
            <v>0</v>
          </cell>
          <cell r="G274">
            <v>1642.44</v>
          </cell>
        </row>
        <row r="275">
          <cell r="C275" t="str">
            <v>40210715TO</v>
          </cell>
          <cell r="D275" t="str">
            <v>Tributes Contrib. - Restricted</v>
          </cell>
          <cell r="E275">
            <v>0</v>
          </cell>
          <cell r="F275">
            <v>0</v>
          </cell>
          <cell r="G275">
            <v>1225</v>
          </cell>
        </row>
        <row r="276">
          <cell r="C276" t="str">
            <v>40210718TO</v>
          </cell>
          <cell r="D276" t="str">
            <v>Tributes Contrib. - Restricted</v>
          </cell>
          <cell r="E276">
            <v>0</v>
          </cell>
          <cell r="F276">
            <v>1405</v>
          </cell>
          <cell r="G276">
            <v>23400</v>
          </cell>
        </row>
        <row r="277">
          <cell r="C277" t="str">
            <v>40210720TO</v>
          </cell>
          <cell r="D277" t="str">
            <v>Tributes Contrib. - Restricted</v>
          </cell>
          <cell r="E277">
            <v>0</v>
          </cell>
          <cell r="F277">
            <v>10175</v>
          </cell>
          <cell r="G277">
            <v>16343</v>
          </cell>
        </row>
        <row r="278">
          <cell r="C278" t="str">
            <v>40210721TO</v>
          </cell>
          <cell r="D278" t="str">
            <v>Tributes Contrib. - Restricted</v>
          </cell>
          <cell r="E278">
            <v>0</v>
          </cell>
          <cell r="F278">
            <v>0</v>
          </cell>
          <cell r="G278">
            <v>2672.62</v>
          </cell>
        </row>
        <row r="279">
          <cell r="C279" t="str">
            <v>40210807TO</v>
          </cell>
          <cell r="D279" t="str">
            <v>Tributes Contrib. - Restricted</v>
          </cell>
          <cell r="E279">
            <v>0</v>
          </cell>
          <cell r="F279">
            <v>0</v>
          </cell>
          <cell r="G279">
            <v>500</v>
          </cell>
        </row>
        <row r="280">
          <cell r="C280" t="str">
            <v>40250000UG</v>
          </cell>
          <cell r="D280" t="str">
            <v>Planned Giving Contrib.</v>
          </cell>
          <cell r="E280">
            <v>0</v>
          </cell>
          <cell r="F280">
            <v>15000</v>
          </cell>
          <cell r="G280">
            <v>15000</v>
          </cell>
        </row>
        <row r="281">
          <cell r="C281" t="str">
            <v>41000000UG</v>
          </cell>
          <cell r="D281" t="str">
            <v>Conejo Valley\Westlake Guild</v>
          </cell>
          <cell r="E281">
            <v>0</v>
          </cell>
          <cell r="F281">
            <v>977</v>
          </cell>
          <cell r="G281">
            <v>2163</v>
          </cell>
        </row>
        <row r="282">
          <cell r="C282" t="str">
            <v>41100000UG</v>
          </cell>
          <cell r="D282" t="str">
            <v>Valley - Contributions</v>
          </cell>
          <cell r="E282">
            <v>0</v>
          </cell>
          <cell r="F282">
            <v>16000</v>
          </cell>
          <cell r="G282">
            <v>16000</v>
          </cell>
        </row>
        <row r="283">
          <cell r="C283" t="str">
            <v>42000000UG</v>
          </cell>
          <cell r="D283" t="str">
            <v>Investment Inc. - S/T Fnd.</v>
          </cell>
          <cell r="E283">
            <v>0</v>
          </cell>
          <cell r="F283">
            <v>11114.56</v>
          </cell>
          <cell r="G283">
            <v>37384.870000000003</v>
          </cell>
        </row>
        <row r="284">
          <cell r="C284" t="str">
            <v>42200000UG</v>
          </cell>
          <cell r="D284" t="str">
            <v>Investment Inc. - L/T Fnd.</v>
          </cell>
          <cell r="E284">
            <v>574.66</v>
          </cell>
          <cell r="F284">
            <v>16759.78</v>
          </cell>
          <cell r="G284">
            <v>32246.42</v>
          </cell>
        </row>
        <row r="285">
          <cell r="C285" t="str">
            <v>42300000UG</v>
          </cell>
          <cell r="D285" t="str">
            <v>Investment Inc. - Regent STIP</v>
          </cell>
          <cell r="E285">
            <v>0</v>
          </cell>
          <cell r="F285">
            <v>0</v>
          </cell>
          <cell r="G285">
            <v>59411.09</v>
          </cell>
        </row>
        <row r="286">
          <cell r="C286" t="str">
            <v>50150000UG</v>
          </cell>
          <cell r="D286" t="str">
            <v>Donor Cul/Stewardship</v>
          </cell>
          <cell r="E286">
            <v>3629.16</v>
          </cell>
          <cell r="F286">
            <v>0</v>
          </cell>
          <cell r="G286">
            <v>9348.89</v>
          </cell>
        </row>
        <row r="287">
          <cell r="C287" t="str">
            <v>50200605UG</v>
          </cell>
          <cell r="D287" t="str">
            <v>Special Events &amp; Guilds</v>
          </cell>
          <cell r="E287">
            <v>71.03</v>
          </cell>
          <cell r="F287">
            <v>0</v>
          </cell>
          <cell r="G287">
            <v>5219.7299999999996</v>
          </cell>
        </row>
        <row r="288">
          <cell r="C288" t="str">
            <v>50200606UG</v>
          </cell>
          <cell r="D288" t="str">
            <v>Special Events &amp; Guilds</v>
          </cell>
          <cell r="E288">
            <v>72.84</v>
          </cell>
          <cell r="F288">
            <v>0</v>
          </cell>
          <cell r="G288">
            <v>126.62</v>
          </cell>
        </row>
        <row r="289">
          <cell r="C289" t="str">
            <v>50200609UG</v>
          </cell>
          <cell r="D289" t="str">
            <v>Special Events &amp; Guilds</v>
          </cell>
          <cell r="E289">
            <v>0</v>
          </cell>
          <cell r="F289">
            <v>0</v>
          </cell>
          <cell r="G289">
            <v>22.58</v>
          </cell>
        </row>
        <row r="290">
          <cell r="C290" t="str">
            <v>50200699UG</v>
          </cell>
          <cell r="D290" t="str">
            <v>Special Events &amp; Guilds</v>
          </cell>
          <cell r="E290">
            <v>3253.93</v>
          </cell>
          <cell r="F290">
            <v>0</v>
          </cell>
          <cell r="G290">
            <v>5255.19</v>
          </cell>
        </row>
        <row r="291">
          <cell r="C291" t="str">
            <v>50210604UG</v>
          </cell>
          <cell r="D291" t="str">
            <v>Board Activities</v>
          </cell>
          <cell r="E291">
            <v>1148.18</v>
          </cell>
          <cell r="F291">
            <v>0</v>
          </cell>
          <cell r="G291">
            <v>13956.03</v>
          </cell>
        </row>
        <row r="292">
          <cell r="C292" t="str">
            <v>50300600UG</v>
          </cell>
          <cell r="D292" t="str">
            <v>Annual and Special Gifts</v>
          </cell>
          <cell r="E292">
            <v>731.21</v>
          </cell>
          <cell r="F292">
            <v>0</v>
          </cell>
          <cell r="G292">
            <v>11142.1</v>
          </cell>
        </row>
        <row r="293">
          <cell r="C293" t="str">
            <v>50300601UG</v>
          </cell>
          <cell r="D293" t="str">
            <v>Annual and Special Gifts</v>
          </cell>
          <cell r="E293">
            <v>275</v>
          </cell>
          <cell r="F293">
            <v>0</v>
          </cell>
          <cell r="G293">
            <v>380.2</v>
          </cell>
        </row>
        <row r="294">
          <cell r="C294" t="str">
            <v>50450000UG</v>
          </cell>
          <cell r="D294" t="str">
            <v>Publications</v>
          </cell>
          <cell r="E294">
            <v>1341.68</v>
          </cell>
          <cell r="F294">
            <v>0</v>
          </cell>
          <cell r="G294">
            <v>4577.63</v>
          </cell>
        </row>
        <row r="295">
          <cell r="C295" t="str">
            <v>50500602UG</v>
          </cell>
          <cell r="D295" t="str">
            <v>Tributes Expense</v>
          </cell>
          <cell r="E295">
            <v>33.880000000000003</v>
          </cell>
          <cell r="F295">
            <v>0</v>
          </cell>
          <cell r="G295">
            <v>132.84</v>
          </cell>
        </row>
        <row r="296">
          <cell r="C296" t="str">
            <v>50600609UG</v>
          </cell>
          <cell r="D296" t="str">
            <v>Annual Recognition Dinner</v>
          </cell>
          <cell r="E296">
            <v>20856.47</v>
          </cell>
          <cell r="F296">
            <v>0</v>
          </cell>
          <cell r="G296">
            <v>24116.799999999999</v>
          </cell>
        </row>
        <row r="297">
          <cell r="C297" t="str">
            <v>50700000UG</v>
          </cell>
          <cell r="D297" t="str">
            <v>Electronic Mail Appeals</v>
          </cell>
          <cell r="E297">
            <v>149.09</v>
          </cell>
          <cell r="F297">
            <v>0</v>
          </cell>
          <cell r="G297">
            <v>149.09</v>
          </cell>
        </row>
        <row r="298">
          <cell r="C298" t="str">
            <v>51000000UG</v>
          </cell>
          <cell r="D298" t="str">
            <v>Salaries/Fulltime</v>
          </cell>
          <cell r="E298">
            <v>31479.74</v>
          </cell>
          <cell r="F298">
            <v>0</v>
          </cell>
          <cell r="G298">
            <v>107929.92</v>
          </cell>
        </row>
        <row r="299">
          <cell r="C299" t="str">
            <v>51050000UG</v>
          </cell>
          <cell r="D299" t="str">
            <v>Employee Benefits</v>
          </cell>
          <cell r="E299">
            <v>7936.5</v>
          </cell>
          <cell r="F299">
            <v>0</v>
          </cell>
          <cell r="G299">
            <v>23705.11</v>
          </cell>
        </row>
        <row r="300">
          <cell r="C300" t="str">
            <v>51100000UG</v>
          </cell>
          <cell r="D300" t="str">
            <v>Temporary personnel</v>
          </cell>
          <cell r="E300">
            <v>249.8</v>
          </cell>
          <cell r="F300">
            <v>0</v>
          </cell>
          <cell r="G300">
            <v>602.02</v>
          </cell>
        </row>
        <row r="301">
          <cell r="C301" t="str">
            <v>52100000UG</v>
          </cell>
          <cell r="D301" t="str">
            <v>Annual Audit &amp; Tax preparation</v>
          </cell>
          <cell r="E301">
            <v>0</v>
          </cell>
          <cell r="F301">
            <v>0</v>
          </cell>
          <cell r="G301">
            <v>5000</v>
          </cell>
        </row>
        <row r="302">
          <cell r="C302" t="str">
            <v>52200000UG</v>
          </cell>
          <cell r="D302" t="str">
            <v>Equipment Expense</v>
          </cell>
          <cell r="E302">
            <v>5129.1400000000003</v>
          </cell>
          <cell r="F302">
            <v>0</v>
          </cell>
          <cell r="G302">
            <v>5453.65</v>
          </cell>
        </row>
        <row r="303">
          <cell r="C303" t="str">
            <v>52300000UG</v>
          </cell>
          <cell r="D303" t="str">
            <v>Advertising/Public Relations</v>
          </cell>
          <cell r="E303">
            <v>400</v>
          </cell>
          <cell r="F303">
            <v>0</v>
          </cell>
          <cell r="G303">
            <v>2311.86</v>
          </cell>
        </row>
        <row r="304">
          <cell r="C304" t="str">
            <v>52350000UG</v>
          </cell>
          <cell r="D304" t="str">
            <v>Meetings &amp; Conference</v>
          </cell>
          <cell r="E304">
            <v>1122.19</v>
          </cell>
          <cell r="F304">
            <v>0</v>
          </cell>
          <cell r="G304">
            <v>1450.6</v>
          </cell>
        </row>
        <row r="305">
          <cell r="C305" t="str">
            <v>52400000UG</v>
          </cell>
          <cell r="D305" t="str">
            <v>Miscellaneous Exp.</v>
          </cell>
          <cell r="E305">
            <v>210.46</v>
          </cell>
          <cell r="F305">
            <v>44.45</v>
          </cell>
          <cell r="G305">
            <v>2408.48</v>
          </cell>
        </row>
        <row r="306">
          <cell r="C306" t="str">
            <v>52450000UG</v>
          </cell>
          <cell r="D306" t="str">
            <v>Office Supplies</v>
          </cell>
          <cell r="E306">
            <v>603.54999999999995</v>
          </cell>
          <cell r="F306">
            <v>0</v>
          </cell>
          <cell r="G306">
            <v>2160.37</v>
          </cell>
        </row>
        <row r="307">
          <cell r="C307" t="str">
            <v>52550000UG</v>
          </cell>
          <cell r="D307" t="str">
            <v>Postage Expense</v>
          </cell>
          <cell r="E307">
            <v>34.29</v>
          </cell>
          <cell r="F307">
            <v>0</v>
          </cell>
          <cell r="G307">
            <v>1483.63</v>
          </cell>
        </row>
        <row r="308">
          <cell r="C308" t="str">
            <v>52600000UG</v>
          </cell>
          <cell r="D308" t="str">
            <v>Stationary, Printing &amp; Photoco</v>
          </cell>
          <cell r="E308">
            <v>4001.24</v>
          </cell>
          <cell r="F308">
            <v>0</v>
          </cell>
          <cell r="G308">
            <v>4746.6400000000003</v>
          </cell>
        </row>
        <row r="309">
          <cell r="C309" t="str">
            <v>52650000UG</v>
          </cell>
          <cell r="D309" t="str">
            <v>Telephone Expenses</v>
          </cell>
          <cell r="E309">
            <v>1093.54</v>
          </cell>
          <cell r="F309">
            <v>0</v>
          </cell>
          <cell r="G309">
            <v>3266.34</v>
          </cell>
        </row>
        <row r="310">
          <cell r="C310" t="str">
            <v>60000000TO</v>
          </cell>
          <cell r="D310" t="str">
            <v>Seed Grants / Fellowships</v>
          </cell>
          <cell r="E310">
            <v>0</v>
          </cell>
          <cell r="F310">
            <v>0</v>
          </cell>
          <cell r="G310">
            <v>120000</v>
          </cell>
        </row>
        <row r="311">
          <cell r="C311" t="str">
            <v>60100251TO</v>
          </cell>
          <cell r="D311" t="str">
            <v>Grant Refunds</v>
          </cell>
          <cell r="E311">
            <v>0</v>
          </cell>
          <cell r="F311">
            <v>630.65</v>
          </cell>
          <cell r="G311">
            <v>-11030.67</v>
          </cell>
        </row>
        <row r="312">
          <cell r="C312" t="str">
            <v>60500217TO</v>
          </cell>
          <cell r="D312" t="str">
            <v>Programmatic Initiatives</v>
          </cell>
          <cell r="E312">
            <v>0</v>
          </cell>
          <cell r="F312">
            <v>0</v>
          </cell>
          <cell r="G312">
            <v>100000</v>
          </cell>
        </row>
        <row r="313">
          <cell r="C313" t="str">
            <v>60500239TO</v>
          </cell>
          <cell r="D313" t="str">
            <v>Programmatic Initiatives</v>
          </cell>
          <cell r="E313">
            <v>150000</v>
          </cell>
          <cell r="F313">
            <v>0</v>
          </cell>
          <cell r="G313">
            <v>150000</v>
          </cell>
        </row>
        <row r="314">
          <cell r="C314" t="str">
            <v>61000218TO</v>
          </cell>
          <cell r="D314" t="str">
            <v>Other Grants - Expense</v>
          </cell>
          <cell r="E314">
            <v>99644.5</v>
          </cell>
          <cell r="F314">
            <v>0</v>
          </cell>
          <cell r="G314">
            <v>261644.5</v>
          </cell>
        </row>
        <row r="315">
          <cell r="C315" t="str">
            <v>61000243TO</v>
          </cell>
          <cell r="D315" t="str">
            <v>Other Grants - Expense</v>
          </cell>
          <cell r="E315">
            <v>0</v>
          </cell>
          <cell r="F315">
            <v>0</v>
          </cell>
          <cell r="G315">
            <v>5725.07</v>
          </cell>
        </row>
        <row r="316">
          <cell r="C316" t="str">
            <v>61000710TO</v>
          </cell>
          <cell r="D316" t="str">
            <v>Other Grants - Expense</v>
          </cell>
          <cell r="E316">
            <v>0</v>
          </cell>
          <cell r="F316">
            <v>0</v>
          </cell>
          <cell r="G316">
            <v>23800</v>
          </cell>
        </row>
        <row r="317">
          <cell r="C317" t="str">
            <v>61000801TO</v>
          </cell>
          <cell r="D317" t="str">
            <v>Other Grants - Expense</v>
          </cell>
          <cell r="E317">
            <v>0</v>
          </cell>
          <cell r="F317">
            <v>0</v>
          </cell>
          <cell r="G317">
            <v>150000</v>
          </cell>
        </row>
        <row r="318">
          <cell r="C318" t="str">
            <v>70000000UG</v>
          </cell>
          <cell r="D318" t="str">
            <v>Unrealized gain / loss</v>
          </cell>
          <cell r="E318">
            <v>54274.2</v>
          </cell>
          <cell r="F318">
            <v>0</v>
          </cell>
          <cell r="G318">
            <v>-72791.64</v>
          </cell>
        </row>
        <row r="319">
          <cell r="C319" t="str">
            <v>71000000UG</v>
          </cell>
          <cell r="D319" t="str">
            <v>Realized gain / loss</v>
          </cell>
          <cell r="E319">
            <v>1859.8</v>
          </cell>
          <cell r="F319">
            <v>12576.68</v>
          </cell>
          <cell r="G319">
            <v>72100.259999999995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 15SchB"/>
      <sheetName val="FY15 SchC"/>
      <sheetName val="FY15 SchD"/>
      <sheetName val="FY15combine"/>
      <sheetName val="FY15 combine (2)"/>
      <sheetName val="Transfer 15"/>
      <sheetName val="Salaries 15"/>
      <sheetName val="New codes FY15"/>
      <sheetName val="Key"/>
      <sheetName val="KeyB"/>
      <sheetName val="new arc 15"/>
      <sheetName val="Instruction"/>
      <sheetName val="Sheet1"/>
      <sheetName val="FY1519 JL "/>
      <sheetName val="CDW - ARC 19JL"/>
      <sheetName val="fy15 Key Worksheet"/>
      <sheetName val="Combine-orig 15"/>
      <sheetName val="RAW Transfer 15"/>
      <sheetName val="FY15 Raw Expense"/>
      <sheetName val="RAW Salaries 15"/>
      <sheetName val="FY 17 Sch B"/>
      <sheetName val="FY17 SchC"/>
      <sheetName val="FY17 SchD"/>
      <sheetName val="FY17 New ARCs JJ"/>
      <sheetName val="FY17combine"/>
      <sheetName val="FY17 Raw Expense"/>
      <sheetName val="FY1719 JL"/>
      <sheetName val="FY1619 JL "/>
      <sheetName val="All ARC Codes"/>
      <sheetName val="Raw FY16 Salaries"/>
      <sheetName val="Raw FY17 Salaries"/>
      <sheetName val="Raw Transfer FY16"/>
      <sheetName val="Transfer 16"/>
      <sheetName val="Salaries 17"/>
      <sheetName val="Transfer 17"/>
      <sheetName val="All ARC Codes FY17"/>
      <sheetName val="Instruc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D2" t="str">
            <v>40</v>
          </cell>
          <cell r="E2" t="str">
            <v>INSTRUCTION</v>
          </cell>
        </row>
        <row r="3">
          <cell r="D3" t="str">
            <v>44</v>
          </cell>
          <cell r="E3" t="str">
            <v>RESEARCH</v>
          </cell>
        </row>
        <row r="4">
          <cell r="D4" t="str">
            <v>62</v>
          </cell>
          <cell r="E4" t="str">
            <v>PUBLIC SERVICE</v>
          </cell>
        </row>
        <row r="5">
          <cell r="D5" t="str">
            <v>43</v>
          </cell>
          <cell r="E5" t="str">
            <v>ACADEMIC SUPPORT</v>
          </cell>
        </row>
        <row r="6">
          <cell r="D6" t="str">
            <v>42</v>
          </cell>
          <cell r="E6" t="str">
            <v>TEACHING HOSPITALS</v>
          </cell>
        </row>
        <row r="7">
          <cell r="D7" t="str">
            <v>68</v>
          </cell>
          <cell r="E7" t="str">
            <v>STUDENT SERVICES</v>
          </cell>
        </row>
        <row r="8">
          <cell r="D8" t="str">
            <v>72</v>
          </cell>
          <cell r="E8" t="str">
            <v>INSTITUTIONAL SUPPORT</v>
          </cell>
        </row>
        <row r="9">
          <cell r="D9" t="str">
            <v>64</v>
          </cell>
          <cell r="E9" t="str">
            <v>MAINT &amp; OPERATION OF PHYSICAL PLANT</v>
          </cell>
        </row>
        <row r="10">
          <cell r="D10" t="str">
            <v>78</v>
          </cell>
          <cell r="E10" t="str">
            <v>STUDENT FINANCIAL AID</v>
          </cell>
        </row>
        <row r="11">
          <cell r="D11" t="str">
            <v>76</v>
          </cell>
          <cell r="E11" t="str">
            <v>AUXILIARY ENTERPRISES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030"/>
  <sheetViews>
    <sheetView tabSelected="1" view="pageLayout" zoomScaleNormal="90" workbookViewId="0">
      <selection activeCell="J10" sqref="J10"/>
    </sheetView>
  </sheetViews>
  <sheetFormatPr defaultRowHeight="15" x14ac:dyDescent="0.25"/>
  <cols>
    <col min="1" max="4" width="1.7109375" style="35" customWidth="1"/>
    <col min="5" max="5" width="33.140625" style="35" customWidth="1"/>
    <col min="6" max="6" width="11.7109375" style="36" bestFit="1" customWidth="1"/>
    <col min="7" max="7" width="1.140625" style="35" customWidth="1"/>
    <col min="8" max="8" width="11" style="35" customWidth="1"/>
    <col min="9" max="9" width="1.140625" style="35" customWidth="1"/>
    <col min="10" max="10" width="12.28515625" style="35" customWidth="1"/>
    <col min="11" max="11" width="1.140625" style="35" customWidth="1"/>
    <col min="12" max="12" width="10.85546875" style="35" customWidth="1"/>
    <col min="13" max="13" width="1.140625" style="35" customWidth="1"/>
    <col min="14" max="14" width="11" style="35" bestFit="1" customWidth="1"/>
    <col min="15" max="15" width="1.140625" style="35" customWidth="1"/>
    <col min="16" max="16" width="17.5703125" style="35" customWidth="1"/>
    <col min="17" max="17" width="1.140625" style="35" customWidth="1"/>
    <col min="18" max="18" width="13.5703125" style="35" customWidth="1"/>
    <col min="19" max="16384" width="9.140625" style="35"/>
  </cols>
  <sheetData>
    <row r="1" spans="1:18" x14ac:dyDescent="0.25">
      <c r="A1" s="1"/>
      <c r="B1" s="1"/>
      <c r="C1" s="1"/>
      <c r="D1" s="1"/>
      <c r="E1" s="2"/>
      <c r="F1" s="3"/>
      <c r="G1" s="4"/>
      <c r="H1" s="37" t="s">
        <v>0</v>
      </c>
      <c r="I1" s="37"/>
      <c r="J1" s="37"/>
      <c r="K1" s="37"/>
      <c r="L1" s="37"/>
      <c r="M1" s="4"/>
      <c r="N1" s="37" t="s">
        <v>1</v>
      </c>
      <c r="O1" s="37"/>
      <c r="P1" s="37"/>
      <c r="Q1" s="37"/>
      <c r="R1" s="37"/>
    </row>
    <row r="2" spans="1:18" ht="26.25" x14ac:dyDescent="0.25">
      <c r="A2" s="5" t="s">
        <v>2</v>
      </c>
      <c r="B2" s="6"/>
      <c r="C2" s="6"/>
      <c r="D2" s="6"/>
      <c r="E2" s="7"/>
      <c r="F2" s="8" t="s">
        <v>3</v>
      </c>
      <c r="G2" s="9"/>
      <c r="H2" s="10" t="s">
        <v>4</v>
      </c>
      <c r="I2" s="10"/>
      <c r="J2" s="10"/>
      <c r="K2" s="11"/>
      <c r="L2" s="12" t="s">
        <v>5</v>
      </c>
      <c r="M2" s="11"/>
      <c r="N2" s="12" t="s">
        <v>6</v>
      </c>
      <c r="O2" s="11"/>
      <c r="P2" s="12" t="s">
        <v>7</v>
      </c>
      <c r="Q2" s="11"/>
      <c r="R2" s="12" t="s">
        <v>8</v>
      </c>
    </row>
    <row r="3" spans="1:18" x14ac:dyDescent="0.25">
      <c r="A3" s="5"/>
      <c r="B3" s="5"/>
      <c r="C3" s="5"/>
      <c r="D3" s="5"/>
      <c r="E3" s="13"/>
      <c r="F3" s="14"/>
      <c r="G3" s="15"/>
      <c r="H3" s="16" t="s">
        <v>9</v>
      </c>
      <c r="I3" s="17"/>
      <c r="J3" s="16" t="s">
        <v>10</v>
      </c>
      <c r="K3" s="17"/>
      <c r="L3" s="15"/>
      <c r="M3" s="17"/>
      <c r="N3" s="18"/>
      <c r="O3" s="18"/>
      <c r="P3" s="18"/>
      <c r="Q3" s="18"/>
      <c r="R3" s="18"/>
    </row>
    <row r="4" spans="1:18" x14ac:dyDescent="0.25">
      <c r="A4" s="19" t="s">
        <v>11</v>
      </c>
      <c r="B4" s="20"/>
      <c r="C4" s="20"/>
      <c r="D4" s="20"/>
      <c r="E4" s="20"/>
      <c r="F4" s="21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8" x14ac:dyDescent="0.25">
      <c r="A5" s="20"/>
      <c r="B5" s="22" t="s">
        <v>12</v>
      </c>
      <c r="C5" s="20"/>
      <c r="D5" s="20"/>
      <c r="E5" s="20"/>
      <c r="F5" s="21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x14ac:dyDescent="0.25">
      <c r="A6" s="20"/>
      <c r="B6" s="20"/>
      <c r="C6" s="20"/>
      <c r="D6" s="20"/>
      <c r="E6" s="20"/>
      <c r="F6" s="21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</row>
    <row r="7" spans="1:18" x14ac:dyDescent="0.25">
      <c r="A7" s="20"/>
      <c r="B7" s="20" t="s">
        <v>13</v>
      </c>
      <c r="C7" s="20"/>
      <c r="D7" s="20"/>
      <c r="E7" s="20"/>
      <c r="F7" s="21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</row>
    <row r="8" spans="1:18" x14ac:dyDescent="0.25">
      <c r="A8" s="20"/>
      <c r="B8" s="20"/>
      <c r="C8" s="20" t="s">
        <v>14</v>
      </c>
      <c r="D8" s="20"/>
      <c r="E8" s="20"/>
      <c r="F8" s="23">
        <f>SUM(H8:L8)</f>
        <v>113000</v>
      </c>
      <c r="G8" s="20"/>
      <c r="H8" s="23">
        <v>0</v>
      </c>
      <c r="I8" s="20"/>
      <c r="J8" s="23">
        <v>0</v>
      </c>
      <c r="K8" s="20"/>
      <c r="L8" s="23">
        <v>113000</v>
      </c>
      <c r="M8" s="20"/>
      <c r="N8" s="23">
        <v>65000</v>
      </c>
      <c r="O8" s="20"/>
      <c r="P8" s="23">
        <v>48000</v>
      </c>
      <c r="Q8" s="20"/>
      <c r="R8" s="23">
        <v>0</v>
      </c>
    </row>
    <row r="9" spans="1:18" x14ac:dyDescent="0.25">
      <c r="A9" s="20"/>
      <c r="B9" s="20"/>
      <c r="C9" s="20" t="s">
        <v>15</v>
      </c>
      <c r="D9" s="20"/>
      <c r="E9" s="20"/>
      <c r="F9" s="24">
        <f t="shared" ref="F9:F16" si="0">SUM(H9:L9)</f>
        <v>0</v>
      </c>
      <c r="G9" s="20"/>
      <c r="H9" s="25">
        <v>3000</v>
      </c>
      <c r="I9" s="20"/>
      <c r="J9" s="25">
        <v>-4000</v>
      </c>
      <c r="K9" s="20"/>
      <c r="L9" s="25">
        <v>1000</v>
      </c>
      <c r="M9" s="20"/>
      <c r="N9" s="25">
        <v>2000</v>
      </c>
      <c r="O9" s="20"/>
      <c r="P9" s="25">
        <v>2000</v>
      </c>
      <c r="Q9" s="20"/>
      <c r="R9" s="25">
        <v>4000</v>
      </c>
    </row>
    <row r="10" spans="1:18" x14ac:dyDescent="0.25">
      <c r="A10" s="20"/>
      <c r="B10" s="20"/>
      <c r="C10" s="20" t="s">
        <v>16</v>
      </c>
      <c r="D10" s="20"/>
      <c r="E10" s="20"/>
      <c r="F10" s="24">
        <f t="shared" si="0"/>
        <v>89000</v>
      </c>
      <c r="G10" s="20"/>
      <c r="H10" s="25">
        <v>6000</v>
      </c>
      <c r="I10" s="20"/>
      <c r="J10" s="25">
        <v>20000</v>
      </c>
      <c r="K10" s="20"/>
      <c r="L10" s="25">
        <v>63000</v>
      </c>
      <c r="M10" s="20"/>
      <c r="N10" s="25">
        <v>29000</v>
      </c>
      <c r="O10" s="20"/>
      <c r="P10" s="25">
        <v>60000</v>
      </c>
      <c r="Q10" s="20"/>
      <c r="R10" s="25">
        <v>0</v>
      </c>
    </row>
    <row r="11" spans="1:18" x14ac:dyDescent="0.25">
      <c r="A11" s="20"/>
      <c r="B11" s="20"/>
      <c r="C11" s="20" t="s">
        <v>17</v>
      </c>
      <c r="D11" s="20"/>
      <c r="E11" s="20"/>
      <c r="F11" s="24">
        <f t="shared" si="0"/>
        <v>26000</v>
      </c>
      <c r="G11" s="20"/>
      <c r="H11" s="25">
        <v>5000</v>
      </c>
      <c r="I11" s="20"/>
      <c r="J11" s="25">
        <v>15000</v>
      </c>
      <c r="K11" s="20"/>
      <c r="L11" s="25">
        <v>6000</v>
      </c>
      <c r="M11" s="20"/>
      <c r="N11" s="25">
        <v>0</v>
      </c>
      <c r="O11" s="20"/>
      <c r="P11" s="25">
        <v>26000</v>
      </c>
      <c r="Q11" s="20"/>
      <c r="R11" s="25">
        <v>0</v>
      </c>
    </row>
    <row r="12" spans="1:18" x14ac:dyDescent="0.25">
      <c r="A12" s="20"/>
      <c r="B12" s="20"/>
      <c r="C12" s="20" t="s">
        <v>18</v>
      </c>
      <c r="D12" s="20"/>
      <c r="E12" s="20"/>
      <c r="F12" s="24">
        <f t="shared" si="0"/>
        <v>4000</v>
      </c>
      <c r="G12" s="20"/>
      <c r="H12" s="25">
        <v>0</v>
      </c>
      <c r="I12" s="20"/>
      <c r="J12" s="25">
        <v>1000</v>
      </c>
      <c r="K12" s="20"/>
      <c r="L12" s="25">
        <v>3000</v>
      </c>
      <c r="M12" s="20"/>
      <c r="N12" s="25">
        <v>0</v>
      </c>
      <c r="O12" s="20"/>
      <c r="P12" s="25">
        <v>4000</v>
      </c>
      <c r="Q12" s="20"/>
      <c r="R12" s="25">
        <v>0</v>
      </c>
    </row>
    <row r="13" spans="1:18" x14ac:dyDescent="0.25">
      <c r="A13" s="20"/>
      <c r="B13" s="20"/>
      <c r="C13" s="20" t="s">
        <v>19</v>
      </c>
      <c r="D13" s="20"/>
      <c r="E13" s="20"/>
      <c r="F13" s="24">
        <f t="shared" si="0"/>
        <v>2000</v>
      </c>
      <c r="G13" s="20"/>
      <c r="H13" s="25">
        <v>1000</v>
      </c>
      <c r="I13" s="20"/>
      <c r="J13" s="25">
        <v>0</v>
      </c>
      <c r="K13" s="20"/>
      <c r="L13" s="25">
        <v>1000</v>
      </c>
      <c r="M13" s="20"/>
      <c r="N13" s="25">
        <v>0</v>
      </c>
      <c r="O13" s="20"/>
      <c r="P13" s="25">
        <v>2000</v>
      </c>
      <c r="Q13" s="20"/>
      <c r="R13" s="25">
        <v>0</v>
      </c>
    </row>
    <row r="14" spans="1:18" x14ac:dyDescent="0.25">
      <c r="A14" s="20"/>
      <c r="B14" s="20"/>
      <c r="C14" s="20" t="s">
        <v>20</v>
      </c>
      <c r="D14" s="20"/>
      <c r="E14" s="20"/>
      <c r="F14" s="24">
        <f t="shared" si="0"/>
        <v>4000</v>
      </c>
      <c r="G14" s="20"/>
      <c r="H14" s="25">
        <v>0</v>
      </c>
      <c r="I14" s="20"/>
      <c r="J14" s="25">
        <v>-1000</v>
      </c>
      <c r="K14" s="20"/>
      <c r="L14" s="25">
        <v>5000</v>
      </c>
      <c r="M14" s="20"/>
      <c r="N14" s="25">
        <v>0</v>
      </c>
      <c r="O14" s="20"/>
      <c r="P14" s="25">
        <v>4000</v>
      </c>
      <c r="Q14" s="20"/>
      <c r="R14" s="25">
        <v>0</v>
      </c>
    </row>
    <row r="15" spans="1:18" x14ac:dyDescent="0.25">
      <c r="A15" s="20"/>
      <c r="B15" s="20"/>
      <c r="C15" s="20" t="s">
        <v>21</v>
      </c>
      <c r="D15" s="20"/>
      <c r="E15" s="20"/>
      <c r="F15" s="24"/>
      <c r="G15" s="20"/>
      <c r="H15" s="25"/>
      <c r="I15" s="20"/>
      <c r="J15" s="25"/>
      <c r="K15" s="20"/>
      <c r="L15" s="25"/>
      <c r="M15" s="20"/>
      <c r="N15" s="25"/>
      <c r="O15" s="20"/>
      <c r="P15" s="25"/>
      <c r="Q15" s="20"/>
      <c r="R15" s="25"/>
    </row>
    <row r="16" spans="1:18" x14ac:dyDescent="0.25">
      <c r="A16" s="20"/>
      <c r="B16" s="20"/>
      <c r="C16" s="20" t="s">
        <v>22</v>
      </c>
      <c r="D16" s="20"/>
      <c r="E16" s="20" t="s">
        <v>23</v>
      </c>
      <c r="F16" s="26">
        <f t="shared" si="0"/>
        <v>34000</v>
      </c>
      <c r="G16" s="20"/>
      <c r="H16" s="27">
        <v>17000</v>
      </c>
      <c r="I16" s="20"/>
      <c r="J16" s="27">
        <v>2000</v>
      </c>
      <c r="K16" s="20"/>
      <c r="L16" s="27">
        <v>15000</v>
      </c>
      <c r="M16" s="20"/>
      <c r="N16" s="27">
        <v>20000</v>
      </c>
      <c r="O16" s="20"/>
      <c r="P16" s="27">
        <v>14000</v>
      </c>
      <c r="Q16" s="20"/>
      <c r="R16" s="27">
        <v>0</v>
      </c>
    </row>
    <row r="17" spans="1:18" x14ac:dyDescent="0.25">
      <c r="A17" s="20"/>
      <c r="B17" s="20"/>
      <c r="C17" s="20"/>
      <c r="D17" s="20"/>
      <c r="E17" s="20"/>
      <c r="F17" s="21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</row>
    <row r="18" spans="1:18" x14ac:dyDescent="0.25">
      <c r="A18" s="20"/>
      <c r="B18" s="20"/>
      <c r="C18" s="20"/>
      <c r="D18" s="20"/>
      <c r="E18" s="20" t="s">
        <v>3</v>
      </c>
      <c r="F18" s="28">
        <f>SUM(F8:F16)</f>
        <v>272000</v>
      </c>
      <c r="G18" s="20"/>
      <c r="H18" s="27">
        <f>SUM(H8:H16)</f>
        <v>32000</v>
      </c>
      <c r="I18" s="27">
        <f t="shared" ref="I18:R18" si="1">SUM(I8:I16)</f>
        <v>0</v>
      </c>
      <c r="J18" s="27">
        <f t="shared" si="1"/>
        <v>33000</v>
      </c>
      <c r="K18" s="27">
        <f t="shared" si="1"/>
        <v>0</v>
      </c>
      <c r="L18" s="27">
        <f t="shared" si="1"/>
        <v>207000</v>
      </c>
      <c r="M18" s="27">
        <f t="shared" si="1"/>
        <v>0</v>
      </c>
      <c r="N18" s="27">
        <f t="shared" si="1"/>
        <v>116000</v>
      </c>
      <c r="O18" s="27">
        <f t="shared" si="1"/>
        <v>0</v>
      </c>
      <c r="P18" s="27">
        <f t="shared" si="1"/>
        <v>160000</v>
      </c>
      <c r="Q18" s="27">
        <f t="shared" si="1"/>
        <v>0</v>
      </c>
      <c r="R18" s="27">
        <f t="shared" si="1"/>
        <v>4000</v>
      </c>
    </row>
    <row r="19" spans="1:18" x14ac:dyDescent="0.25">
      <c r="A19" s="20"/>
      <c r="B19" s="20"/>
      <c r="C19" s="20"/>
      <c r="D19" s="20"/>
      <c r="E19" s="20"/>
      <c r="F19" s="21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</row>
    <row r="20" spans="1:18" x14ac:dyDescent="0.25">
      <c r="A20" s="20"/>
      <c r="B20" s="20" t="s">
        <v>24</v>
      </c>
      <c r="C20" s="20"/>
      <c r="D20" s="20"/>
      <c r="E20" s="20"/>
      <c r="F20" s="21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</row>
    <row r="21" spans="1:18" x14ac:dyDescent="0.25">
      <c r="A21" s="20"/>
      <c r="B21" s="20"/>
      <c r="C21" s="20" t="s">
        <v>14</v>
      </c>
      <c r="D21" s="20"/>
      <c r="E21" s="20"/>
      <c r="F21" s="24">
        <f t="shared" ref="F21:F32" si="2">SUM(H21:L21)</f>
        <v>4463000</v>
      </c>
      <c r="G21" s="20"/>
      <c r="H21" s="25">
        <v>3391000</v>
      </c>
      <c r="I21" s="20"/>
      <c r="J21" s="25">
        <v>35000</v>
      </c>
      <c r="K21" s="20"/>
      <c r="L21" s="25">
        <v>1037000</v>
      </c>
      <c r="M21" s="20"/>
      <c r="N21" s="25">
        <v>2958000</v>
      </c>
      <c r="O21" s="20"/>
      <c r="P21" s="25">
        <v>1505000</v>
      </c>
      <c r="Q21" s="20"/>
      <c r="R21" s="25">
        <v>0</v>
      </c>
    </row>
    <row r="22" spans="1:18" x14ac:dyDescent="0.25">
      <c r="A22" s="20"/>
      <c r="B22" s="20"/>
      <c r="C22" s="20" t="s">
        <v>15</v>
      </c>
      <c r="D22" s="20"/>
      <c r="E22" s="20"/>
      <c r="F22" s="24">
        <f t="shared" si="2"/>
        <v>1890000</v>
      </c>
      <c r="G22" s="20"/>
      <c r="H22" s="25">
        <v>1089000</v>
      </c>
      <c r="I22" s="20"/>
      <c r="J22" s="25">
        <v>67000</v>
      </c>
      <c r="K22" s="20"/>
      <c r="L22" s="25">
        <v>734000</v>
      </c>
      <c r="M22" s="20"/>
      <c r="N22" s="25">
        <v>1293000</v>
      </c>
      <c r="O22" s="20"/>
      <c r="P22" s="25">
        <v>1043000</v>
      </c>
      <c r="Q22" s="20"/>
      <c r="R22" s="25">
        <v>446000</v>
      </c>
    </row>
    <row r="23" spans="1:18" x14ac:dyDescent="0.25">
      <c r="A23" s="20"/>
      <c r="B23" s="20"/>
      <c r="C23" s="20" t="s">
        <v>16</v>
      </c>
      <c r="D23" s="20"/>
      <c r="E23" s="20"/>
      <c r="F23" s="24">
        <f t="shared" si="2"/>
        <v>10972000</v>
      </c>
      <c r="G23" s="20"/>
      <c r="H23" s="25">
        <v>3357000</v>
      </c>
      <c r="I23" s="20"/>
      <c r="J23" s="25">
        <v>566000</v>
      </c>
      <c r="K23" s="20"/>
      <c r="L23" s="25">
        <v>7049000</v>
      </c>
      <c r="M23" s="20"/>
      <c r="N23" s="25">
        <v>5859000</v>
      </c>
      <c r="O23" s="20"/>
      <c r="P23" s="25">
        <v>5126000</v>
      </c>
      <c r="Q23" s="20"/>
      <c r="R23" s="25">
        <v>13000</v>
      </c>
    </row>
    <row r="24" spans="1:18" x14ac:dyDescent="0.25">
      <c r="A24" s="20"/>
      <c r="B24" s="20"/>
      <c r="C24" s="20" t="s">
        <v>25</v>
      </c>
      <c r="D24" s="20"/>
      <c r="E24" s="20"/>
      <c r="F24" s="24">
        <f t="shared" si="2"/>
        <v>454000</v>
      </c>
      <c r="G24" s="20"/>
      <c r="H24" s="25">
        <v>139000</v>
      </c>
      <c r="I24" s="20"/>
      <c r="J24" s="25">
        <v>301000</v>
      </c>
      <c r="K24" s="20"/>
      <c r="L24" s="25">
        <v>14000</v>
      </c>
      <c r="M24" s="20"/>
      <c r="N24" s="25">
        <v>246000</v>
      </c>
      <c r="O24" s="20"/>
      <c r="P24" s="25">
        <v>223000</v>
      </c>
      <c r="Q24" s="20"/>
      <c r="R24" s="25">
        <v>15000</v>
      </c>
    </row>
    <row r="25" spans="1:18" x14ac:dyDescent="0.25">
      <c r="A25" s="20"/>
      <c r="B25" s="20"/>
      <c r="C25" s="20" t="s">
        <v>26</v>
      </c>
      <c r="D25" s="20"/>
      <c r="E25" s="20"/>
      <c r="F25" s="24">
        <f t="shared" si="2"/>
        <v>0</v>
      </c>
      <c r="G25" s="20"/>
      <c r="H25" s="25">
        <v>0</v>
      </c>
      <c r="I25" s="20"/>
      <c r="J25" s="25">
        <v>0</v>
      </c>
      <c r="K25" s="20"/>
      <c r="L25" s="25">
        <v>0</v>
      </c>
      <c r="M25" s="20"/>
      <c r="N25" s="25">
        <v>0</v>
      </c>
      <c r="O25" s="20"/>
      <c r="P25" s="25">
        <v>0</v>
      </c>
      <c r="Q25" s="20"/>
      <c r="R25" s="25">
        <v>0</v>
      </c>
    </row>
    <row r="26" spans="1:18" x14ac:dyDescent="0.25">
      <c r="A26" s="20"/>
      <c r="B26" s="20"/>
      <c r="C26" s="20" t="s">
        <v>17</v>
      </c>
      <c r="D26" s="20"/>
      <c r="E26" s="20"/>
      <c r="F26" s="24">
        <f t="shared" si="2"/>
        <v>5654000</v>
      </c>
      <c r="G26" s="20"/>
      <c r="H26" s="25">
        <v>2631000</v>
      </c>
      <c r="I26" s="20"/>
      <c r="J26" s="25">
        <v>327000</v>
      </c>
      <c r="K26" s="20"/>
      <c r="L26" s="25">
        <v>2696000</v>
      </c>
      <c r="M26" s="20"/>
      <c r="N26" s="25">
        <v>3485000</v>
      </c>
      <c r="O26" s="20"/>
      <c r="P26" s="25">
        <v>2169000</v>
      </c>
      <c r="Q26" s="20"/>
      <c r="R26" s="25">
        <v>0</v>
      </c>
    </row>
    <row r="27" spans="1:18" x14ac:dyDescent="0.25">
      <c r="A27" s="20"/>
      <c r="B27" s="20"/>
      <c r="C27" s="20" t="s">
        <v>18</v>
      </c>
      <c r="D27" s="20"/>
      <c r="E27" s="20"/>
      <c r="F27" s="24">
        <f t="shared" si="2"/>
        <v>5482000</v>
      </c>
      <c r="G27" s="20"/>
      <c r="H27" s="25">
        <v>1423000</v>
      </c>
      <c r="I27" s="20"/>
      <c r="J27" s="25">
        <v>212000</v>
      </c>
      <c r="K27" s="20"/>
      <c r="L27" s="25">
        <v>3847000</v>
      </c>
      <c r="M27" s="20"/>
      <c r="N27" s="25">
        <v>2931000</v>
      </c>
      <c r="O27" s="20"/>
      <c r="P27" s="25">
        <v>2551000</v>
      </c>
      <c r="Q27" s="20"/>
      <c r="R27" s="25">
        <v>0</v>
      </c>
    </row>
    <row r="28" spans="1:18" x14ac:dyDescent="0.25">
      <c r="A28" s="20"/>
      <c r="B28" s="20"/>
      <c r="C28" s="20" t="s">
        <v>19</v>
      </c>
      <c r="D28" s="20"/>
      <c r="E28" s="20"/>
      <c r="F28" s="24">
        <f t="shared" si="2"/>
        <v>7718000</v>
      </c>
      <c r="G28" s="20"/>
      <c r="H28" s="25">
        <v>1303000</v>
      </c>
      <c r="I28" s="20"/>
      <c r="J28" s="25">
        <v>197000</v>
      </c>
      <c r="K28" s="20"/>
      <c r="L28" s="25">
        <v>6218000</v>
      </c>
      <c r="M28" s="20"/>
      <c r="N28" s="25">
        <v>2915000</v>
      </c>
      <c r="O28" s="20"/>
      <c r="P28" s="25">
        <v>4803000</v>
      </c>
      <c r="Q28" s="20"/>
      <c r="R28" s="25">
        <v>0</v>
      </c>
    </row>
    <row r="29" spans="1:18" x14ac:dyDescent="0.25">
      <c r="A29" s="20"/>
      <c r="B29" s="20"/>
      <c r="C29" s="20" t="s">
        <v>20</v>
      </c>
      <c r="D29" s="20"/>
      <c r="E29" s="20"/>
      <c r="F29" s="24">
        <f t="shared" si="2"/>
        <v>5986000</v>
      </c>
      <c r="G29" s="20"/>
      <c r="H29" s="25">
        <v>2317000</v>
      </c>
      <c r="I29" s="20"/>
      <c r="J29" s="25">
        <v>51000</v>
      </c>
      <c r="K29" s="20"/>
      <c r="L29" s="25">
        <v>3618000</v>
      </c>
      <c r="M29" s="20"/>
      <c r="N29" s="25">
        <v>3727000</v>
      </c>
      <c r="O29" s="20"/>
      <c r="P29" s="25">
        <v>2259000</v>
      </c>
      <c r="Q29" s="20"/>
      <c r="R29" s="25">
        <v>0</v>
      </c>
    </row>
    <row r="30" spans="1:18" x14ac:dyDescent="0.25">
      <c r="A30" s="20"/>
      <c r="B30" s="20"/>
      <c r="C30" s="20" t="s">
        <v>21</v>
      </c>
      <c r="D30" s="20"/>
      <c r="E30" s="20"/>
      <c r="F30" s="24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25">
      <c r="A31" s="20"/>
      <c r="B31" s="20"/>
      <c r="C31" s="20" t="s">
        <v>22</v>
      </c>
      <c r="D31" s="20"/>
      <c r="E31" s="20" t="s">
        <v>23</v>
      </c>
      <c r="F31" s="24">
        <f t="shared" si="2"/>
        <v>2325000</v>
      </c>
      <c r="G31" s="20"/>
      <c r="H31" s="25">
        <v>1110000</v>
      </c>
      <c r="I31" s="20"/>
      <c r="J31" s="25">
        <v>178000</v>
      </c>
      <c r="K31" s="20"/>
      <c r="L31" s="25">
        <v>1037000</v>
      </c>
      <c r="M31" s="20"/>
      <c r="N31" s="25">
        <v>1475000</v>
      </c>
      <c r="O31" s="20"/>
      <c r="P31" s="25">
        <v>850000</v>
      </c>
      <c r="Q31" s="20"/>
      <c r="R31" s="25">
        <v>0</v>
      </c>
    </row>
    <row r="32" spans="1:18" x14ac:dyDescent="0.25">
      <c r="A32" s="20"/>
      <c r="B32" s="20"/>
      <c r="C32" s="20" t="s">
        <v>27</v>
      </c>
      <c r="D32" s="20"/>
      <c r="E32" s="20"/>
      <c r="F32" s="26">
        <f t="shared" si="2"/>
        <v>-1000</v>
      </c>
      <c r="G32" s="29"/>
      <c r="H32" s="27">
        <v>0</v>
      </c>
      <c r="I32" s="29"/>
      <c r="J32" s="27">
        <v>-1000</v>
      </c>
      <c r="K32" s="29"/>
      <c r="L32" s="27">
        <v>0</v>
      </c>
      <c r="M32" s="29"/>
      <c r="N32" s="27">
        <v>0</v>
      </c>
      <c r="O32" s="29"/>
      <c r="P32" s="27">
        <v>-1000</v>
      </c>
      <c r="Q32" s="29"/>
      <c r="R32" s="27">
        <v>0</v>
      </c>
    </row>
    <row r="33" spans="1:18" x14ac:dyDescent="0.25">
      <c r="A33" s="20"/>
      <c r="B33" s="20"/>
      <c r="C33" s="20"/>
      <c r="D33" s="20"/>
      <c r="E33" s="20"/>
      <c r="F33" s="21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</row>
    <row r="34" spans="1:18" x14ac:dyDescent="0.25">
      <c r="A34" s="20"/>
      <c r="B34" s="20"/>
      <c r="C34" s="20"/>
      <c r="D34" s="20"/>
      <c r="E34" s="20" t="s">
        <v>3</v>
      </c>
      <c r="F34" s="28">
        <f>SUM(F21:F32)</f>
        <v>44943000</v>
      </c>
      <c r="G34" s="20"/>
      <c r="H34" s="27">
        <f>SUM(H21:H32)</f>
        <v>16760000</v>
      </c>
      <c r="I34" s="20"/>
      <c r="J34" s="27">
        <f>SUM(J21:J32)</f>
        <v>1933000</v>
      </c>
      <c r="K34" s="20"/>
      <c r="L34" s="27">
        <f>SUM(L21:L32)</f>
        <v>26250000</v>
      </c>
      <c r="M34" s="20"/>
      <c r="N34" s="27">
        <f>SUM(N21:N32)</f>
        <v>24889000</v>
      </c>
      <c r="O34" s="20"/>
      <c r="P34" s="27">
        <f>SUM(P21:P32)</f>
        <v>20528000</v>
      </c>
      <c r="Q34" s="20"/>
      <c r="R34" s="27">
        <f>SUM(R21:R32)</f>
        <v>474000</v>
      </c>
    </row>
    <row r="35" spans="1:18" x14ac:dyDescent="0.25">
      <c r="A35" s="20"/>
      <c r="B35" s="20"/>
      <c r="C35" s="20"/>
      <c r="D35" s="20"/>
      <c r="E35" s="20"/>
      <c r="F35" s="21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</row>
    <row r="36" spans="1:18" x14ac:dyDescent="0.25">
      <c r="A36" s="20"/>
      <c r="B36" s="20" t="s">
        <v>28</v>
      </c>
      <c r="C36" s="20"/>
      <c r="D36" s="20"/>
      <c r="E36" s="20"/>
      <c r="F36" s="28">
        <f>SUM(H36:L36)</f>
        <v>71000</v>
      </c>
      <c r="G36" s="20"/>
      <c r="H36" s="27">
        <v>0</v>
      </c>
      <c r="I36" s="20"/>
      <c r="J36" s="27">
        <v>13000</v>
      </c>
      <c r="K36" s="20"/>
      <c r="L36" s="27">
        <v>58000</v>
      </c>
      <c r="M36" s="20"/>
      <c r="N36" s="27">
        <v>38000</v>
      </c>
      <c r="O36" s="20"/>
      <c r="P36" s="27">
        <v>33000</v>
      </c>
      <c r="Q36" s="20"/>
      <c r="R36" s="27">
        <v>0</v>
      </c>
    </row>
    <row r="37" spans="1:18" x14ac:dyDescent="0.25">
      <c r="A37" s="20"/>
      <c r="B37" s="20"/>
      <c r="C37" s="20"/>
      <c r="D37" s="20"/>
      <c r="E37" s="20"/>
      <c r="F37" s="21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</row>
    <row r="38" spans="1:18" x14ac:dyDescent="0.25">
      <c r="A38" s="20"/>
      <c r="B38" s="20" t="s">
        <v>29</v>
      </c>
      <c r="C38" s="20"/>
      <c r="D38" s="20"/>
      <c r="E38" s="20"/>
      <c r="F38" s="28">
        <f>SUM(H38:L38)</f>
        <v>0</v>
      </c>
      <c r="G38" s="20"/>
      <c r="H38" s="27">
        <v>0</v>
      </c>
      <c r="I38" s="20"/>
      <c r="J38" s="27">
        <v>0</v>
      </c>
      <c r="K38" s="20"/>
      <c r="L38" s="27">
        <v>0</v>
      </c>
      <c r="M38" s="20"/>
      <c r="N38" s="27">
        <v>0</v>
      </c>
      <c r="O38" s="20"/>
      <c r="P38" s="27">
        <v>0</v>
      </c>
      <c r="Q38" s="20"/>
      <c r="R38" s="27">
        <v>0</v>
      </c>
    </row>
    <row r="39" spans="1:18" x14ac:dyDescent="0.25">
      <c r="A39" s="20"/>
      <c r="B39" s="20"/>
      <c r="C39" s="20"/>
      <c r="D39" s="20"/>
      <c r="E39" s="20"/>
      <c r="F39" s="21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18" x14ac:dyDescent="0.25">
      <c r="A40" s="20"/>
      <c r="B40" s="20"/>
      <c r="C40" s="20"/>
      <c r="D40" s="20"/>
      <c r="E40" s="20" t="s">
        <v>30</v>
      </c>
      <c r="F40" s="21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18" x14ac:dyDescent="0.25">
      <c r="A41" s="20"/>
      <c r="B41" s="20"/>
      <c r="C41" s="20"/>
      <c r="D41" s="20"/>
      <c r="E41" s="20" t="s">
        <v>31</v>
      </c>
      <c r="F41" s="28">
        <f>F18+F34+F36+F38</f>
        <v>45286000</v>
      </c>
      <c r="G41" s="27">
        <f t="shared" ref="G41:R41" si="3">G18+G34+G36+G38</f>
        <v>0</v>
      </c>
      <c r="H41" s="27">
        <f t="shared" si="3"/>
        <v>16792000</v>
      </c>
      <c r="I41" s="27">
        <f t="shared" si="3"/>
        <v>0</v>
      </c>
      <c r="J41" s="27">
        <f t="shared" si="3"/>
        <v>1979000</v>
      </c>
      <c r="K41" s="27">
        <f t="shared" si="3"/>
        <v>0</v>
      </c>
      <c r="L41" s="27">
        <f t="shared" si="3"/>
        <v>26515000</v>
      </c>
      <c r="M41" s="27">
        <f t="shared" si="3"/>
        <v>0</v>
      </c>
      <c r="N41" s="27">
        <f t="shared" si="3"/>
        <v>25043000</v>
      </c>
      <c r="O41" s="27">
        <f t="shared" si="3"/>
        <v>0</v>
      </c>
      <c r="P41" s="27">
        <f t="shared" si="3"/>
        <v>20721000</v>
      </c>
      <c r="Q41" s="27">
        <f t="shared" si="3"/>
        <v>0</v>
      </c>
      <c r="R41" s="27">
        <f t="shared" si="3"/>
        <v>478000</v>
      </c>
    </row>
    <row r="42" spans="1:18" x14ac:dyDescent="0.25">
      <c r="A42" s="20"/>
      <c r="B42" s="20"/>
      <c r="C42" s="20"/>
      <c r="D42" s="20"/>
      <c r="E42" s="20"/>
      <c r="F42" s="21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</row>
    <row r="43" spans="1:18" x14ac:dyDescent="0.25">
      <c r="A43" s="22" t="s">
        <v>32</v>
      </c>
      <c r="B43" s="20"/>
      <c r="C43" s="20"/>
      <c r="D43" s="20"/>
      <c r="E43" s="20"/>
      <c r="F43" s="21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18" x14ac:dyDescent="0.25">
      <c r="A44" s="20"/>
      <c r="B44" s="22" t="s">
        <v>33</v>
      </c>
      <c r="C44" s="20"/>
      <c r="D44" s="20"/>
      <c r="E44" s="20"/>
      <c r="F44" s="21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</row>
    <row r="45" spans="1:18" x14ac:dyDescent="0.25">
      <c r="A45" s="20"/>
      <c r="B45" s="20"/>
      <c r="C45" s="20"/>
      <c r="D45" s="20"/>
      <c r="E45" s="20"/>
      <c r="F45" s="21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18" x14ac:dyDescent="0.25">
      <c r="A46" s="20"/>
      <c r="B46" s="20" t="s">
        <v>13</v>
      </c>
      <c r="C46" s="20"/>
      <c r="D46" s="20"/>
      <c r="E46" s="20"/>
      <c r="F46" s="28">
        <f>SUM(H46:L46)</f>
        <v>77953000</v>
      </c>
      <c r="G46" s="20"/>
      <c r="H46" s="27">
        <v>24173000</v>
      </c>
      <c r="I46" s="20"/>
      <c r="J46" s="27">
        <v>44633000</v>
      </c>
      <c r="K46" s="20"/>
      <c r="L46" s="27">
        <v>9147000</v>
      </c>
      <c r="M46" s="20"/>
      <c r="N46" s="27">
        <v>44675000</v>
      </c>
      <c r="O46" s="20"/>
      <c r="P46" s="27">
        <v>33278000</v>
      </c>
      <c r="Q46" s="20"/>
      <c r="R46" s="27">
        <v>0</v>
      </c>
    </row>
    <row r="47" spans="1:18" x14ac:dyDescent="0.25">
      <c r="A47" s="20"/>
      <c r="B47" s="20"/>
      <c r="C47" s="20"/>
      <c r="D47" s="20"/>
      <c r="E47" s="20"/>
      <c r="F47" s="21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18" x14ac:dyDescent="0.25">
      <c r="A48" s="20"/>
      <c r="B48" s="20" t="s">
        <v>24</v>
      </c>
      <c r="C48" s="20"/>
      <c r="D48" s="20"/>
      <c r="E48" s="20"/>
      <c r="F48" s="28">
        <f>SUM(H48:L48)</f>
        <v>3058000</v>
      </c>
      <c r="G48" s="20"/>
      <c r="H48" s="27">
        <v>12000</v>
      </c>
      <c r="I48" s="20"/>
      <c r="J48" s="27">
        <v>15000</v>
      </c>
      <c r="K48" s="20"/>
      <c r="L48" s="27">
        <v>3031000</v>
      </c>
      <c r="M48" s="20"/>
      <c r="N48" s="27">
        <v>1162000</v>
      </c>
      <c r="O48" s="20"/>
      <c r="P48" s="27">
        <v>1907000</v>
      </c>
      <c r="Q48" s="20"/>
      <c r="R48" s="27">
        <v>11000</v>
      </c>
    </row>
    <row r="49" spans="1:18" x14ac:dyDescent="0.25">
      <c r="A49" s="20"/>
      <c r="B49" s="20"/>
      <c r="C49" s="20"/>
      <c r="D49" s="20"/>
      <c r="E49" s="20"/>
      <c r="F49" s="21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x14ac:dyDescent="0.25">
      <c r="A50" s="20"/>
      <c r="B50" s="20" t="s">
        <v>28</v>
      </c>
      <c r="C50" s="20"/>
      <c r="D50" s="20"/>
      <c r="E50" s="20"/>
      <c r="F50" s="28">
        <f>SUM(H50:L50)</f>
        <v>1130000</v>
      </c>
      <c r="G50" s="20"/>
      <c r="H50" s="27">
        <v>0</v>
      </c>
      <c r="I50" s="20"/>
      <c r="J50" s="27">
        <v>816000</v>
      </c>
      <c r="K50" s="20"/>
      <c r="L50" s="27">
        <v>314000</v>
      </c>
      <c r="M50" s="20"/>
      <c r="N50" s="27">
        <v>552000</v>
      </c>
      <c r="O50" s="20"/>
      <c r="P50" s="27">
        <v>578000</v>
      </c>
      <c r="Q50" s="20"/>
      <c r="R50" s="27">
        <v>0</v>
      </c>
    </row>
    <row r="51" spans="1:18" x14ac:dyDescent="0.25">
      <c r="A51" s="20"/>
      <c r="B51" s="20"/>
      <c r="C51" s="20"/>
      <c r="D51" s="20"/>
      <c r="E51" s="20"/>
      <c r="F51" s="21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x14ac:dyDescent="0.25">
      <c r="A52" s="20"/>
      <c r="B52" s="20" t="s">
        <v>29</v>
      </c>
      <c r="C52" s="20"/>
      <c r="D52" s="20"/>
      <c r="E52" s="20"/>
      <c r="F52" s="28">
        <f>SUM(H52:L52)</f>
        <v>20907000</v>
      </c>
      <c r="G52" s="20"/>
      <c r="H52" s="27">
        <v>26000</v>
      </c>
      <c r="I52" s="20"/>
      <c r="J52" s="27">
        <v>19098000</v>
      </c>
      <c r="K52" s="20"/>
      <c r="L52" s="27">
        <v>1783000</v>
      </c>
      <c r="M52" s="20"/>
      <c r="N52" s="27">
        <v>10660000</v>
      </c>
      <c r="O52" s="20"/>
      <c r="P52" s="27">
        <v>10254000</v>
      </c>
      <c r="Q52" s="20"/>
      <c r="R52" s="27">
        <v>7000</v>
      </c>
    </row>
    <row r="53" spans="1:18" x14ac:dyDescent="0.25">
      <c r="A53" s="20"/>
      <c r="B53" s="20"/>
      <c r="C53" s="20"/>
      <c r="D53" s="20"/>
      <c r="E53" s="20"/>
      <c r="F53" s="21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x14ac:dyDescent="0.25">
      <c r="A54" s="20"/>
      <c r="B54" s="20"/>
      <c r="C54" s="20"/>
      <c r="D54" s="20"/>
      <c r="E54" s="20" t="s">
        <v>34</v>
      </c>
      <c r="F54" s="21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x14ac:dyDescent="0.25">
      <c r="A55" s="20"/>
      <c r="B55" s="20"/>
      <c r="C55" s="20"/>
      <c r="D55" s="20"/>
      <c r="E55" s="20" t="s">
        <v>35</v>
      </c>
      <c r="F55" s="28">
        <f>F46+F48+F50+F52</f>
        <v>103048000</v>
      </c>
      <c r="G55" s="20">
        <v>0</v>
      </c>
      <c r="H55" s="27">
        <f t="shared" ref="H55:R55" si="4">H46+H48+H50+H52</f>
        <v>24211000</v>
      </c>
      <c r="I55" s="27">
        <f t="shared" si="4"/>
        <v>0</v>
      </c>
      <c r="J55" s="27">
        <f t="shared" si="4"/>
        <v>64562000</v>
      </c>
      <c r="K55" s="27">
        <f t="shared" si="4"/>
        <v>0</v>
      </c>
      <c r="L55" s="27">
        <f t="shared" si="4"/>
        <v>14275000</v>
      </c>
      <c r="M55" s="27">
        <f t="shared" si="4"/>
        <v>0</v>
      </c>
      <c r="N55" s="27">
        <f t="shared" si="4"/>
        <v>57049000</v>
      </c>
      <c r="O55" s="27">
        <f t="shared" si="4"/>
        <v>0</v>
      </c>
      <c r="P55" s="27">
        <f t="shared" si="4"/>
        <v>46017000</v>
      </c>
      <c r="Q55" s="27">
        <f t="shared" si="4"/>
        <v>0</v>
      </c>
      <c r="R55" s="27">
        <f t="shared" si="4"/>
        <v>18000</v>
      </c>
    </row>
    <row r="56" spans="1:18" x14ac:dyDescent="0.25">
      <c r="A56" s="20"/>
      <c r="B56" s="20"/>
      <c r="C56" s="20"/>
      <c r="D56" s="20"/>
      <c r="E56" s="20"/>
      <c r="F56" s="21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22" t="s">
        <v>36</v>
      </c>
      <c r="B57" s="20"/>
      <c r="C57" s="20"/>
      <c r="D57" s="20"/>
      <c r="E57" s="20"/>
      <c r="F57" s="21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20"/>
      <c r="B58" s="20"/>
      <c r="C58" s="20"/>
      <c r="D58" s="20"/>
      <c r="E58" s="20"/>
      <c r="F58" s="21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20"/>
      <c r="B59" s="20" t="s">
        <v>13</v>
      </c>
      <c r="C59" s="20"/>
      <c r="D59" s="20"/>
      <c r="E59" s="20"/>
      <c r="F59" s="21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0"/>
      <c r="B60" s="20"/>
      <c r="C60" s="20" t="s">
        <v>37</v>
      </c>
      <c r="D60" s="20"/>
      <c r="E60" s="20"/>
      <c r="F60" s="30">
        <f t="shared" ref="F60:F62" si="5">SUM(H60:L60)</f>
        <v>7196000</v>
      </c>
      <c r="G60" s="20"/>
      <c r="H60" s="25">
        <v>5635000</v>
      </c>
      <c r="I60" s="20"/>
      <c r="J60" s="25">
        <v>774000</v>
      </c>
      <c r="K60" s="20"/>
      <c r="L60" s="25">
        <v>787000</v>
      </c>
      <c r="M60" s="20"/>
      <c r="N60" s="25">
        <v>4524000</v>
      </c>
      <c r="O60" s="20"/>
      <c r="P60" s="25">
        <v>2672000</v>
      </c>
      <c r="Q60" s="20"/>
      <c r="R60" s="25">
        <v>0</v>
      </c>
    </row>
    <row r="61" spans="1:18" x14ac:dyDescent="0.25">
      <c r="A61" s="20"/>
      <c r="B61" s="20"/>
      <c r="C61" s="20" t="s">
        <v>38</v>
      </c>
      <c r="D61" s="20"/>
      <c r="E61" s="20"/>
      <c r="F61" s="30">
        <f t="shared" si="5"/>
        <v>18459000</v>
      </c>
      <c r="G61" s="20"/>
      <c r="H61" s="25">
        <v>15360000</v>
      </c>
      <c r="I61" s="20"/>
      <c r="J61" s="25">
        <v>1453000</v>
      </c>
      <c r="K61" s="20"/>
      <c r="L61" s="25">
        <v>1646000</v>
      </c>
      <c r="M61" s="20"/>
      <c r="N61" s="25">
        <v>11620000</v>
      </c>
      <c r="O61" s="20"/>
      <c r="P61" s="25">
        <v>6839000</v>
      </c>
      <c r="Q61" s="20"/>
      <c r="R61" s="25">
        <v>0</v>
      </c>
    </row>
    <row r="62" spans="1:18" x14ac:dyDescent="0.25">
      <c r="A62" s="20"/>
      <c r="B62" s="20"/>
      <c r="C62" s="20" t="s">
        <v>39</v>
      </c>
      <c r="D62" s="20"/>
      <c r="E62" s="20"/>
      <c r="F62" s="28">
        <f t="shared" si="5"/>
        <v>7103000</v>
      </c>
      <c r="G62" s="20"/>
      <c r="H62" s="27">
        <v>5076000</v>
      </c>
      <c r="I62" s="20"/>
      <c r="J62" s="27">
        <v>866000</v>
      </c>
      <c r="K62" s="20"/>
      <c r="L62" s="27">
        <v>1161000</v>
      </c>
      <c r="M62" s="20"/>
      <c r="N62" s="27">
        <v>3477000</v>
      </c>
      <c r="O62" s="20"/>
      <c r="P62" s="27">
        <v>3626000</v>
      </c>
      <c r="Q62" s="20"/>
      <c r="R62" s="27">
        <v>0</v>
      </c>
    </row>
    <row r="63" spans="1:18" x14ac:dyDescent="0.25">
      <c r="A63" s="20"/>
      <c r="B63" s="20"/>
      <c r="C63" s="20"/>
      <c r="D63" s="20"/>
      <c r="E63" s="20"/>
      <c r="F63" s="21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x14ac:dyDescent="0.25">
      <c r="A64" s="20"/>
      <c r="B64" s="20"/>
      <c r="C64" s="20"/>
      <c r="D64" s="20"/>
      <c r="E64" s="20" t="s">
        <v>3</v>
      </c>
      <c r="F64" s="28">
        <f>SUM(F60:F63)</f>
        <v>32758000</v>
      </c>
      <c r="G64" s="27">
        <f t="shared" ref="G64:R64" si="6">SUM(G60:G63)</f>
        <v>0</v>
      </c>
      <c r="H64" s="27">
        <f t="shared" si="6"/>
        <v>26071000</v>
      </c>
      <c r="I64" s="27">
        <f t="shared" si="6"/>
        <v>0</v>
      </c>
      <c r="J64" s="27">
        <f t="shared" si="6"/>
        <v>3093000</v>
      </c>
      <c r="K64" s="27">
        <f t="shared" si="6"/>
        <v>0</v>
      </c>
      <c r="L64" s="27">
        <f t="shared" si="6"/>
        <v>3594000</v>
      </c>
      <c r="M64" s="27">
        <f t="shared" si="6"/>
        <v>0</v>
      </c>
      <c r="N64" s="27">
        <f t="shared" si="6"/>
        <v>19621000</v>
      </c>
      <c r="O64" s="27">
        <f t="shared" si="6"/>
        <v>0</v>
      </c>
      <c r="P64" s="27">
        <f t="shared" si="6"/>
        <v>13137000</v>
      </c>
      <c r="Q64" s="27">
        <f t="shared" si="6"/>
        <v>0</v>
      </c>
      <c r="R64" s="27">
        <f t="shared" si="6"/>
        <v>0</v>
      </c>
    </row>
    <row r="65" spans="1:18" x14ac:dyDescent="0.25">
      <c r="A65" s="20"/>
      <c r="B65" s="20"/>
      <c r="C65" s="20"/>
      <c r="D65" s="20"/>
      <c r="E65" s="20"/>
      <c r="F65" s="21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x14ac:dyDescent="0.25">
      <c r="A66" s="20"/>
      <c r="B66" s="20" t="s">
        <v>24</v>
      </c>
      <c r="C66" s="20"/>
      <c r="D66" s="20"/>
      <c r="E66" s="20"/>
      <c r="F66" s="21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x14ac:dyDescent="0.25">
      <c r="A67" s="20"/>
      <c r="B67" s="20"/>
      <c r="C67" s="20" t="s">
        <v>37</v>
      </c>
      <c r="D67" s="20"/>
      <c r="E67" s="20"/>
      <c r="F67" s="31">
        <f>SUM(H67:L67)</f>
        <v>4985000</v>
      </c>
      <c r="G67" s="20"/>
      <c r="H67" s="25">
        <v>1000</v>
      </c>
      <c r="I67" s="20"/>
      <c r="J67" s="25">
        <v>24000</v>
      </c>
      <c r="K67" s="20"/>
      <c r="L67" s="25">
        <v>4960000</v>
      </c>
      <c r="M67" s="20"/>
      <c r="N67" s="25">
        <v>2461000</v>
      </c>
      <c r="O67" s="20"/>
      <c r="P67" s="25">
        <v>2524000</v>
      </c>
      <c r="Q67" s="20"/>
      <c r="R67" s="25">
        <v>0</v>
      </c>
    </row>
    <row r="68" spans="1:18" x14ac:dyDescent="0.25">
      <c r="A68" s="20"/>
      <c r="B68" s="20"/>
      <c r="C68" s="20" t="s">
        <v>38</v>
      </c>
      <c r="D68" s="20"/>
      <c r="E68" s="20"/>
      <c r="F68" s="31">
        <f t="shared" ref="F68:F69" si="7">SUM(H68:L68)</f>
        <v>22066000</v>
      </c>
      <c r="G68" s="20"/>
      <c r="H68" s="25">
        <v>311000</v>
      </c>
      <c r="I68" s="20"/>
      <c r="J68" s="25">
        <v>605000</v>
      </c>
      <c r="K68" s="20"/>
      <c r="L68" s="25">
        <v>21150000</v>
      </c>
      <c r="M68" s="20"/>
      <c r="N68" s="25">
        <v>9254000</v>
      </c>
      <c r="O68" s="20"/>
      <c r="P68" s="25">
        <v>12812000</v>
      </c>
      <c r="Q68" s="20"/>
      <c r="R68" s="25">
        <v>0</v>
      </c>
    </row>
    <row r="69" spans="1:18" x14ac:dyDescent="0.25">
      <c r="A69" s="20"/>
      <c r="B69" s="20"/>
      <c r="C69" s="20" t="s">
        <v>39</v>
      </c>
      <c r="D69" s="20"/>
      <c r="E69" s="20"/>
      <c r="F69" s="28">
        <f t="shared" si="7"/>
        <v>924000</v>
      </c>
      <c r="G69" s="20"/>
      <c r="H69" s="27">
        <v>0</v>
      </c>
      <c r="I69" s="20"/>
      <c r="J69" s="27">
        <v>-5000</v>
      </c>
      <c r="K69" s="20"/>
      <c r="L69" s="27">
        <v>929000</v>
      </c>
      <c r="M69" s="20"/>
      <c r="N69" s="27">
        <v>0</v>
      </c>
      <c r="O69" s="20"/>
      <c r="P69" s="27">
        <v>924000</v>
      </c>
      <c r="Q69" s="20"/>
      <c r="R69" s="27">
        <v>0</v>
      </c>
    </row>
    <row r="70" spans="1:18" x14ac:dyDescent="0.25">
      <c r="A70" s="20"/>
      <c r="B70" s="20"/>
      <c r="C70" s="20"/>
      <c r="D70" s="20"/>
      <c r="E70" s="20"/>
      <c r="F70" s="21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x14ac:dyDescent="0.25">
      <c r="A71" s="20"/>
      <c r="B71" s="20"/>
      <c r="C71" s="20"/>
      <c r="D71" s="20"/>
      <c r="E71" s="20" t="s">
        <v>3</v>
      </c>
      <c r="F71" s="28">
        <f>SUM(F67:F70)</f>
        <v>27975000</v>
      </c>
      <c r="G71" s="27">
        <f t="shared" ref="G71:R71" si="8">SUM(G67:G70)</f>
        <v>0</v>
      </c>
      <c r="H71" s="27">
        <f t="shared" si="8"/>
        <v>312000</v>
      </c>
      <c r="I71" s="27">
        <f t="shared" si="8"/>
        <v>0</v>
      </c>
      <c r="J71" s="27">
        <f t="shared" si="8"/>
        <v>624000</v>
      </c>
      <c r="K71" s="27">
        <f t="shared" si="8"/>
        <v>0</v>
      </c>
      <c r="L71" s="27">
        <f t="shared" si="8"/>
        <v>27039000</v>
      </c>
      <c r="M71" s="27">
        <f t="shared" si="8"/>
        <v>0</v>
      </c>
      <c r="N71" s="27">
        <f t="shared" si="8"/>
        <v>11715000</v>
      </c>
      <c r="O71" s="27">
        <f t="shared" si="8"/>
        <v>0</v>
      </c>
      <c r="P71" s="27">
        <f t="shared" si="8"/>
        <v>16260000</v>
      </c>
      <c r="Q71" s="27">
        <f t="shared" si="8"/>
        <v>0</v>
      </c>
      <c r="R71" s="27">
        <f t="shared" si="8"/>
        <v>0</v>
      </c>
    </row>
    <row r="72" spans="1:18" x14ac:dyDescent="0.25">
      <c r="A72" s="20"/>
      <c r="B72" s="20"/>
      <c r="C72" s="20"/>
      <c r="D72" s="20"/>
      <c r="E72" s="20"/>
      <c r="F72" s="21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x14ac:dyDescent="0.25">
      <c r="A73" s="20"/>
      <c r="B73" s="20" t="s">
        <v>28</v>
      </c>
      <c r="C73" s="20"/>
      <c r="D73" s="20"/>
      <c r="E73" s="20"/>
      <c r="F73" s="28">
        <f>SUM(H73:L73)</f>
        <v>0</v>
      </c>
      <c r="G73" s="20"/>
      <c r="H73" s="27">
        <v>0</v>
      </c>
      <c r="I73" s="20"/>
      <c r="J73" s="27">
        <v>0</v>
      </c>
      <c r="K73" s="20"/>
      <c r="L73" s="27">
        <v>0</v>
      </c>
      <c r="M73" s="20"/>
      <c r="N73" s="27">
        <v>0</v>
      </c>
      <c r="O73" s="20"/>
      <c r="P73" s="27">
        <v>0</v>
      </c>
      <c r="Q73" s="20"/>
      <c r="R73" s="27">
        <v>0</v>
      </c>
    </row>
    <row r="74" spans="1:18" x14ac:dyDescent="0.25">
      <c r="A74" s="20"/>
      <c r="B74" s="20"/>
      <c r="C74" s="20"/>
      <c r="D74" s="20"/>
      <c r="E74" s="20"/>
      <c r="F74" s="21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x14ac:dyDescent="0.25">
      <c r="A75" s="20"/>
      <c r="B75" s="20" t="s">
        <v>29</v>
      </c>
      <c r="C75" s="20"/>
      <c r="D75" s="20"/>
      <c r="E75" s="20"/>
      <c r="F75" s="28">
        <f>SUM(H75:L75)</f>
        <v>291000</v>
      </c>
      <c r="G75" s="20"/>
      <c r="H75" s="27">
        <v>-14000</v>
      </c>
      <c r="I75" s="20"/>
      <c r="J75" s="27">
        <v>304000</v>
      </c>
      <c r="K75" s="20"/>
      <c r="L75" s="27">
        <v>1000</v>
      </c>
      <c r="M75" s="20"/>
      <c r="N75" s="27">
        <v>2262000</v>
      </c>
      <c r="O75" s="20"/>
      <c r="P75" s="27">
        <v>2031000</v>
      </c>
      <c r="Q75" s="20"/>
      <c r="R75" s="27">
        <v>4002000</v>
      </c>
    </row>
    <row r="76" spans="1:18" x14ac:dyDescent="0.25">
      <c r="A76" s="20"/>
      <c r="B76" s="20"/>
      <c r="C76" s="20"/>
      <c r="D76" s="20"/>
      <c r="E76" s="20"/>
      <c r="F76" s="21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x14ac:dyDescent="0.25">
      <c r="A77" s="20"/>
      <c r="B77" s="20"/>
      <c r="C77" s="20"/>
      <c r="D77" s="20"/>
      <c r="E77" s="20" t="s">
        <v>40</v>
      </c>
      <c r="F77" s="28">
        <f>F64+F71+F73+F75</f>
        <v>61024000</v>
      </c>
      <c r="G77" s="27">
        <f t="shared" ref="G77:R77" si="9">G64+G71+G73+G75</f>
        <v>0</v>
      </c>
      <c r="H77" s="27">
        <f t="shared" si="9"/>
        <v>26369000</v>
      </c>
      <c r="I77" s="27">
        <f t="shared" si="9"/>
        <v>0</v>
      </c>
      <c r="J77" s="27">
        <f t="shared" si="9"/>
        <v>4021000</v>
      </c>
      <c r="K77" s="27">
        <f t="shared" si="9"/>
        <v>0</v>
      </c>
      <c r="L77" s="27">
        <f t="shared" si="9"/>
        <v>30634000</v>
      </c>
      <c r="M77" s="27">
        <f t="shared" si="9"/>
        <v>0</v>
      </c>
      <c r="N77" s="27">
        <f t="shared" si="9"/>
        <v>33598000</v>
      </c>
      <c r="O77" s="27">
        <f t="shared" si="9"/>
        <v>0</v>
      </c>
      <c r="P77" s="27">
        <f t="shared" si="9"/>
        <v>31428000</v>
      </c>
      <c r="Q77" s="27">
        <f t="shared" si="9"/>
        <v>0</v>
      </c>
      <c r="R77" s="27">
        <f t="shared" si="9"/>
        <v>4002000</v>
      </c>
    </row>
    <row r="78" spans="1:18" x14ac:dyDescent="0.25">
      <c r="A78" s="20"/>
      <c r="B78" s="20"/>
      <c r="C78" s="20"/>
      <c r="D78" s="20"/>
      <c r="E78" s="20"/>
      <c r="F78" s="21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x14ac:dyDescent="0.25">
      <c r="A79" s="22" t="s">
        <v>41</v>
      </c>
      <c r="B79" s="20"/>
      <c r="C79" s="20"/>
      <c r="D79" s="20"/>
      <c r="E79" s="20"/>
      <c r="F79" s="21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x14ac:dyDescent="0.25">
      <c r="A80" s="20"/>
      <c r="B80" s="20"/>
      <c r="C80" s="20"/>
      <c r="D80" s="20"/>
      <c r="E80" s="20"/>
      <c r="F80" s="21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x14ac:dyDescent="0.25">
      <c r="A81" s="20"/>
      <c r="B81" s="20" t="s">
        <v>13</v>
      </c>
      <c r="C81" s="20"/>
      <c r="D81" s="20"/>
      <c r="E81" s="20"/>
      <c r="F81" s="28">
        <f>SUM(H81:L81)</f>
        <v>14193000</v>
      </c>
      <c r="G81" s="20"/>
      <c r="H81" s="27">
        <v>12053000</v>
      </c>
      <c r="I81" s="20"/>
      <c r="J81" s="27">
        <v>1265000</v>
      </c>
      <c r="K81" s="20"/>
      <c r="L81" s="27">
        <v>875000</v>
      </c>
      <c r="M81" s="20"/>
      <c r="N81" s="27">
        <v>9441000</v>
      </c>
      <c r="O81" s="20"/>
      <c r="P81" s="27">
        <v>4752000</v>
      </c>
      <c r="Q81" s="20"/>
      <c r="R81" s="27">
        <v>0</v>
      </c>
    </row>
    <row r="82" spans="1:18" x14ac:dyDescent="0.25">
      <c r="A82" s="20"/>
      <c r="B82" s="20"/>
      <c r="C82" s="20"/>
      <c r="D82" s="20"/>
      <c r="E82" s="20"/>
      <c r="F82" s="21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x14ac:dyDescent="0.25">
      <c r="A83" s="20"/>
      <c r="B83" s="20" t="s">
        <v>24</v>
      </c>
      <c r="C83" s="20"/>
      <c r="D83" s="20"/>
      <c r="E83" s="20"/>
      <c r="F83" s="28">
        <f>SUM(H83:L83)</f>
        <v>7780000</v>
      </c>
      <c r="G83" s="20"/>
      <c r="H83" s="27">
        <v>23000</v>
      </c>
      <c r="I83" s="20"/>
      <c r="J83" s="27">
        <v>366000</v>
      </c>
      <c r="K83" s="20"/>
      <c r="L83" s="27">
        <v>7391000</v>
      </c>
      <c r="M83" s="20"/>
      <c r="N83" s="27">
        <v>3612000</v>
      </c>
      <c r="O83" s="20"/>
      <c r="P83" s="27">
        <v>4168000</v>
      </c>
      <c r="Q83" s="20"/>
      <c r="R83" s="27">
        <v>0</v>
      </c>
    </row>
    <row r="84" spans="1:18" x14ac:dyDescent="0.25">
      <c r="A84" s="20"/>
      <c r="B84" s="20"/>
      <c r="C84" s="20"/>
      <c r="D84" s="20"/>
      <c r="E84" s="20"/>
      <c r="F84" s="21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x14ac:dyDescent="0.25">
      <c r="A85" s="20"/>
      <c r="B85" s="20" t="s">
        <v>28</v>
      </c>
      <c r="C85" s="20"/>
      <c r="D85" s="20"/>
      <c r="E85" s="20"/>
      <c r="F85" s="28">
        <f>SUM(H85:L85)</f>
        <v>3795000</v>
      </c>
      <c r="G85" s="20"/>
      <c r="H85" s="27">
        <v>649000</v>
      </c>
      <c r="I85" s="20"/>
      <c r="J85" s="27">
        <v>2496000</v>
      </c>
      <c r="K85" s="20"/>
      <c r="L85" s="27">
        <v>650000</v>
      </c>
      <c r="M85" s="20"/>
      <c r="N85" s="27">
        <v>2291000</v>
      </c>
      <c r="O85" s="20"/>
      <c r="P85" s="27">
        <v>1504000</v>
      </c>
      <c r="Q85" s="20"/>
      <c r="R85" s="27">
        <v>0</v>
      </c>
    </row>
    <row r="86" spans="1:18" x14ac:dyDescent="0.25">
      <c r="A86" s="20"/>
      <c r="B86" s="20"/>
      <c r="C86" s="20"/>
      <c r="D86" s="20"/>
      <c r="E86" s="20"/>
      <c r="F86" s="21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x14ac:dyDescent="0.25">
      <c r="A87" s="20"/>
      <c r="B87" s="20" t="s">
        <v>29</v>
      </c>
      <c r="C87" s="20"/>
      <c r="D87" s="20"/>
      <c r="E87" s="20"/>
      <c r="F87" s="28">
        <f>SUM(H87:L87)</f>
        <v>71000</v>
      </c>
      <c r="G87" s="20"/>
      <c r="H87" s="27">
        <v>70000</v>
      </c>
      <c r="I87" s="20"/>
      <c r="J87" s="27">
        <v>0</v>
      </c>
      <c r="K87" s="20"/>
      <c r="L87" s="27">
        <v>1000</v>
      </c>
      <c r="M87" s="20"/>
      <c r="N87" s="27">
        <v>47000</v>
      </c>
      <c r="O87" s="20"/>
      <c r="P87" s="27">
        <v>24000</v>
      </c>
      <c r="Q87" s="20"/>
      <c r="R87" s="27">
        <v>0</v>
      </c>
    </row>
    <row r="88" spans="1:18" x14ac:dyDescent="0.25">
      <c r="A88" s="20"/>
      <c r="B88" s="20"/>
      <c r="C88" s="20"/>
      <c r="D88" s="20"/>
      <c r="E88" s="20"/>
      <c r="F88" s="21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x14ac:dyDescent="0.25">
      <c r="A89" s="20"/>
      <c r="B89" s="20"/>
      <c r="C89" s="20"/>
      <c r="D89" s="20"/>
      <c r="E89" s="20" t="s">
        <v>42</v>
      </c>
      <c r="F89" s="28">
        <f>F81+F83+F85+F87</f>
        <v>25839000</v>
      </c>
      <c r="G89" s="27">
        <f t="shared" ref="G89:R89" si="10">G81+G83+G85+G87</f>
        <v>0</v>
      </c>
      <c r="H89" s="27">
        <f t="shared" si="10"/>
        <v>12795000</v>
      </c>
      <c r="I89" s="27">
        <f t="shared" si="10"/>
        <v>0</v>
      </c>
      <c r="J89" s="27">
        <f t="shared" si="10"/>
        <v>4127000</v>
      </c>
      <c r="K89" s="27">
        <f t="shared" si="10"/>
        <v>0</v>
      </c>
      <c r="L89" s="27">
        <f t="shared" si="10"/>
        <v>8917000</v>
      </c>
      <c r="M89" s="27">
        <f t="shared" si="10"/>
        <v>0</v>
      </c>
      <c r="N89" s="27">
        <f t="shared" si="10"/>
        <v>15391000</v>
      </c>
      <c r="O89" s="27">
        <f t="shared" si="10"/>
        <v>0</v>
      </c>
      <c r="P89" s="27">
        <f t="shared" si="10"/>
        <v>10448000</v>
      </c>
      <c r="Q89" s="27">
        <f t="shared" si="10"/>
        <v>0</v>
      </c>
      <c r="R89" s="27">
        <f t="shared" si="10"/>
        <v>0</v>
      </c>
    </row>
    <row r="90" spans="1:18" x14ac:dyDescent="0.25">
      <c r="A90" s="20"/>
      <c r="B90" s="20"/>
      <c r="C90" s="20"/>
      <c r="D90" s="20"/>
      <c r="E90" s="20"/>
      <c r="F90" s="21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x14ac:dyDescent="0.25">
      <c r="A91" s="22" t="s">
        <v>43</v>
      </c>
      <c r="B91" s="20"/>
      <c r="C91" s="20"/>
      <c r="D91" s="20"/>
      <c r="E91" s="20"/>
      <c r="F91" s="21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x14ac:dyDescent="0.25">
      <c r="A92" s="20"/>
      <c r="B92" s="20"/>
      <c r="C92" s="20"/>
      <c r="D92" s="20"/>
      <c r="E92" s="20"/>
      <c r="F92" s="21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x14ac:dyDescent="0.25">
      <c r="A93" s="20"/>
      <c r="B93" s="20" t="s">
        <v>13</v>
      </c>
      <c r="C93" s="20"/>
      <c r="D93" s="20"/>
      <c r="E93" s="20"/>
      <c r="F93" s="21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x14ac:dyDescent="0.25">
      <c r="A94" s="20"/>
      <c r="B94" s="20"/>
      <c r="C94" s="20" t="s">
        <v>44</v>
      </c>
      <c r="D94" s="20"/>
      <c r="E94" s="20"/>
      <c r="F94" s="31">
        <f>SUM(H94:L94)</f>
        <v>6870000</v>
      </c>
      <c r="G94" s="20"/>
      <c r="H94" s="25">
        <v>5470000</v>
      </c>
      <c r="I94" s="20"/>
      <c r="J94" s="25">
        <v>1002000</v>
      </c>
      <c r="K94" s="20"/>
      <c r="L94" s="25">
        <v>398000</v>
      </c>
      <c r="M94" s="20"/>
      <c r="N94" s="25">
        <v>4322000</v>
      </c>
      <c r="O94" s="20"/>
      <c r="P94" s="25">
        <v>2548000</v>
      </c>
      <c r="Q94" s="20"/>
      <c r="R94" s="25">
        <v>0</v>
      </c>
    </row>
    <row r="95" spans="1:18" x14ac:dyDescent="0.25">
      <c r="A95" s="20"/>
      <c r="B95" s="20"/>
      <c r="C95" s="20" t="s">
        <v>45</v>
      </c>
      <c r="D95" s="20"/>
      <c r="E95" s="20"/>
      <c r="F95" s="31">
        <f t="shared" ref="F95:F106" si="11">SUM(H95:L95)</f>
        <v>15165000</v>
      </c>
      <c r="G95" s="20"/>
      <c r="H95" s="25">
        <v>11640000</v>
      </c>
      <c r="I95" s="20"/>
      <c r="J95" s="25">
        <v>2415000</v>
      </c>
      <c r="K95" s="20"/>
      <c r="L95" s="25">
        <v>1110000</v>
      </c>
      <c r="M95" s="20"/>
      <c r="N95" s="25">
        <v>9484000</v>
      </c>
      <c r="O95" s="20"/>
      <c r="P95" s="25">
        <v>5681000</v>
      </c>
      <c r="Q95" s="20"/>
      <c r="R95" s="25">
        <v>0</v>
      </c>
    </row>
    <row r="96" spans="1:18" x14ac:dyDescent="0.25">
      <c r="A96" s="20"/>
      <c r="B96" s="20"/>
      <c r="C96" s="20" t="s">
        <v>39</v>
      </c>
      <c r="D96" s="20"/>
      <c r="E96" s="20"/>
      <c r="F96" s="31">
        <f t="shared" si="11"/>
        <v>14212000</v>
      </c>
      <c r="G96" s="20"/>
      <c r="H96" s="25">
        <v>5239000</v>
      </c>
      <c r="I96" s="20"/>
      <c r="J96" s="25">
        <v>4731000</v>
      </c>
      <c r="K96" s="20"/>
      <c r="L96" s="25">
        <v>4242000</v>
      </c>
      <c r="M96" s="20"/>
      <c r="N96" s="25">
        <v>7768000</v>
      </c>
      <c r="O96" s="20"/>
      <c r="P96" s="25">
        <v>6500000</v>
      </c>
      <c r="Q96" s="20"/>
      <c r="R96" s="25">
        <v>56000</v>
      </c>
    </row>
    <row r="97" spans="1:18" x14ac:dyDescent="0.25">
      <c r="A97" s="20"/>
      <c r="B97" s="20"/>
      <c r="C97" s="20" t="s">
        <v>46</v>
      </c>
      <c r="D97" s="20"/>
      <c r="E97" s="20"/>
      <c r="F97" s="31">
        <f t="shared" si="11"/>
        <v>-25000</v>
      </c>
      <c r="G97" s="20"/>
      <c r="H97" s="25">
        <v>0</v>
      </c>
      <c r="I97" s="20"/>
      <c r="J97" s="25">
        <v>0</v>
      </c>
      <c r="K97" s="20"/>
      <c r="L97" s="25">
        <v>-25000</v>
      </c>
      <c r="M97" s="20"/>
      <c r="N97" s="25">
        <v>-10000</v>
      </c>
      <c r="O97" s="20"/>
      <c r="P97" s="25">
        <v>-15000</v>
      </c>
      <c r="Q97" s="20"/>
      <c r="R97" s="25">
        <v>0</v>
      </c>
    </row>
    <row r="98" spans="1:18" x14ac:dyDescent="0.25">
      <c r="A98" s="20"/>
      <c r="B98" s="20"/>
      <c r="C98" s="20" t="s">
        <v>47</v>
      </c>
      <c r="D98" s="20"/>
      <c r="E98" s="20"/>
      <c r="F98" s="31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x14ac:dyDescent="0.25">
      <c r="A99" s="20"/>
      <c r="B99" s="20"/>
      <c r="C99" s="20"/>
      <c r="D99" s="20"/>
      <c r="E99" s="20" t="s">
        <v>48</v>
      </c>
      <c r="F99" s="31">
        <f t="shared" si="11"/>
        <v>37077000</v>
      </c>
      <c r="G99" s="20"/>
      <c r="H99" s="25">
        <v>28005000</v>
      </c>
      <c r="I99" s="20"/>
      <c r="J99" s="25">
        <v>5028000</v>
      </c>
      <c r="K99" s="20"/>
      <c r="L99" s="25">
        <v>4044000</v>
      </c>
      <c r="M99" s="20"/>
      <c r="N99" s="25">
        <v>24090000</v>
      </c>
      <c r="O99" s="20"/>
      <c r="P99" s="25">
        <v>12987000</v>
      </c>
      <c r="Q99" s="20"/>
      <c r="R99" s="25">
        <v>0</v>
      </c>
    </row>
    <row r="100" spans="1:18" x14ac:dyDescent="0.25">
      <c r="A100" s="20"/>
      <c r="B100" s="20"/>
      <c r="C100" s="20" t="s">
        <v>49</v>
      </c>
      <c r="D100" s="20"/>
      <c r="E100" s="20"/>
      <c r="F100" s="31">
        <f t="shared" si="11"/>
        <v>88000</v>
      </c>
      <c r="G100" s="20"/>
      <c r="H100" s="25">
        <v>0</v>
      </c>
      <c r="I100" s="20"/>
      <c r="J100" s="25">
        <v>39000</v>
      </c>
      <c r="K100" s="20"/>
      <c r="L100" s="25">
        <v>49000</v>
      </c>
      <c r="M100" s="20"/>
      <c r="N100" s="25">
        <v>17000</v>
      </c>
      <c r="O100" s="20"/>
      <c r="P100" s="25">
        <v>71000</v>
      </c>
      <c r="Q100" s="20"/>
      <c r="R100" s="25">
        <v>0</v>
      </c>
    </row>
    <row r="101" spans="1:18" x14ac:dyDescent="0.25">
      <c r="A101" s="20"/>
      <c r="B101" s="20"/>
      <c r="C101" s="20" t="s">
        <v>50</v>
      </c>
      <c r="D101" s="20"/>
      <c r="E101" s="20"/>
      <c r="F101" s="31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x14ac:dyDescent="0.25">
      <c r="A102" s="20"/>
      <c r="B102" s="20"/>
      <c r="C102" s="20"/>
      <c r="D102" s="20"/>
      <c r="E102" s="20" t="s">
        <v>51</v>
      </c>
      <c r="F102" s="31">
        <f t="shared" si="11"/>
        <v>7050000</v>
      </c>
      <c r="G102" s="20"/>
      <c r="H102" s="25">
        <v>4779000</v>
      </c>
      <c r="I102" s="20"/>
      <c r="J102" s="25">
        <v>995000</v>
      </c>
      <c r="K102" s="20"/>
      <c r="L102" s="25">
        <v>1276000</v>
      </c>
      <c r="M102" s="20"/>
      <c r="N102" s="25">
        <v>4472000</v>
      </c>
      <c r="O102" s="20"/>
      <c r="P102" s="25">
        <v>2578000</v>
      </c>
      <c r="Q102" s="20"/>
      <c r="R102" s="25">
        <v>0</v>
      </c>
    </row>
    <row r="103" spans="1:18" x14ac:dyDescent="0.25">
      <c r="A103" s="20"/>
      <c r="B103" s="20"/>
      <c r="C103" s="20" t="s">
        <v>52</v>
      </c>
      <c r="D103" s="20"/>
      <c r="E103" s="20"/>
      <c r="F103" s="31">
        <f t="shared" si="11"/>
        <v>0</v>
      </c>
      <c r="G103" s="20"/>
      <c r="H103" s="25">
        <v>0</v>
      </c>
      <c r="I103" s="20"/>
      <c r="J103" s="25">
        <v>0</v>
      </c>
      <c r="K103" s="20"/>
      <c r="L103" s="25">
        <v>0</v>
      </c>
      <c r="M103" s="20"/>
      <c r="N103" s="25">
        <v>0</v>
      </c>
      <c r="O103" s="20"/>
      <c r="P103" s="25">
        <v>0</v>
      </c>
      <c r="Q103" s="20"/>
      <c r="R103" s="25">
        <v>0</v>
      </c>
    </row>
    <row r="104" spans="1:18" x14ac:dyDescent="0.25">
      <c r="A104" s="20"/>
      <c r="B104" s="20"/>
      <c r="C104" s="20" t="s">
        <v>53</v>
      </c>
      <c r="D104" s="20"/>
      <c r="E104" s="20"/>
      <c r="F104" s="31">
        <f t="shared" si="11"/>
        <v>4382000</v>
      </c>
      <c r="G104" s="20"/>
      <c r="H104" s="25">
        <v>3784000</v>
      </c>
      <c r="I104" s="20"/>
      <c r="J104" s="25">
        <v>348000</v>
      </c>
      <c r="K104" s="20"/>
      <c r="L104" s="25">
        <v>250000</v>
      </c>
      <c r="M104" s="20"/>
      <c r="N104" s="25">
        <v>2645000</v>
      </c>
      <c r="O104" s="20"/>
      <c r="P104" s="25">
        <v>1737000</v>
      </c>
      <c r="Q104" s="20"/>
      <c r="R104" s="25">
        <v>0</v>
      </c>
    </row>
    <row r="105" spans="1:18" x14ac:dyDescent="0.25">
      <c r="A105" s="20"/>
      <c r="B105" s="20"/>
      <c r="C105" s="20" t="s">
        <v>54</v>
      </c>
      <c r="D105" s="20"/>
      <c r="E105" s="20"/>
      <c r="F105" s="31">
        <f t="shared" si="11"/>
        <v>17708000</v>
      </c>
      <c r="G105" s="20"/>
      <c r="H105" s="25">
        <v>13057000</v>
      </c>
      <c r="I105" s="20"/>
      <c r="J105" s="25">
        <v>1785000</v>
      </c>
      <c r="K105" s="20"/>
      <c r="L105" s="25">
        <v>2866000</v>
      </c>
      <c r="M105" s="20"/>
      <c r="N105" s="25">
        <v>10899000</v>
      </c>
      <c r="O105" s="20"/>
      <c r="P105" s="25">
        <v>6920000</v>
      </c>
      <c r="Q105" s="20"/>
      <c r="R105" s="25">
        <v>111000</v>
      </c>
    </row>
    <row r="106" spans="1:18" x14ac:dyDescent="0.25">
      <c r="A106" s="20"/>
      <c r="B106" s="20"/>
      <c r="C106" s="20" t="s">
        <v>55</v>
      </c>
      <c r="D106" s="20"/>
      <c r="E106" s="20"/>
      <c r="F106" s="28">
        <f t="shared" si="11"/>
        <v>2508000</v>
      </c>
      <c r="G106" s="20"/>
      <c r="H106" s="27">
        <v>1960000</v>
      </c>
      <c r="I106" s="20"/>
      <c r="J106" s="27">
        <v>345000</v>
      </c>
      <c r="K106" s="20"/>
      <c r="L106" s="27">
        <v>203000</v>
      </c>
      <c r="M106" s="20"/>
      <c r="N106" s="27">
        <v>1586000</v>
      </c>
      <c r="O106" s="20"/>
      <c r="P106" s="27">
        <v>930000</v>
      </c>
      <c r="Q106" s="20"/>
      <c r="R106" s="27">
        <v>8000</v>
      </c>
    </row>
    <row r="107" spans="1:18" x14ac:dyDescent="0.25">
      <c r="A107" s="20"/>
      <c r="B107" s="20"/>
      <c r="C107" s="20"/>
      <c r="D107" s="20"/>
      <c r="E107" s="20"/>
      <c r="F107" s="21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x14ac:dyDescent="0.25">
      <c r="A108" s="20"/>
      <c r="B108" s="20"/>
      <c r="C108" s="20"/>
      <c r="D108" s="20"/>
      <c r="E108" s="20" t="s">
        <v>3</v>
      </c>
      <c r="F108" s="28">
        <f>SUM(F94:F107)</f>
        <v>105035000</v>
      </c>
      <c r="G108" s="27">
        <f t="shared" ref="G108:R108" si="12">SUM(G94:G107)</f>
        <v>0</v>
      </c>
      <c r="H108" s="27">
        <f t="shared" si="12"/>
        <v>73934000</v>
      </c>
      <c r="I108" s="27">
        <f t="shared" si="12"/>
        <v>0</v>
      </c>
      <c r="J108" s="27">
        <f t="shared" si="12"/>
        <v>16688000</v>
      </c>
      <c r="K108" s="27">
        <f t="shared" si="12"/>
        <v>0</v>
      </c>
      <c r="L108" s="27">
        <f t="shared" si="12"/>
        <v>14413000</v>
      </c>
      <c r="M108" s="27">
        <f t="shared" si="12"/>
        <v>0</v>
      </c>
      <c r="N108" s="27">
        <f t="shared" si="12"/>
        <v>65273000</v>
      </c>
      <c r="O108" s="27">
        <f t="shared" si="12"/>
        <v>0</v>
      </c>
      <c r="P108" s="27">
        <f t="shared" si="12"/>
        <v>39937000</v>
      </c>
      <c r="Q108" s="27">
        <f t="shared" si="12"/>
        <v>0</v>
      </c>
      <c r="R108" s="27">
        <f t="shared" si="12"/>
        <v>175000</v>
      </c>
    </row>
    <row r="109" spans="1:18" x14ac:dyDescent="0.25">
      <c r="A109" s="20"/>
      <c r="B109" s="20"/>
      <c r="C109" s="20"/>
      <c r="D109" s="20"/>
      <c r="E109" s="20"/>
      <c r="F109" s="21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x14ac:dyDescent="0.25">
      <c r="A110" s="20"/>
      <c r="B110" s="20" t="s">
        <v>24</v>
      </c>
      <c r="C110" s="20"/>
      <c r="D110" s="20"/>
      <c r="E110" s="20"/>
      <c r="F110" s="21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x14ac:dyDescent="0.25">
      <c r="A111" s="20"/>
      <c r="B111" s="20"/>
      <c r="C111" s="20" t="s">
        <v>44</v>
      </c>
      <c r="D111" s="20"/>
      <c r="E111" s="20"/>
      <c r="F111" s="31">
        <f t="shared" ref="F111:F124" si="13">SUM(H111:L111)</f>
        <v>181000</v>
      </c>
      <c r="G111" s="20"/>
      <c r="H111" s="25">
        <v>125000</v>
      </c>
      <c r="I111" s="20"/>
      <c r="J111" s="25">
        <v>10000</v>
      </c>
      <c r="K111" s="20"/>
      <c r="L111" s="25">
        <v>46000</v>
      </c>
      <c r="M111" s="20"/>
      <c r="N111" s="25">
        <v>138000</v>
      </c>
      <c r="O111" s="20"/>
      <c r="P111" s="25">
        <v>43000</v>
      </c>
      <c r="Q111" s="20"/>
      <c r="R111" s="25">
        <v>0</v>
      </c>
    </row>
    <row r="112" spans="1:18" x14ac:dyDescent="0.25">
      <c r="A112" s="20"/>
      <c r="B112" s="20"/>
      <c r="C112" s="20" t="s">
        <v>45</v>
      </c>
      <c r="D112" s="20"/>
      <c r="E112" s="20"/>
      <c r="F112" s="31">
        <f t="shared" si="13"/>
        <v>10000</v>
      </c>
      <c r="G112" s="20"/>
      <c r="H112" s="25">
        <v>-1000</v>
      </c>
      <c r="I112" s="20"/>
      <c r="J112" s="25">
        <v>1000</v>
      </c>
      <c r="K112" s="20"/>
      <c r="L112" s="25">
        <v>10000</v>
      </c>
      <c r="M112" s="20"/>
      <c r="N112" s="25">
        <v>1000</v>
      </c>
      <c r="O112" s="20"/>
      <c r="P112" s="25">
        <v>9000</v>
      </c>
      <c r="Q112" s="20"/>
      <c r="R112" s="25">
        <v>0</v>
      </c>
    </row>
    <row r="113" spans="1:18" x14ac:dyDescent="0.25">
      <c r="A113" s="20"/>
      <c r="B113" s="20"/>
      <c r="C113" s="20" t="s">
        <v>39</v>
      </c>
      <c r="D113" s="20"/>
      <c r="E113" s="20"/>
      <c r="F113" s="31">
        <f t="shared" si="13"/>
        <v>612000</v>
      </c>
      <c r="G113" s="20"/>
      <c r="H113" s="25">
        <v>228000</v>
      </c>
      <c r="I113" s="20"/>
      <c r="J113" s="25">
        <v>96000</v>
      </c>
      <c r="K113" s="20"/>
      <c r="L113" s="25">
        <v>288000</v>
      </c>
      <c r="M113" s="20"/>
      <c r="N113" s="25">
        <v>387000</v>
      </c>
      <c r="O113" s="20"/>
      <c r="P113" s="25">
        <v>225000</v>
      </c>
      <c r="Q113" s="20"/>
      <c r="R113" s="25">
        <v>0</v>
      </c>
    </row>
    <row r="114" spans="1:18" x14ac:dyDescent="0.25">
      <c r="A114" s="20"/>
      <c r="B114" s="20"/>
      <c r="C114" s="20" t="s">
        <v>56</v>
      </c>
      <c r="D114" s="20"/>
      <c r="E114" s="20"/>
      <c r="F114" s="31">
        <f t="shared" si="13"/>
        <v>4151000</v>
      </c>
      <c r="G114" s="20"/>
      <c r="H114" s="25">
        <v>428000</v>
      </c>
      <c r="I114" s="20"/>
      <c r="J114" s="25">
        <v>55000</v>
      </c>
      <c r="K114" s="20"/>
      <c r="L114" s="25">
        <v>3668000</v>
      </c>
      <c r="M114" s="20"/>
      <c r="N114" s="25">
        <v>1665000</v>
      </c>
      <c r="O114" s="20"/>
      <c r="P114" s="25">
        <v>2486000</v>
      </c>
      <c r="Q114" s="20"/>
      <c r="R114" s="25">
        <v>0</v>
      </c>
    </row>
    <row r="115" spans="1:18" x14ac:dyDescent="0.25">
      <c r="A115" s="20"/>
      <c r="B115" s="20"/>
      <c r="C115" s="20" t="s">
        <v>47</v>
      </c>
      <c r="D115" s="20"/>
      <c r="E115" s="20"/>
      <c r="F115" s="31">
        <f t="shared" si="13"/>
        <v>0</v>
      </c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x14ac:dyDescent="0.25">
      <c r="A116" s="20"/>
      <c r="B116" s="20"/>
      <c r="C116" s="20"/>
      <c r="D116" s="20"/>
      <c r="E116" s="20" t="s">
        <v>48</v>
      </c>
      <c r="F116" s="31">
        <f t="shared" si="13"/>
        <v>37000</v>
      </c>
      <c r="G116" s="20"/>
      <c r="H116" s="25">
        <v>12000</v>
      </c>
      <c r="I116" s="20"/>
      <c r="J116" s="25">
        <v>22000</v>
      </c>
      <c r="K116" s="20"/>
      <c r="L116" s="25">
        <v>3000</v>
      </c>
      <c r="M116" s="20"/>
      <c r="N116" s="25">
        <v>9000</v>
      </c>
      <c r="O116" s="20"/>
      <c r="P116" s="25">
        <v>28000</v>
      </c>
      <c r="Q116" s="20"/>
      <c r="R116" s="25">
        <v>0</v>
      </c>
    </row>
    <row r="117" spans="1:18" x14ac:dyDescent="0.25">
      <c r="A117" s="20"/>
      <c r="B117" s="20"/>
      <c r="C117" s="20" t="s">
        <v>49</v>
      </c>
      <c r="D117" s="20"/>
      <c r="E117" s="20"/>
      <c r="F117" s="31">
        <f t="shared" si="13"/>
        <v>108670000</v>
      </c>
      <c r="G117" s="20"/>
      <c r="H117" s="25">
        <v>523000</v>
      </c>
      <c r="I117" s="20"/>
      <c r="J117" s="25">
        <v>2579000</v>
      </c>
      <c r="K117" s="20"/>
      <c r="L117" s="25">
        <v>105568000</v>
      </c>
      <c r="M117" s="20"/>
      <c r="N117" s="25">
        <v>49902000</v>
      </c>
      <c r="O117" s="20"/>
      <c r="P117" s="25">
        <v>58768000</v>
      </c>
      <c r="Q117" s="20"/>
      <c r="R117" s="25">
        <v>0</v>
      </c>
    </row>
    <row r="118" spans="1:18" x14ac:dyDescent="0.25">
      <c r="A118" s="20"/>
      <c r="B118" s="20"/>
      <c r="C118" s="20" t="s">
        <v>50</v>
      </c>
      <c r="D118" s="20"/>
      <c r="E118" s="20"/>
      <c r="F118" s="31">
        <f t="shared" si="13"/>
        <v>0</v>
      </c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x14ac:dyDescent="0.25">
      <c r="A119" s="20"/>
      <c r="B119" s="20"/>
      <c r="C119" s="20"/>
      <c r="D119" s="20"/>
      <c r="E119" s="20" t="s">
        <v>51</v>
      </c>
      <c r="F119" s="31">
        <f t="shared" si="13"/>
        <v>1000</v>
      </c>
      <c r="G119" s="20"/>
      <c r="H119" s="25">
        <v>0</v>
      </c>
      <c r="I119" s="20"/>
      <c r="J119" s="25">
        <v>0</v>
      </c>
      <c r="K119" s="20"/>
      <c r="L119" s="25">
        <v>1000</v>
      </c>
      <c r="M119" s="20"/>
      <c r="N119" s="25">
        <v>0</v>
      </c>
      <c r="O119" s="20"/>
      <c r="P119" s="25">
        <v>1000</v>
      </c>
      <c r="Q119" s="20"/>
      <c r="R119" s="25">
        <v>0</v>
      </c>
    </row>
    <row r="120" spans="1:18" x14ac:dyDescent="0.25">
      <c r="A120" s="20"/>
      <c r="B120" s="20"/>
      <c r="C120" s="20" t="s">
        <v>57</v>
      </c>
      <c r="D120" s="20"/>
      <c r="E120" s="20"/>
      <c r="F120" s="31">
        <f t="shared" si="13"/>
        <v>0</v>
      </c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x14ac:dyDescent="0.25">
      <c r="A121" s="20"/>
      <c r="B121" s="20"/>
      <c r="C121" s="20"/>
      <c r="D121" s="20"/>
      <c r="E121" s="20" t="s">
        <v>58</v>
      </c>
      <c r="F121" s="31">
        <f t="shared" si="13"/>
        <v>3674000</v>
      </c>
      <c r="G121" s="20"/>
      <c r="H121" s="25">
        <v>88000</v>
      </c>
      <c r="I121" s="20"/>
      <c r="J121" s="25">
        <v>196000</v>
      </c>
      <c r="K121" s="20"/>
      <c r="L121" s="25">
        <v>3390000</v>
      </c>
      <c r="M121" s="20"/>
      <c r="N121" s="25">
        <v>2183000</v>
      </c>
      <c r="O121" s="20"/>
      <c r="P121" s="25">
        <v>1501000</v>
      </c>
      <c r="Q121" s="20"/>
      <c r="R121" s="25">
        <v>10000</v>
      </c>
    </row>
    <row r="122" spans="1:18" x14ac:dyDescent="0.25">
      <c r="A122" s="20"/>
      <c r="B122" s="20"/>
      <c r="C122" s="20" t="s">
        <v>53</v>
      </c>
      <c r="D122" s="20"/>
      <c r="E122" s="20"/>
      <c r="F122" s="31">
        <f t="shared" si="13"/>
        <v>2000</v>
      </c>
      <c r="G122" s="20"/>
      <c r="H122" s="25">
        <v>0</v>
      </c>
      <c r="I122" s="20"/>
      <c r="J122" s="25">
        <v>0</v>
      </c>
      <c r="K122" s="20"/>
      <c r="L122" s="25">
        <v>2000</v>
      </c>
      <c r="M122" s="20"/>
      <c r="N122" s="25">
        <v>0</v>
      </c>
      <c r="O122" s="20"/>
      <c r="P122" s="25">
        <v>2000</v>
      </c>
      <c r="Q122" s="20"/>
      <c r="R122" s="25">
        <v>0</v>
      </c>
    </row>
    <row r="123" spans="1:18" x14ac:dyDescent="0.25">
      <c r="A123" s="20"/>
      <c r="B123" s="20"/>
      <c r="C123" s="20" t="s">
        <v>59</v>
      </c>
      <c r="D123" s="20"/>
      <c r="E123" s="20"/>
      <c r="F123" s="31">
        <f t="shared" si="13"/>
        <v>117000</v>
      </c>
      <c r="G123" s="20"/>
      <c r="H123" s="25">
        <v>0</v>
      </c>
      <c r="I123" s="20"/>
      <c r="J123" s="25">
        <v>34000</v>
      </c>
      <c r="K123" s="20"/>
      <c r="L123" s="25">
        <v>83000</v>
      </c>
      <c r="M123" s="20"/>
      <c r="N123" s="25">
        <v>39000</v>
      </c>
      <c r="O123" s="20"/>
      <c r="P123" s="25">
        <v>78000</v>
      </c>
      <c r="Q123" s="20"/>
      <c r="R123" s="25">
        <v>0</v>
      </c>
    </row>
    <row r="124" spans="1:18" x14ac:dyDescent="0.25">
      <c r="A124" s="20"/>
      <c r="B124" s="20"/>
      <c r="C124" s="20" t="s">
        <v>55</v>
      </c>
      <c r="D124" s="20"/>
      <c r="E124" s="20"/>
      <c r="F124" s="28">
        <f t="shared" si="13"/>
        <v>3000</v>
      </c>
      <c r="G124" s="20"/>
      <c r="H124" s="27">
        <v>0</v>
      </c>
      <c r="I124" s="20"/>
      <c r="J124" s="27">
        <v>3000</v>
      </c>
      <c r="K124" s="20"/>
      <c r="L124" s="27">
        <v>0</v>
      </c>
      <c r="M124" s="20"/>
      <c r="N124" s="27">
        <v>0</v>
      </c>
      <c r="O124" s="20"/>
      <c r="P124" s="27">
        <v>3000</v>
      </c>
      <c r="Q124" s="20"/>
      <c r="R124" s="27">
        <v>0</v>
      </c>
    </row>
    <row r="125" spans="1:18" x14ac:dyDescent="0.25">
      <c r="A125" s="20"/>
      <c r="B125" s="20"/>
      <c r="C125" s="20"/>
      <c r="D125" s="20"/>
      <c r="E125" s="20"/>
      <c r="F125" s="21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x14ac:dyDescent="0.25">
      <c r="A126" s="20"/>
      <c r="B126" s="20"/>
      <c r="C126" s="20"/>
      <c r="D126" s="20"/>
      <c r="E126" s="20" t="s">
        <v>60</v>
      </c>
      <c r="F126" s="28">
        <f>SUM(F111:F125)</f>
        <v>117458000</v>
      </c>
      <c r="G126" s="27">
        <f t="shared" ref="G126:R126" si="14">SUM(G111:G125)</f>
        <v>0</v>
      </c>
      <c r="H126" s="27">
        <f t="shared" si="14"/>
        <v>1403000</v>
      </c>
      <c r="I126" s="27">
        <f t="shared" si="14"/>
        <v>0</v>
      </c>
      <c r="J126" s="27">
        <f t="shared" si="14"/>
        <v>2996000</v>
      </c>
      <c r="K126" s="27">
        <f t="shared" si="14"/>
        <v>0</v>
      </c>
      <c r="L126" s="27">
        <f t="shared" si="14"/>
        <v>113059000</v>
      </c>
      <c r="M126" s="27">
        <f t="shared" si="14"/>
        <v>0</v>
      </c>
      <c r="N126" s="27">
        <f t="shared" si="14"/>
        <v>54324000</v>
      </c>
      <c r="O126" s="27">
        <f t="shared" si="14"/>
        <v>0</v>
      </c>
      <c r="P126" s="27">
        <f t="shared" si="14"/>
        <v>63144000</v>
      </c>
      <c r="Q126" s="27">
        <f t="shared" si="14"/>
        <v>0</v>
      </c>
      <c r="R126" s="27">
        <f t="shared" si="14"/>
        <v>10000</v>
      </c>
    </row>
    <row r="127" spans="1:18" x14ac:dyDescent="0.25">
      <c r="A127" s="20"/>
      <c r="B127" s="20"/>
      <c r="C127" s="20"/>
      <c r="D127" s="20"/>
      <c r="E127" s="20"/>
      <c r="F127" s="21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x14ac:dyDescent="0.25">
      <c r="A128" s="20"/>
      <c r="B128" s="20" t="s">
        <v>28</v>
      </c>
      <c r="C128" s="20"/>
      <c r="D128" s="20"/>
      <c r="E128" s="20"/>
      <c r="F128" s="21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x14ac:dyDescent="0.25">
      <c r="A129" s="20"/>
      <c r="B129" s="20"/>
      <c r="C129" s="20" t="s">
        <v>39</v>
      </c>
      <c r="D129" s="20"/>
      <c r="E129" s="20"/>
      <c r="F129" s="31">
        <f t="shared" ref="F129:F130" si="15">SUM(H129:L129)</f>
        <v>0</v>
      </c>
      <c r="G129" s="20"/>
      <c r="H129" s="25">
        <v>0</v>
      </c>
      <c r="I129" s="20"/>
      <c r="J129" s="25">
        <v>0</v>
      </c>
      <c r="K129" s="20"/>
      <c r="L129" s="25">
        <v>0</v>
      </c>
      <c r="M129" s="20"/>
      <c r="N129" s="25">
        <v>0</v>
      </c>
      <c r="O129" s="20"/>
      <c r="P129" s="25">
        <v>0</v>
      </c>
      <c r="Q129" s="20"/>
      <c r="R129" s="25">
        <v>0</v>
      </c>
    </row>
    <row r="130" spans="1:18" x14ac:dyDescent="0.25">
      <c r="A130" s="20"/>
      <c r="B130" s="20"/>
      <c r="C130" s="20" t="s">
        <v>56</v>
      </c>
      <c r="D130" s="20"/>
      <c r="E130" s="20"/>
      <c r="F130" s="28">
        <f t="shared" si="15"/>
        <v>1677000</v>
      </c>
      <c r="G130" s="20"/>
      <c r="H130" s="27">
        <v>0</v>
      </c>
      <c r="I130" s="20"/>
      <c r="J130" s="27">
        <v>12000</v>
      </c>
      <c r="K130" s="20"/>
      <c r="L130" s="27">
        <v>1665000</v>
      </c>
      <c r="M130" s="20"/>
      <c r="N130" s="27">
        <v>586000</v>
      </c>
      <c r="O130" s="20"/>
      <c r="P130" s="27">
        <v>1091000</v>
      </c>
      <c r="Q130" s="20"/>
      <c r="R130" s="27">
        <v>0</v>
      </c>
    </row>
    <row r="131" spans="1:18" x14ac:dyDescent="0.25">
      <c r="A131" s="20"/>
      <c r="B131" s="20"/>
      <c r="C131" s="20"/>
      <c r="D131" s="20"/>
      <c r="E131" s="20"/>
      <c r="F131" s="21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x14ac:dyDescent="0.25">
      <c r="A132" s="20"/>
      <c r="B132" s="20"/>
      <c r="C132" s="20"/>
      <c r="D132" s="20"/>
      <c r="E132" s="20" t="s">
        <v>60</v>
      </c>
      <c r="F132" s="28">
        <f>SUM(F129:F131)</f>
        <v>1677000</v>
      </c>
      <c r="G132" s="27">
        <f t="shared" ref="G132:R132" si="16">SUM(G129:G131)</f>
        <v>0</v>
      </c>
      <c r="H132" s="27">
        <f t="shared" si="16"/>
        <v>0</v>
      </c>
      <c r="I132" s="27">
        <f t="shared" si="16"/>
        <v>0</v>
      </c>
      <c r="J132" s="27">
        <f t="shared" si="16"/>
        <v>12000</v>
      </c>
      <c r="K132" s="27">
        <f t="shared" si="16"/>
        <v>0</v>
      </c>
      <c r="L132" s="27">
        <f t="shared" si="16"/>
        <v>1665000</v>
      </c>
      <c r="M132" s="27">
        <f t="shared" si="16"/>
        <v>0</v>
      </c>
      <c r="N132" s="27">
        <f t="shared" si="16"/>
        <v>586000</v>
      </c>
      <c r="O132" s="27">
        <f t="shared" si="16"/>
        <v>0</v>
      </c>
      <c r="P132" s="27">
        <f t="shared" si="16"/>
        <v>1091000</v>
      </c>
      <c r="Q132" s="27">
        <f t="shared" si="16"/>
        <v>0</v>
      </c>
      <c r="R132" s="27">
        <f t="shared" si="16"/>
        <v>0</v>
      </c>
    </row>
    <row r="133" spans="1:18" x14ac:dyDescent="0.25">
      <c r="A133" s="20"/>
      <c r="B133" s="20"/>
      <c r="C133" s="20"/>
      <c r="D133" s="20"/>
      <c r="E133" s="20"/>
      <c r="F133" s="21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x14ac:dyDescent="0.25">
      <c r="A134" s="20"/>
      <c r="B134" s="20" t="s">
        <v>29</v>
      </c>
      <c r="C134" s="20"/>
      <c r="D134" s="20"/>
      <c r="E134" s="20"/>
      <c r="F134" s="21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x14ac:dyDescent="0.25">
      <c r="A135" s="20"/>
      <c r="B135" s="20"/>
      <c r="C135" s="20" t="s">
        <v>39</v>
      </c>
      <c r="D135" s="20"/>
      <c r="E135" s="20"/>
      <c r="F135" s="31">
        <f t="shared" ref="F135:F142" si="17">SUM(H135:L135)</f>
        <v>3149000</v>
      </c>
      <c r="G135" s="20"/>
      <c r="H135" s="25">
        <v>0</v>
      </c>
      <c r="I135" s="20"/>
      <c r="J135" s="25">
        <v>343000</v>
      </c>
      <c r="K135" s="20"/>
      <c r="L135" s="25">
        <v>2806000</v>
      </c>
      <c r="M135" s="20"/>
      <c r="N135" s="25">
        <v>1847000</v>
      </c>
      <c r="O135" s="20"/>
      <c r="P135" s="25">
        <v>1302000</v>
      </c>
      <c r="Q135" s="20"/>
      <c r="R135" s="25">
        <v>0</v>
      </c>
    </row>
    <row r="136" spans="1:18" x14ac:dyDescent="0.25">
      <c r="A136" s="20"/>
      <c r="B136" s="20"/>
      <c r="C136" s="20" t="s">
        <v>56</v>
      </c>
      <c r="D136" s="20"/>
      <c r="E136" s="20"/>
      <c r="F136" s="31">
        <f t="shared" si="17"/>
        <v>436000</v>
      </c>
      <c r="G136" s="20"/>
      <c r="H136" s="25">
        <v>12000</v>
      </c>
      <c r="I136" s="20"/>
      <c r="J136" s="25">
        <v>424000</v>
      </c>
      <c r="K136" s="20"/>
      <c r="L136" s="25">
        <v>0</v>
      </c>
      <c r="M136" s="20"/>
      <c r="N136" s="25">
        <v>269000</v>
      </c>
      <c r="O136" s="20"/>
      <c r="P136" s="25">
        <v>262000</v>
      </c>
      <c r="Q136" s="20"/>
      <c r="R136" s="25">
        <v>95000</v>
      </c>
    </row>
    <row r="137" spans="1:18" x14ac:dyDescent="0.25">
      <c r="A137" s="20"/>
      <c r="B137" s="20"/>
      <c r="C137" s="20" t="s">
        <v>47</v>
      </c>
      <c r="D137" s="20"/>
      <c r="E137" s="20"/>
      <c r="F137" s="31">
        <f t="shared" si="17"/>
        <v>0</v>
      </c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x14ac:dyDescent="0.25">
      <c r="A138" s="20"/>
      <c r="B138" s="20"/>
      <c r="C138" s="20"/>
      <c r="D138" s="20"/>
      <c r="E138" s="20" t="s">
        <v>48</v>
      </c>
      <c r="F138" s="31">
        <f t="shared" si="17"/>
        <v>-334000</v>
      </c>
      <c r="G138" s="20"/>
      <c r="H138" s="25">
        <v>0</v>
      </c>
      <c r="I138" s="20"/>
      <c r="J138" s="25">
        <v>-326000</v>
      </c>
      <c r="K138" s="20"/>
      <c r="L138" s="25">
        <v>-8000</v>
      </c>
      <c r="M138" s="20"/>
      <c r="N138" s="25">
        <v>888000</v>
      </c>
      <c r="O138" s="20"/>
      <c r="P138" s="25">
        <v>846000</v>
      </c>
      <c r="Q138" s="20"/>
      <c r="R138" s="25">
        <v>2068000</v>
      </c>
    </row>
    <row r="139" spans="1:18" x14ac:dyDescent="0.25">
      <c r="A139" s="20"/>
      <c r="B139" s="20"/>
      <c r="C139" s="20" t="s">
        <v>49</v>
      </c>
      <c r="D139" s="20"/>
      <c r="E139" s="20"/>
      <c r="F139" s="31">
        <f t="shared" si="17"/>
        <v>3016000</v>
      </c>
      <c r="G139" s="20"/>
      <c r="H139" s="25">
        <v>59000</v>
      </c>
      <c r="I139" s="20"/>
      <c r="J139" s="25">
        <v>2818000</v>
      </c>
      <c r="K139" s="20"/>
      <c r="L139" s="25">
        <v>139000</v>
      </c>
      <c r="M139" s="20"/>
      <c r="N139" s="25">
        <v>2495000</v>
      </c>
      <c r="O139" s="20"/>
      <c r="P139" s="25">
        <v>3354000</v>
      </c>
      <c r="Q139" s="20"/>
      <c r="R139" s="25">
        <v>2833000</v>
      </c>
    </row>
    <row r="140" spans="1:18" x14ac:dyDescent="0.25">
      <c r="A140" s="20"/>
      <c r="B140" s="20"/>
      <c r="C140" s="20" t="s">
        <v>61</v>
      </c>
      <c r="D140" s="20"/>
      <c r="E140" s="20"/>
      <c r="F140" s="31">
        <f t="shared" si="17"/>
        <v>-139000</v>
      </c>
      <c r="G140" s="20"/>
      <c r="H140" s="25">
        <v>0</v>
      </c>
      <c r="I140" s="20"/>
      <c r="J140" s="25">
        <v>-140000</v>
      </c>
      <c r="K140" s="20"/>
      <c r="L140" s="25">
        <v>1000</v>
      </c>
      <c r="M140" s="20"/>
      <c r="N140" s="25">
        <v>17000</v>
      </c>
      <c r="O140" s="20"/>
      <c r="P140" s="25">
        <v>103000</v>
      </c>
      <c r="Q140" s="20"/>
      <c r="R140" s="25">
        <v>259000</v>
      </c>
    </row>
    <row r="141" spans="1:18" x14ac:dyDescent="0.25">
      <c r="A141" s="20"/>
      <c r="B141" s="20"/>
      <c r="C141" s="20" t="s">
        <v>62</v>
      </c>
      <c r="D141" s="20"/>
      <c r="E141" s="20"/>
      <c r="F141" s="31">
        <f t="shared" si="17"/>
        <v>0</v>
      </c>
      <c r="G141" s="20"/>
      <c r="H141" s="25">
        <v>0</v>
      </c>
      <c r="I141" s="20"/>
      <c r="J141" s="25">
        <v>0</v>
      </c>
      <c r="K141" s="20"/>
      <c r="L141" s="25">
        <v>0</v>
      </c>
      <c r="M141" s="20"/>
      <c r="N141" s="25">
        <v>3000</v>
      </c>
      <c r="O141" s="20"/>
      <c r="P141" s="25">
        <v>1000</v>
      </c>
      <c r="Q141" s="20"/>
      <c r="R141" s="25">
        <v>4000</v>
      </c>
    </row>
    <row r="142" spans="1:18" x14ac:dyDescent="0.25">
      <c r="A142" s="20"/>
      <c r="B142" s="20"/>
      <c r="C142" s="20" t="s">
        <v>59</v>
      </c>
      <c r="D142" s="20"/>
      <c r="E142" s="20"/>
      <c r="F142" s="28">
        <f t="shared" si="17"/>
        <v>0</v>
      </c>
      <c r="G142" s="20"/>
      <c r="H142" s="27">
        <v>0</v>
      </c>
      <c r="I142" s="20"/>
      <c r="J142" s="27">
        <v>0</v>
      </c>
      <c r="K142" s="20"/>
      <c r="L142" s="27">
        <v>0</v>
      </c>
      <c r="M142" s="20"/>
      <c r="N142" s="27">
        <v>0</v>
      </c>
      <c r="O142" s="20"/>
      <c r="P142" s="27">
        <v>0</v>
      </c>
      <c r="Q142" s="20"/>
      <c r="R142" s="27">
        <v>0</v>
      </c>
    </row>
    <row r="143" spans="1:18" x14ac:dyDescent="0.25">
      <c r="A143" s="20"/>
      <c r="B143" s="20"/>
      <c r="C143" s="20"/>
      <c r="D143" s="20"/>
      <c r="E143" s="20"/>
      <c r="F143" s="21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x14ac:dyDescent="0.25">
      <c r="A144" s="20"/>
      <c r="B144" s="20"/>
      <c r="C144" s="20"/>
      <c r="D144" s="20"/>
      <c r="E144" s="20" t="s">
        <v>3</v>
      </c>
      <c r="F144" s="28">
        <f>SUM(F135:F143)</f>
        <v>6128000</v>
      </c>
      <c r="G144" s="27">
        <f t="shared" ref="G144:R144" si="18">SUM(G135:G143)</f>
        <v>0</v>
      </c>
      <c r="H144" s="27">
        <f t="shared" si="18"/>
        <v>71000</v>
      </c>
      <c r="I144" s="27">
        <f t="shared" si="18"/>
        <v>0</v>
      </c>
      <c r="J144" s="27">
        <f t="shared" si="18"/>
        <v>3119000</v>
      </c>
      <c r="K144" s="27">
        <f t="shared" si="18"/>
        <v>0</v>
      </c>
      <c r="L144" s="27">
        <f t="shared" si="18"/>
        <v>2938000</v>
      </c>
      <c r="M144" s="27">
        <f t="shared" si="18"/>
        <v>0</v>
      </c>
      <c r="N144" s="27">
        <f t="shared" si="18"/>
        <v>5519000</v>
      </c>
      <c r="O144" s="27">
        <f t="shared" si="18"/>
        <v>0</v>
      </c>
      <c r="P144" s="27">
        <f t="shared" si="18"/>
        <v>5868000</v>
      </c>
      <c r="Q144" s="27">
        <f t="shared" si="18"/>
        <v>0</v>
      </c>
      <c r="R144" s="27">
        <f t="shared" si="18"/>
        <v>5259000</v>
      </c>
    </row>
    <row r="145" spans="1:18" x14ac:dyDescent="0.25">
      <c r="A145" s="20"/>
      <c r="B145" s="20"/>
      <c r="C145" s="20"/>
      <c r="D145" s="20"/>
      <c r="E145" s="20"/>
      <c r="F145" s="21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x14ac:dyDescent="0.25">
      <c r="A146" s="20"/>
      <c r="B146" s="20"/>
      <c r="C146" s="20"/>
      <c r="D146" s="20"/>
      <c r="E146" s="20" t="s">
        <v>63</v>
      </c>
      <c r="F146" s="28">
        <f>F108+F126+F132+F144</f>
        <v>230298000</v>
      </c>
      <c r="G146" s="27">
        <f t="shared" ref="G146:R146" si="19">G108+G126+G132+G144</f>
        <v>0</v>
      </c>
      <c r="H146" s="27">
        <f t="shared" si="19"/>
        <v>75408000</v>
      </c>
      <c r="I146" s="27">
        <f t="shared" si="19"/>
        <v>0</v>
      </c>
      <c r="J146" s="27">
        <f t="shared" si="19"/>
        <v>22815000</v>
      </c>
      <c r="K146" s="27">
        <f t="shared" si="19"/>
        <v>0</v>
      </c>
      <c r="L146" s="27">
        <f t="shared" si="19"/>
        <v>132075000</v>
      </c>
      <c r="M146" s="27">
        <f t="shared" si="19"/>
        <v>0</v>
      </c>
      <c r="N146" s="27">
        <f t="shared" si="19"/>
        <v>125702000</v>
      </c>
      <c r="O146" s="27">
        <f t="shared" si="19"/>
        <v>0</v>
      </c>
      <c r="P146" s="27">
        <f t="shared" si="19"/>
        <v>110040000</v>
      </c>
      <c r="Q146" s="27">
        <f t="shared" si="19"/>
        <v>0</v>
      </c>
      <c r="R146" s="27">
        <f t="shared" si="19"/>
        <v>5444000</v>
      </c>
    </row>
    <row r="147" spans="1:18" x14ac:dyDescent="0.25">
      <c r="A147" s="20"/>
      <c r="B147" s="20"/>
      <c r="C147" s="20"/>
      <c r="D147" s="20"/>
      <c r="E147" s="20"/>
      <c r="F147" s="21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x14ac:dyDescent="0.25">
      <c r="A148" s="22" t="s">
        <v>64</v>
      </c>
      <c r="B148" s="20"/>
      <c r="C148" s="20"/>
      <c r="D148" s="20"/>
      <c r="E148" s="20"/>
      <c r="F148" s="21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x14ac:dyDescent="0.25">
      <c r="A149" s="20"/>
      <c r="B149" s="22" t="s">
        <v>65</v>
      </c>
      <c r="C149" s="20"/>
      <c r="D149" s="20"/>
      <c r="E149" s="20"/>
      <c r="F149" s="21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x14ac:dyDescent="0.25">
      <c r="A150" s="20"/>
      <c r="B150" s="20"/>
      <c r="C150" s="20"/>
      <c r="D150" s="20"/>
      <c r="E150" s="20"/>
      <c r="F150" s="21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x14ac:dyDescent="0.25">
      <c r="A151" s="20"/>
      <c r="B151" s="20" t="s">
        <v>13</v>
      </c>
      <c r="C151" s="20"/>
      <c r="D151" s="20"/>
      <c r="E151" s="20"/>
      <c r="F151" s="21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x14ac:dyDescent="0.25">
      <c r="A152" s="20"/>
      <c r="B152" s="20"/>
      <c r="C152" s="20" t="s">
        <v>66</v>
      </c>
      <c r="D152" s="20"/>
      <c r="E152" s="20"/>
      <c r="F152" s="31">
        <f t="shared" ref="F152:F156" si="20">SUM(H152:L152)</f>
        <v>9100000</v>
      </c>
      <c r="G152" s="20"/>
      <c r="H152" s="25">
        <v>6977000</v>
      </c>
      <c r="I152" s="20"/>
      <c r="J152" s="25">
        <v>1301000</v>
      </c>
      <c r="K152" s="20"/>
      <c r="L152" s="25">
        <v>822000</v>
      </c>
      <c r="M152" s="20"/>
      <c r="N152" s="25">
        <v>5865000</v>
      </c>
      <c r="O152" s="20"/>
      <c r="P152" s="25">
        <v>3235000</v>
      </c>
      <c r="Q152" s="20"/>
      <c r="R152" s="25">
        <v>0</v>
      </c>
    </row>
    <row r="153" spans="1:18" x14ac:dyDescent="0.25">
      <c r="A153" s="20"/>
      <c r="B153" s="20"/>
      <c r="C153" s="20" t="s">
        <v>67</v>
      </c>
      <c r="D153" s="20"/>
      <c r="E153" s="20"/>
      <c r="F153" s="31">
        <f t="shared" si="20"/>
        <v>4066000</v>
      </c>
      <c r="G153" s="20"/>
      <c r="H153" s="25">
        <v>3431000</v>
      </c>
      <c r="I153" s="20"/>
      <c r="J153" s="25">
        <v>411000</v>
      </c>
      <c r="K153" s="20"/>
      <c r="L153" s="25">
        <v>224000</v>
      </c>
      <c r="M153" s="20"/>
      <c r="N153" s="25">
        <v>2614000</v>
      </c>
      <c r="O153" s="20"/>
      <c r="P153" s="25">
        <v>1452000</v>
      </c>
      <c r="Q153" s="20"/>
      <c r="R153" s="25">
        <v>0</v>
      </c>
    </row>
    <row r="154" spans="1:18" x14ac:dyDescent="0.25">
      <c r="A154" s="20"/>
      <c r="B154" s="20"/>
      <c r="C154" s="20" t="s">
        <v>39</v>
      </c>
      <c r="D154" s="20"/>
      <c r="E154" s="20"/>
      <c r="F154" s="31">
        <f t="shared" si="20"/>
        <v>6861000</v>
      </c>
      <c r="G154" s="20"/>
      <c r="H154" s="25">
        <v>3285000</v>
      </c>
      <c r="I154" s="20"/>
      <c r="J154" s="25">
        <v>1281000</v>
      </c>
      <c r="K154" s="20"/>
      <c r="L154" s="25">
        <v>2295000</v>
      </c>
      <c r="M154" s="20"/>
      <c r="N154" s="25">
        <v>4214000</v>
      </c>
      <c r="O154" s="20"/>
      <c r="P154" s="25">
        <v>2800000</v>
      </c>
      <c r="Q154" s="20"/>
      <c r="R154" s="25">
        <v>153000</v>
      </c>
    </row>
    <row r="155" spans="1:18" x14ac:dyDescent="0.25">
      <c r="A155" s="20"/>
      <c r="B155" s="20"/>
      <c r="C155" s="20" t="s">
        <v>68</v>
      </c>
      <c r="D155" s="20"/>
      <c r="E155" s="20"/>
      <c r="F155" s="31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x14ac:dyDescent="0.25">
      <c r="A156" s="20"/>
      <c r="B156" s="20"/>
      <c r="C156" s="20"/>
      <c r="D156" s="20"/>
      <c r="E156" s="20" t="s">
        <v>69</v>
      </c>
      <c r="F156" s="28">
        <f t="shared" si="20"/>
        <v>3744000</v>
      </c>
      <c r="G156" s="20"/>
      <c r="H156" s="27">
        <v>2695000</v>
      </c>
      <c r="I156" s="20"/>
      <c r="J156" s="27">
        <v>486000</v>
      </c>
      <c r="K156" s="20"/>
      <c r="L156" s="27">
        <v>563000</v>
      </c>
      <c r="M156" s="20"/>
      <c r="N156" s="27">
        <v>2209000</v>
      </c>
      <c r="O156" s="20"/>
      <c r="P156" s="27">
        <v>1535000</v>
      </c>
      <c r="Q156" s="20"/>
      <c r="R156" s="27">
        <v>0</v>
      </c>
    </row>
    <row r="157" spans="1:18" x14ac:dyDescent="0.25">
      <c r="A157" s="20"/>
      <c r="B157" s="20"/>
      <c r="C157" s="20"/>
      <c r="D157" s="20"/>
      <c r="E157" s="20"/>
      <c r="F157" s="21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x14ac:dyDescent="0.25">
      <c r="A158" s="20"/>
      <c r="B158" s="20"/>
      <c r="C158" s="20"/>
      <c r="D158" s="20"/>
      <c r="E158" s="20" t="s">
        <v>3</v>
      </c>
      <c r="F158" s="28">
        <f>SUM(F152:F156)</f>
        <v>23771000</v>
      </c>
      <c r="G158" s="27">
        <f t="shared" ref="G158:R158" si="21">SUM(G152:G156)</f>
        <v>0</v>
      </c>
      <c r="H158" s="27">
        <f t="shared" si="21"/>
        <v>16388000</v>
      </c>
      <c r="I158" s="27">
        <f t="shared" si="21"/>
        <v>0</v>
      </c>
      <c r="J158" s="27">
        <f t="shared" si="21"/>
        <v>3479000</v>
      </c>
      <c r="K158" s="27">
        <f t="shared" si="21"/>
        <v>0</v>
      </c>
      <c r="L158" s="27">
        <f t="shared" si="21"/>
        <v>3904000</v>
      </c>
      <c r="M158" s="27">
        <f t="shared" si="21"/>
        <v>0</v>
      </c>
      <c r="N158" s="27">
        <f t="shared" si="21"/>
        <v>14902000</v>
      </c>
      <c r="O158" s="27">
        <f t="shared" si="21"/>
        <v>0</v>
      </c>
      <c r="P158" s="27">
        <f t="shared" si="21"/>
        <v>9022000</v>
      </c>
      <c r="Q158" s="27">
        <f t="shared" si="21"/>
        <v>0</v>
      </c>
      <c r="R158" s="27">
        <f t="shared" si="21"/>
        <v>153000</v>
      </c>
    </row>
    <row r="159" spans="1:18" x14ac:dyDescent="0.25">
      <c r="A159" s="20"/>
      <c r="B159" s="20"/>
      <c r="C159" s="20"/>
      <c r="D159" s="20"/>
      <c r="E159" s="20"/>
      <c r="F159" s="21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x14ac:dyDescent="0.25">
      <c r="A160" s="20"/>
      <c r="B160" s="20" t="s">
        <v>24</v>
      </c>
      <c r="C160" s="20"/>
      <c r="D160" s="20"/>
      <c r="E160" s="20"/>
      <c r="F160" s="21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x14ac:dyDescent="0.25">
      <c r="A161" s="20"/>
      <c r="B161" s="20"/>
      <c r="C161" s="20" t="s">
        <v>66</v>
      </c>
      <c r="D161" s="20"/>
      <c r="E161" s="20"/>
      <c r="F161" s="31">
        <f t="shared" ref="F161:F165" si="22">SUM(H161:L161)</f>
        <v>1000</v>
      </c>
      <c r="G161" s="20"/>
      <c r="H161" s="25">
        <v>0</v>
      </c>
      <c r="I161" s="20"/>
      <c r="J161" s="25">
        <v>0</v>
      </c>
      <c r="K161" s="20"/>
      <c r="L161" s="25">
        <v>1000</v>
      </c>
      <c r="M161" s="20"/>
      <c r="N161" s="25">
        <v>0</v>
      </c>
      <c r="O161" s="20"/>
      <c r="P161" s="25">
        <v>1000</v>
      </c>
      <c r="Q161" s="20"/>
      <c r="R161" s="25">
        <v>0</v>
      </c>
    </row>
    <row r="162" spans="1:18" x14ac:dyDescent="0.25">
      <c r="A162" s="20"/>
      <c r="B162" s="20"/>
      <c r="C162" s="20" t="s">
        <v>67</v>
      </c>
      <c r="D162" s="20"/>
      <c r="E162" s="20"/>
      <c r="F162" s="31">
        <f t="shared" si="22"/>
        <v>48000</v>
      </c>
      <c r="G162" s="20"/>
      <c r="H162" s="25">
        <v>45000</v>
      </c>
      <c r="I162" s="20"/>
      <c r="J162" s="25">
        <v>2000</v>
      </c>
      <c r="K162" s="20"/>
      <c r="L162" s="25">
        <v>1000</v>
      </c>
      <c r="M162" s="20"/>
      <c r="N162" s="25">
        <v>31000</v>
      </c>
      <c r="O162" s="20"/>
      <c r="P162" s="25">
        <v>17000</v>
      </c>
      <c r="Q162" s="20"/>
      <c r="R162" s="25">
        <v>0</v>
      </c>
    </row>
    <row r="163" spans="1:18" x14ac:dyDescent="0.25">
      <c r="A163" s="20"/>
      <c r="B163" s="20"/>
      <c r="C163" s="20" t="s">
        <v>39</v>
      </c>
      <c r="D163" s="20"/>
      <c r="E163" s="20"/>
      <c r="F163" s="31">
        <f t="shared" si="22"/>
        <v>0</v>
      </c>
      <c r="G163" s="20"/>
      <c r="H163" s="25">
        <v>0</v>
      </c>
      <c r="I163" s="20"/>
      <c r="J163" s="25">
        <v>0</v>
      </c>
      <c r="K163" s="20"/>
      <c r="L163" s="25">
        <v>0</v>
      </c>
      <c r="M163" s="20"/>
      <c r="N163" s="25">
        <v>0</v>
      </c>
      <c r="O163" s="20"/>
      <c r="P163" s="25">
        <v>0</v>
      </c>
      <c r="Q163" s="20"/>
      <c r="R163" s="25">
        <v>0</v>
      </c>
    </row>
    <row r="164" spans="1:18" x14ac:dyDescent="0.25">
      <c r="A164" s="20"/>
      <c r="B164" s="20"/>
      <c r="C164" s="20" t="s">
        <v>68</v>
      </c>
      <c r="D164" s="20"/>
      <c r="E164" s="20"/>
      <c r="F164" s="31">
        <f t="shared" si="22"/>
        <v>0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x14ac:dyDescent="0.25">
      <c r="A165" s="20"/>
      <c r="B165" s="20"/>
      <c r="C165" s="20"/>
      <c r="D165" s="20"/>
      <c r="E165" s="20" t="s">
        <v>69</v>
      </c>
      <c r="F165" s="28">
        <f t="shared" si="22"/>
        <v>1000</v>
      </c>
      <c r="G165" s="20"/>
      <c r="H165" s="27">
        <v>1000</v>
      </c>
      <c r="I165" s="20"/>
      <c r="J165" s="27">
        <v>0</v>
      </c>
      <c r="K165" s="20"/>
      <c r="L165" s="27">
        <v>0</v>
      </c>
      <c r="M165" s="20"/>
      <c r="N165" s="27">
        <v>1000</v>
      </c>
      <c r="O165" s="20"/>
      <c r="P165" s="27">
        <v>0</v>
      </c>
      <c r="Q165" s="20"/>
      <c r="R165" s="27">
        <v>0</v>
      </c>
    </row>
    <row r="166" spans="1:18" x14ac:dyDescent="0.25">
      <c r="A166" s="20"/>
      <c r="B166" s="20"/>
      <c r="C166" s="20"/>
      <c r="D166" s="20"/>
      <c r="E166" s="20"/>
      <c r="F166" s="21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x14ac:dyDescent="0.25">
      <c r="A167" s="20"/>
      <c r="B167" s="20"/>
      <c r="C167" s="20"/>
      <c r="D167" s="20"/>
      <c r="E167" s="20" t="s">
        <v>3</v>
      </c>
      <c r="F167" s="28">
        <f>SUM(F161:F166)</f>
        <v>50000</v>
      </c>
      <c r="G167" s="27">
        <f t="shared" ref="G167:R167" si="23">SUM(G161:G166)</f>
        <v>0</v>
      </c>
      <c r="H167" s="27">
        <f t="shared" si="23"/>
        <v>46000</v>
      </c>
      <c r="I167" s="27">
        <f t="shared" si="23"/>
        <v>0</v>
      </c>
      <c r="J167" s="27">
        <f t="shared" si="23"/>
        <v>2000</v>
      </c>
      <c r="K167" s="27">
        <f t="shared" si="23"/>
        <v>0</v>
      </c>
      <c r="L167" s="27">
        <f t="shared" si="23"/>
        <v>2000</v>
      </c>
      <c r="M167" s="27">
        <f t="shared" si="23"/>
        <v>0</v>
      </c>
      <c r="N167" s="27">
        <f t="shared" si="23"/>
        <v>32000</v>
      </c>
      <c r="O167" s="27">
        <f t="shared" si="23"/>
        <v>0</v>
      </c>
      <c r="P167" s="27">
        <f t="shared" si="23"/>
        <v>18000</v>
      </c>
      <c r="Q167" s="27">
        <f t="shared" si="23"/>
        <v>0</v>
      </c>
      <c r="R167" s="27">
        <f t="shared" si="23"/>
        <v>0</v>
      </c>
    </row>
    <row r="168" spans="1:18" x14ac:dyDescent="0.25">
      <c r="A168" s="20"/>
      <c r="B168" s="20"/>
      <c r="C168" s="20"/>
      <c r="D168" s="20"/>
      <c r="E168" s="20"/>
      <c r="F168" s="21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x14ac:dyDescent="0.25">
      <c r="A169" s="20"/>
      <c r="B169" s="20" t="s">
        <v>29</v>
      </c>
      <c r="C169" s="20"/>
      <c r="D169" s="20"/>
      <c r="E169" s="20"/>
      <c r="F169" s="28">
        <f t="shared" ref="F169" si="24">SUM(H169:L169)</f>
        <v>2000</v>
      </c>
      <c r="G169" s="20"/>
      <c r="H169" s="27">
        <v>0</v>
      </c>
      <c r="I169" s="20"/>
      <c r="J169" s="27">
        <v>2000</v>
      </c>
      <c r="K169" s="20"/>
      <c r="L169" s="27">
        <v>0</v>
      </c>
      <c r="M169" s="20"/>
      <c r="N169" s="27">
        <v>0</v>
      </c>
      <c r="O169" s="20"/>
      <c r="P169" s="27">
        <v>2000</v>
      </c>
      <c r="Q169" s="20"/>
      <c r="R169" s="27">
        <v>0</v>
      </c>
    </row>
    <row r="170" spans="1:18" x14ac:dyDescent="0.25">
      <c r="A170" s="20"/>
      <c r="B170" s="20"/>
      <c r="C170" s="20"/>
      <c r="D170" s="20"/>
      <c r="E170" s="20"/>
      <c r="F170" s="21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x14ac:dyDescent="0.25">
      <c r="A171" s="20"/>
      <c r="B171" s="20"/>
      <c r="C171" s="20"/>
      <c r="D171" s="20"/>
      <c r="E171" s="20" t="s">
        <v>70</v>
      </c>
      <c r="F171" s="21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x14ac:dyDescent="0.25">
      <c r="A172" s="20"/>
      <c r="B172" s="20"/>
      <c r="C172" s="20"/>
      <c r="D172" s="20"/>
      <c r="E172" s="20" t="s">
        <v>71</v>
      </c>
      <c r="F172" s="28">
        <f>F158+F167+F169</f>
        <v>23823000</v>
      </c>
      <c r="G172" s="27">
        <f t="shared" ref="G172:R172" si="25">G158+G167+G169</f>
        <v>0</v>
      </c>
      <c r="H172" s="27">
        <f t="shared" si="25"/>
        <v>16434000</v>
      </c>
      <c r="I172" s="27">
        <f t="shared" si="25"/>
        <v>0</v>
      </c>
      <c r="J172" s="27">
        <f t="shared" si="25"/>
        <v>3483000</v>
      </c>
      <c r="K172" s="27">
        <f t="shared" si="25"/>
        <v>0</v>
      </c>
      <c r="L172" s="27">
        <f t="shared" si="25"/>
        <v>3906000</v>
      </c>
      <c r="M172" s="27">
        <f t="shared" si="25"/>
        <v>0</v>
      </c>
      <c r="N172" s="27">
        <f t="shared" si="25"/>
        <v>14934000</v>
      </c>
      <c r="O172" s="27">
        <f t="shared" si="25"/>
        <v>0</v>
      </c>
      <c r="P172" s="27">
        <f t="shared" si="25"/>
        <v>9042000</v>
      </c>
      <c r="Q172" s="27">
        <f t="shared" si="25"/>
        <v>0</v>
      </c>
      <c r="R172" s="27">
        <f t="shared" si="25"/>
        <v>153000</v>
      </c>
    </row>
    <row r="173" spans="1:18" x14ac:dyDescent="0.25">
      <c r="A173" s="20"/>
      <c r="B173" s="20"/>
      <c r="C173" s="20"/>
      <c r="D173" s="20"/>
      <c r="E173" s="20"/>
      <c r="F173" s="21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x14ac:dyDescent="0.25">
      <c r="A174" s="22" t="s">
        <v>72</v>
      </c>
      <c r="B174" s="20"/>
      <c r="C174" s="20"/>
      <c r="D174" s="20"/>
      <c r="E174" s="20"/>
      <c r="F174" s="21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x14ac:dyDescent="0.25">
      <c r="A175" s="20"/>
      <c r="B175" s="22" t="s">
        <v>73</v>
      </c>
      <c r="C175" s="20"/>
      <c r="D175" s="20"/>
      <c r="E175" s="20"/>
      <c r="F175" s="21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x14ac:dyDescent="0.25">
      <c r="A176" s="20"/>
      <c r="B176" s="20"/>
      <c r="C176" s="20"/>
      <c r="D176" s="20"/>
      <c r="E176" s="20"/>
      <c r="F176" s="21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x14ac:dyDescent="0.25">
      <c r="A177" s="20"/>
      <c r="B177" s="20" t="s">
        <v>13</v>
      </c>
      <c r="C177" s="20"/>
      <c r="D177" s="20"/>
      <c r="E177" s="20"/>
      <c r="F177" s="28">
        <f t="shared" ref="F177" si="26">SUM(H177:L177)</f>
        <v>7411000</v>
      </c>
      <c r="G177" s="20"/>
      <c r="H177" s="27">
        <v>3257000</v>
      </c>
      <c r="I177" s="20"/>
      <c r="J177" s="27">
        <v>1634000</v>
      </c>
      <c r="K177" s="20"/>
      <c r="L177" s="27">
        <v>2520000</v>
      </c>
      <c r="M177" s="20"/>
      <c r="N177" s="27">
        <v>4570000</v>
      </c>
      <c r="O177" s="20"/>
      <c r="P177" s="27">
        <v>2841000</v>
      </c>
      <c r="Q177" s="20"/>
      <c r="R177" s="27">
        <v>0</v>
      </c>
    </row>
    <row r="178" spans="1:18" x14ac:dyDescent="0.25">
      <c r="A178" s="20"/>
      <c r="B178" s="20"/>
      <c r="C178" s="20"/>
      <c r="D178" s="20"/>
      <c r="E178" s="20"/>
      <c r="F178" s="21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x14ac:dyDescent="0.25">
      <c r="A179" s="20"/>
      <c r="B179" s="20" t="s">
        <v>24</v>
      </c>
      <c r="C179" s="20"/>
      <c r="D179" s="20"/>
      <c r="E179" s="20"/>
      <c r="F179" s="28">
        <f t="shared" ref="F179" si="27">SUM(H179:L179)</f>
        <v>476000</v>
      </c>
      <c r="G179" s="20"/>
      <c r="H179" s="27">
        <v>-1000</v>
      </c>
      <c r="I179" s="20"/>
      <c r="J179" s="27">
        <v>60000</v>
      </c>
      <c r="K179" s="20"/>
      <c r="L179" s="27">
        <v>417000</v>
      </c>
      <c r="M179" s="20"/>
      <c r="N179" s="27">
        <v>306000</v>
      </c>
      <c r="O179" s="20"/>
      <c r="P179" s="27">
        <v>170000</v>
      </c>
      <c r="Q179" s="20"/>
      <c r="R179" s="27">
        <v>0</v>
      </c>
    </row>
    <row r="180" spans="1:18" x14ac:dyDescent="0.25">
      <c r="A180" s="20"/>
      <c r="B180" s="20"/>
      <c r="C180" s="20"/>
      <c r="D180" s="20"/>
      <c r="E180" s="20"/>
      <c r="F180" s="21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x14ac:dyDescent="0.25">
      <c r="A181" s="20"/>
      <c r="B181" s="20" t="s">
        <v>28</v>
      </c>
      <c r="C181" s="20"/>
      <c r="D181" s="20"/>
      <c r="E181" s="20"/>
      <c r="F181" s="28">
        <f t="shared" ref="F181" si="28">SUM(H181:L181)</f>
        <v>313000</v>
      </c>
      <c r="G181" s="20"/>
      <c r="H181" s="27">
        <v>0</v>
      </c>
      <c r="I181" s="20"/>
      <c r="J181" s="27">
        <v>0</v>
      </c>
      <c r="K181" s="20"/>
      <c r="L181" s="27">
        <v>313000</v>
      </c>
      <c r="M181" s="20"/>
      <c r="N181" s="27">
        <v>81000</v>
      </c>
      <c r="O181" s="20"/>
      <c r="P181" s="27">
        <v>232000</v>
      </c>
      <c r="Q181" s="20"/>
      <c r="R181" s="27">
        <v>0</v>
      </c>
    </row>
    <row r="182" spans="1:18" x14ac:dyDescent="0.25">
      <c r="A182" s="20"/>
      <c r="B182" s="20"/>
      <c r="C182" s="20"/>
      <c r="D182" s="20"/>
      <c r="E182" s="20"/>
      <c r="F182" s="21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x14ac:dyDescent="0.25">
      <c r="A183" s="20"/>
      <c r="B183" s="20" t="s">
        <v>29</v>
      </c>
      <c r="C183" s="20"/>
      <c r="D183" s="20"/>
      <c r="E183" s="20"/>
      <c r="F183" s="28">
        <f t="shared" ref="F183" si="29">SUM(H183:L183)</f>
        <v>0</v>
      </c>
      <c r="G183" s="20"/>
      <c r="H183" s="27">
        <v>0</v>
      </c>
      <c r="I183" s="20"/>
      <c r="J183" s="27">
        <v>0</v>
      </c>
      <c r="K183" s="20"/>
      <c r="L183" s="27">
        <v>0</v>
      </c>
      <c r="M183" s="20"/>
      <c r="N183" s="27">
        <v>0</v>
      </c>
      <c r="O183" s="20"/>
      <c r="P183" s="27">
        <v>0</v>
      </c>
      <c r="Q183" s="20"/>
      <c r="R183" s="27">
        <v>0</v>
      </c>
    </row>
    <row r="184" spans="1:18" x14ac:dyDescent="0.25">
      <c r="A184" s="20"/>
      <c r="B184" s="20"/>
      <c r="C184" s="20"/>
      <c r="D184" s="20"/>
      <c r="E184" s="20"/>
      <c r="F184" s="21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x14ac:dyDescent="0.25">
      <c r="A185" s="20"/>
      <c r="B185" s="20"/>
      <c r="C185" s="20"/>
      <c r="D185" s="20"/>
      <c r="E185" s="20" t="s">
        <v>74</v>
      </c>
      <c r="F185" s="21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x14ac:dyDescent="0.25">
      <c r="A186" s="20"/>
      <c r="B186" s="20"/>
      <c r="C186" s="20"/>
      <c r="D186" s="20"/>
      <c r="E186" s="20" t="s">
        <v>75</v>
      </c>
      <c r="F186" s="28">
        <f>F177+F179+F181+F183</f>
        <v>8200000</v>
      </c>
      <c r="G186" s="27">
        <f t="shared" ref="G186:R186" si="30">G177+G179+G181+G183</f>
        <v>0</v>
      </c>
      <c r="H186" s="27">
        <f t="shared" si="30"/>
        <v>3256000</v>
      </c>
      <c r="I186" s="27">
        <f t="shared" si="30"/>
        <v>0</v>
      </c>
      <c r="J186" s="27">
        <f t="shared" si="30"/>
        <v>1694000</v>
      </c>
      <c r="K186" s="27">
        <f t="shared" si="30"/>
        <v>0</v>
      </c>
      <c r="L186" s="27">
        <f t="shared" si="30"/>
        <v>3250000</v>
      </c>
      <c r="M186" s="27">
        <f t="shared" si="30"/>
        <v>0</v>
      </c>
      <c r="N186" s="27">
        <f t="shared" si="30"/>
        <v>4957000</v>
      </c>
      <c r="O186" s="27">
        <f t="shared" si="30"/>
        <v>0</v>
      </c>
      <c r="P186" s="27">
        <f t="shared" si="30"/>
        <v>3243000</v>
      </c>
      <c r="Q186" s="27">
        <f t="shared" si="30"/>
        <v>0</v>
      </c>
      <c r="R186" s="27">
        <f t="shared" si="30"/>
        <v>0</v>
      </c>
    </row>
    <row r="187" spans="1:18" x14ac:dyDescent="0.25">
      <c r="A187" s="20"/>
      <c r="B187" s="20"/>
      <c r="C187" s="20"/>
      <c r="D187" s="20"/>
      <c r="E187" s="20"/>
      <c r="F187" s="21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x14ac:dyDescent="0.25">
      <c r="A188" s="22" t="s">
        <v>76</v>
      </c>
      <c r="B188" s="20"/>
      <c r="C188" s="20"/>
      <c r="D188" s="20"/>
      <c r="E188" s="20"/>
      <c r="F188" s="21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x14ac:dyDescent="0.25">
      <c r="A189" s="20"/>
      <c r="B189" s="20"/>
      <c r="C189" s="20"/>
      <c r="D189" s="20"/>
      <c r="E189" s="20"/>
      <c r="F189" s="21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x14ac:dyDescent="0.25">
      <c r="A190" s="20"/>
      <c r="B190" s="20" t="s">
        <v>13</v>
      </c>
      <c r="C190" s="20"/>
      <c r="D190" s="20"/>
      <c r="E190" s="20"/>
      <c r="F190" s="28">
        <f t="shared" ref="F190" si="31">SUM(H190:L190)</f>
        <v>34115000</v>
      </c>
      <c r="G190" s="20"/>
      <c r="H190" s="27">
        <v>20062000</v>
      </c>
      <c r="I190" s="20"/>
      <c r="J190" s="27">
        <v>11209000</v>
      </c>
      <c r="K190" s="20"/>
      <c r="L190" s="27">
        <v>2844000</v>
      </c>
      <c r="M190" s="20"/>
      <c r="N190" s="27">
        <v>23553000</v>
      </c>
      <c r="O190" s="20"/>
      <c r="P190" s="27">
        <v>10571000</v>
      </c>
      <c r="Q190" s="20"/>
      <c r="R190" s="27">
        <v>9000</v>
      </c>
    </row>
    <row r="191" spans="1:18" x14ac:dyDescent="0.25">
      <c r="A191" s="20"/>
      <c r="B191" s="20"/>
      <c r="C191" s="20"/>
      <c r="D191" s="20"/>
      <c r="E191" s="20"/>
      <c r="F191" s="21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x14ac:dyDescent="0.25">
      <c r="A192" s="20"/>
      <c r="B192" s="20" t="s">
        <v>24</v>
      </c>
      <c r="C192" s="20"/>
      <c r="D192" s="20"/>
      <c r="E192" s="20"/>
      <c r="F192" s="28">
        <f t="shared" ref="F192" si="32">SUM(H192:L192)</f>
        <v>11855000</v>
      </c>
      <c r="G192" s="20"/>
      <c r="H192" s="27">
        <v>2464000</v>
      </c>
      <c r="I192" s="20"/>
      <c r="J192" s="27">
        <v>2407000</v>
      </c>
      <c r="K192" s="20"/>
      <c r="L192" s="27">
        <v>6984000</v>
      </c>
      <c r="M192" s="20"/>
      <c r="N192" s="27">
        <v>6900000</v>
      </c>
      <c r="O192" s="20"/>
      <c r="P192" s="27">
        <v>4955000</v>
      </c>
      <c r="Q192" s="20"/>
      <c r="R192" s="27">
        <v>0</v>
      </c>
    </row>
    <row r="193" spans="1:18" x14ac:dyDescent="0.25">
      <c r="A193" s="20"/>
      <c r="B193" s="20"/>
      <c r="C193" s="20"/>
      <c r="D193" s="20"/>
      <c r="E193" s="20"/>
      <c r="F193" s="21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x14ac:dyDescent="0.25">
      <c r="A194" s="20"/>
      <c r="B194" s="20" t="s">
        <v>28</v>
      </c>
      <c r="C194" s="20"/>
      <c r="D194" s="20"/>
      <c r="E194" s="20"/>
      <c r="F194" s="28">
        <f t="shared" ref="F194" si="33">SUM(H194:L194)</f>
        <v>590000</v>
      </c>
      <c r="G194" s="20"/>
      <c r="H194" s="27">
        <v>1000</v>
      </c>
      <c r="I194" s="20"/>
      <c r="J194" s="27">
        <v>119000</v>
      </c>
      <c r="K194" s="20"/>
      <c r="L194" s="27">
        <v>470000</v>
      </c>
      <c r="M194" s="20"/>
      <c r="N194" s="27">
        <v>281000</v>
      </c>
      <c r="O194" s="20"/>
      <c r="P194" s="27">
        <v>309000</v>
      </c>
      <c r="Q194" s="20"/>
      <c r="R194" s="27">
        <v>0</v>
      </c>
    </row>
    <row r="195" spans="1:18" x14ac:dyDescent="0.25">
      <c r="A195" s="20"/>
      <c r="B195" s="20"/>
      <c r="C195" s="20"/>
      <c r="D195" s="20"/>
      <c r="E195" s="20"/>
      <c r="F195" s="21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x14ac:dyDescent="0.25">
      <c r="A196" s="20"/>
      <c r="B196" s="20" t="s">
        <v>29</v>
      </c>
      <c r="C196" s="20"/>
      <c r="D196" s="20"/>
      <c r="E196" s="20"/>
      <c r="F196" s="28">
        <f t="shared" ref="F196" si="34">SUM(H196:L196)</f>
        <v>14787000</v>
      </c>
      <c r="G196" s="20"/>
      <c r="H196" s="27">
        <v>2200000</v>
      </c>
      <c r="I196" s="20"/>
      <c r="J196" s="27">
        <v>11663000</v>
      </c>
      <c r="K196" s="20"/>
      <c r="L196" s="27">
        <v>924000</v>
      </c>
      <c r="M196" s="20"/>
      <c r="N196" s="27">
        <v>7585000</v>
      </c>
      <c r="O196" s="20"/>
      <c r="P196" s="27">
        <v>7208000</v>
      </c>
      <c r="Q196" s="20"/>
      <c r="R196" s="27">
        <v>6000</v>
      </c>
    </row>
    <row r="197" spans="1:18" x14ac:dyDescent="0.25">
      <c r="A197" s="20"/>
      <c r="B197" s="20"/>
      <c r="C197" s="20"/>
      <c r="D197" s="20"/>
      <c r="E197" s="20"/>
      <c r="F197" s="21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x14ac:dyDescent="0.25">
      <c r="A198" s="20"/>
      <c r="B198" s="20"/>
      <c r="C198" s="20"/>
      <c r="D198" s="20"/>
      <c r="E198" s="20" t="s">
        <v>77</v>
      </c>
      <c r="F198" s="28">
        <f>F190+F192+F194+F196</f>
        <v>61347000</v>
      </c>
      <c r="G198" s="27">
        <f t="shared" ref="G198:R198" si="35">G190+G192+G194+G196</f>
        <v>0</v>
      </c>
      <c r="H198" s="27">
        <f t="shared" si="35"/>
        <v>24727000</v>
      </c>
      <c r="I198" s="27">
        <f t="shared" si="35"/>
        <v>0</v>
      </c>
      <c r="J198" s="27">
        <f t="shared" si="35"/>
        <v>25398000</v>
      </c>
      <c r="K198" s="27">
        <f t="shared" si="35"/>
        <v>0</v>
      </c>
      <c r="L198" s="27">
        <f t="shared" si="35"/>
        <v>11222000</v>
      </c>
      <c r="M198" s="27">
        <f t="shared" si="35"/>
        <v>0</v>
      </c>
      <c r="N198" s="27">
        <f t="shared" si="35"/>
        <v>38319000</v>
      </c>
      <c r="O198" s="27">
        <f t="shared" si="35"/>
        <v>0</v>
      </c>
      <c r="P198" s="27">
        <f t="shared" si="35"/>
        <v>23043000</v>
      </c>
      <c r="Q198" s="27">
        <f t="shared" si="35"/>
        <v>0</v>
      </c>
      <c r="R198" s="27">
        <f t="shared" si="35"/>
        <v>15000</v>
      </c>
    </row>
    <row r="199" spans="1:18" x14ac:dyDescent="0.25">
      <c r="A199" s="20"/>
      <c r="B199" s="20"/>
      <c r="C199" s="20"/>
      <c r="D199" s="20"/>
      <c r="E199" s="20"/>
      <c r="F199" s="21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x14ac:dyDescent="0.25">
      <c r="A200" s="22" t="s">
        <v>78</v>
      </c>
      <c r="B200" s="20"/>
      <c r="C200" s="20"/>
      <c r="D200" s="20"/>
      <c r="E200" s="20"/>
      <c r="F200" s="21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x14ac:dyDescent="0.25">
      <c r="A201" s="20"/>
      <c r="B201" s="20"/>
      <c r="C201" s="20"/>
      <c r="D201" s="20"/>
      <c r="E201" s="20"/>
      <c r="F201" s="21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x14ac:dyDescent="0.25">
      <c r="A202" s="20"/>
      <c r="B202" s="20" t="s">
        <v>13</v>
      </c>
      <c r="C202" s="20"/>
      <c r="D202" s="20"/>
      <c r="E202" s="20"/>
      <c r="F202" s="21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x14ac:dyDescent="0.25">
      <c r="A203" s="20"/>
      <c r="B203" s="20"/>
      <c r="C203" s="20" t="s">
        <v>79</v>
      </c>
      <c r="D203" s="20"/>
      <c r="E203" s="20"/>
      <c r="F203" s="31">
        <f t="shared" ref="F203:F266" si="36">SUM(H203:L203)</f>
        <v>3333000</v>
      </c>
      <c r="G203" s="20"/>
      <c r="H203" s="25">
        <v>3124000</v>
      </c>
      <c r="I203" s="20"/>
      <c r="J203" s="25">
        <v>155000</v>
      </c>
      <c r="K203" s="20"/>
      <c r="L203" s="25">
        <v>54000</v>
      </c>
      <c r="M203" s="20"/>
      <c r="N203" s="25">
        <v>2206000</v>
      </c>
      <c r="O203" s="20"/>
      <c r="P203" s="25">
        <v>1127000</v>
      </c>
      <c r="Q203" s="20"/>
      <c r="R203" s="25">
        <v>0</v>
      </c>
    </row>
    <row r="204" spans="1:18" x14ac:dyDescent="0.25">
      <c r="A204" s="20"/>
      <c r="B204" s="20"/>
      <c r="C204" s="20" t="s">
        <v>80</v>
      </c>
      <c r="D204" s="20"/>
      <c r="E204" s="20"/>
      <c r="F204" s="31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x14ac:dyDescent="0.25">
      <c r="A205" s="20"/>
      <c r="B205" s="20"/>
      <c r="C205" s="20"/>
      <c r="D205" s="20"/>
      <c r="E205" s="20" t="s">
        <v>81</v>
      </c>
      <c r="F205" s="31">
        <f t="shared" si="36"/>
        <v>144000</v>
      </c>
      <c r="G205" s="20"/>
      <c r="H205" s="25">
        <v>5000</v>
      </c>
      <c r="I205" s="20"/>
      <c r="J205" s="25">
        <v>0</v>
      </c>
      <c r="K205" s="20"/>
      <c r="L205" s="25">
        <v>139000</v>
      </c>
      <c r="M205" s="20"/>
      <c r="N205" s="25">
        <v>81000</v>
      </c>
      <c r="O205" s="20"/>
      <c r="P205" s="25">
        <v>63000</v>
      </c>
      <c r="Q205" s="20"/>
      <c r="R205" s="25">
        <v>0</v>
      </c>
    </row>
    <row r="206" spans="1:18" x14ac:dyDescent="0.25">
      <c r="A206" s="20"/>
      <c r="B206" s="20"/>
      <c r="C206" s="20" t="s">
        <v>82</v>
      </c>
      <c r="D206" s="20"/>
      <c r="E206" s="20"/>
      <c r="F206" s="31">
        <f t="shared" si="36"/>
        <v>8590000</v>
      </c>
      <c r="G206" s="20"/>
      <c r="H206" s="25">
        <v>7477000</v>
      </c>
      <c r="I206" s="20"/>
      <c r="J206" s="25">
        <v>386000</v>
      </c>
      <c r="K206" s="20"/>
      <c r="L206" s="25">
        <v>727000</v>
      </c>
      <c r="M206" s="20"/>
      <c r="N206" s="25">
        <v>5645000</v>
      </c>
      <c r="O206" s="20"/>
      <c r="P206" s="25">
        <v>2945000</v>
      </c>
      <c r="Q206" s="20"/>
      <c r="R206" s="25">
        <v>0</v>
      </c>
    </row>
    <row r="207" spans="1:18" x14ac:dyDescent="0.25">
      <c r="A207" s="20"/>
      <c r="B207" s="20"/>
      <c r="C207" s="20" t="s">
        <v>83</v>
      </c>
      <c r="D207" s="20"/>
      <c r="E207" s="20"/>
      <c r="F207" s="31">
        <f t="shared" si="36"/>
        <v>536000</v>
      </c>
      <c r="G207" s="20"/>
      <c r="H207" s="25">
        <v>-56000</v>
      </c>
      <c r="I207" s="20"/>
      <c r="J207" s="25">
        <v>133000</v>
      </c>
      <c r="K207" s="20"/>
      <c r="L207" s="25">
        <v>459000</v>
      </c>
      <c r="M207" s="20"/>
      <c r="N207" s="25">
        <v>214000</v>
      </c>
      <c r="O207" s="20"/>
      <c r="P207" s="25">
        <v>322000</v>
      </c>
      <c r="Q207" s="20"/>
      <c r="R207" s="25">
        <v>0</v>
      </c>
    </row>
    <row r="208" spans="1:18" x14ac:dyDescent="0.25">
      <c r="A208" s="20"/>
      <c r="B208" s="20"/>
      <c r="C208" s="20" t="s">
        <v>84</v>
      </c>
      <c r="D208" s="20"/>
      <c r="E208" s="20"/>
      <c r="F208" s="31">
        <f t="shared" si="36"/>
        <v>3752000</v>
      </c>
      <c r="G208" s="20"/>
      <c r="H208" s="25">
        <v>3136000</v>
      </c>
      <c r="I208" s="20"/>
      <c r="J208" s="25">
        <v>251000</v>
      </c>
      <c r="K208" s="20"/>
      <c r="L208" s="25">
        <v>365000</v>
      </c>
      <c r="M208" s="20"/>
      <c r="N208" s="25">
        <v>2366000</v>
      </c>
      <c r="O208" s="20"/>
      <c r="P208" s="25">
        <v>1386000</v>
      </c>
      <c r="Q208" s="20"/>
      <c r="R208" s="25">
        <v>0</v>
      </c>
    </row>
    <row r="209" spans="1:18" x14ac:dyDescent="0.25">
      <c r="A209" s="20"/>
      <c r="B209" s="20"/>
      <c r="C209" s="20" t="s">
        <v>85</v>
      </c>
      <c r="D209" s="20"/>
      <c r="E209" s="20"/>
      <c r="F209" s="31">
        <f t="shared" si="36"/>
        <v>2700000</v>
      </c>
      <c r="G209" s="20"/>
      <c r="H209" s="25">
        <v>2205000</v>
      </c>
      <c r="I209" s="20"/>
      <c r="J209" s="25">
        <v>288000</v>
      </c>
      <c r="K209" s="20"/>
      <c r="L209" s="25">
        <v>207000</v>
      </c>
      <c r="M209" s="20"/>
      <c r="N209" s="25">
        <v>1696000</v>
      </c>
      <c r="O209" s="20"/>
      <c r="P209" s="25">
        <v>1004000</v>
      </c>
      <c r="Q209" s="20"/>
      <c r="R209" s="25">
        <v>0</v>
      </c>
    </row>
    <row r="210" spans="1:18" x14ac:dyDescent="0.25">
      <c r="A210" s="20"/>
      <c r="B210" s="20"/>
      <c r="C210" s="20" t="s">
        <v>86</v>
      </c>
      <c r="D210" s="20"/>
      <c r="E210" s="20"/>
      <c r="F210" s="31">
        <f t="shared" si="36"/>
        <v>5673000</v>
      </c>
      <c r="G210" s="20"/>
      <c r="H210" s="25">
        <v>4331000</v>
      </c>
      <c r="I210" s="20"/>
      <c r="J210" s="25">
        <v>344000</v>
      </c>
      <c r="K210" s="20"/>
      <c r="L210" s="25">
        <v>998000</v>
      </c>
      <c r="M210" s="20"/>
      <c r="N210" s="25">
        <v>3486000</v>
      </c>
      <c r="O210" s="20"/>
      <c r="P210" s="25">
        <v>2187000</v>
      </c>
      <c r="Q210" s="20"/>
      <c r="R210" s="25">
        <v>0</v>
      </c>
    </row>
    <row r="211" spans="1:18" x14ac:dyDescent="0.25">
      <c r="A211" s="20"/>
      <c r="B211" s="20"/>
      <c r="C211" s="20" t="s">
        <v>87</v>
      </c>
      <c r="D211" s="20"/>
      <c r="E211" s="20"/>
      <c r="F211" s="31">
        <f t="shared" si="36"/>
        <v>853000</v>
      </c>
      <c r="G211" s="20"/>
      <c r="H211" s="25">
        <v>482000</v>
      </c>
      <c r="I211" s="20"/>
      <c r="J211" s="25">
        <v>135000</v>
      </c>
      <c r="K211" s="20"/>
      <c r="L211" s="25">
        <v>236000</v>
      </c>
      <c r="M211" s="20"/>
      <c r="N211" s="25">
        <v>499000</v>
      </c>
      <c r="O211" s="20"/>
      <c r="P211" s="25">
        <v>354000</v>
      </c>
      <c r="Q211" s="20"/>
      <c r="R211" s="25">
        <v>0</v>
      </c>
    </row>
    <row r="212" spans="1:18" x14ac:dyDescent="0.25">
      <c r="A212" s="20"/>
      <c r="B212" s="20"/>
      <c r="C212" s="20" t="s">
        <v>88</v>
      </c>
      <c r="D212" s="20"/>
      <c r="E212" s="20"/>
      <c r="F212" s="31">
        <f t="shared" si="36"/>
        <v>3721000</v>
      </c>
      <c r="G212" s="20"/>
      <c r="H212" s="25">
        <v>3631000</v>
      </c>
      <c r="I212" s="20"/>
      <c r="J212" s="25">
        <v>90000</v>
      </c>
      <c r="K212" s="20"/>
      <c r="L212" s="25">
        <v>0</v>
      </c>
      <c r="M212" s="20"/>
      <c r="N212" s="25">
        <v>2456000</v>
      </c>
      <c r="O212" s="20"/>
      <c r="P212" s="25">
        <v>1265000</v>
      </c>
      <c r="Q212" s="20"/>
      <c r="R212" s="25">
        <v>0</v>
      </c>
    </row>
    <row r="213" spans="1:18" x14ac:dyDescent="0.25">
      <c r="A213" s="20"/>
      <c r="B213" s="20"/>
      <c r="C213" s="20" t="s">
        <v>89</v>
      </c>
      <c r="D213" s="20"/>
      <c r="E213" s="20"/>
      <c r="F213" s="31">
        <f t="shared" si="36"/>
        <v>483000</v>
      </c>
      <c r="G213" s="20"/>
      <c r="H213" s="25">
        <v>389000</v>
      </c>
      <c r="I213" s="20"/>
      <c r="J213" s="25">
        <v>68000</v>
      </c>
      <c r="K213" s="20"/>
      <c r="L213" s="25">
        <v>26000</v>
      </c>
      <c r="M213" s="20"/>
      <c r="N213" s="25">
        <v>362000</v>
      </c>
      <c r="O213" s="20"/>
      <c r="P213" s="25">
        <v>121000</v>
      </c>
      <c r="Q213" s="20"/>
      <c r="R213" s="25">
        <v>0</v>
      </c>
    </row>
    <row r="214" spans="1:18" x14ac:dyDescent="0.25">
      <c r="A214" s="20"/>
      <c r="B214" s="20"/>
      <c r="C214" s="20" t="s">
        <v>90</v>
      </c>
      <c r="D214" s="20"/>
      <c r="E214" s="20"/>
      <c r="F214" s="31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5">
      <c r="A215" s="20"/>
      <c r="B215" s="20"/>
      <c r="C215" s="20" t="s">
        <v>22</v>
      </c>
      <c r="D215" s="20" t="s">
        <v>22</v>
      </c>
      <c r="E215" s="20" t="s">
        <v>91</v>
      </c>
      <c r="F215" s="31">
        <f t="shared" si="36"/>
        <v>107000</v>
      </c>
      <c r="G215" s="20"/>
      <c r="H215" s="25">
        <v>0</v>
      </c>
      <c r="I215" s="20"/>
      <c r="J215" s="25">
        <v>94000</v>
      </c>
      <c r="K215" s="20"/>
      <c r="L215" s="25">
        <v>13000</v>
      </c>
      <c r="M215" s="20"/>
      <c r="N215" s="25">
        <v>1000</v>
      </c>
      <c r="O215" s="20"/>
      <c r="P215" s="25">
        <v>106000</v>
      </c>
      <c r="Q215" s="20"/>
      <c r="R215" s="25">
        <v>0</v>
      </c>
    </row>
    <row r="216" spans="1:18" x14ac:dyDescent="0.25">
      <c r="A216" s="20"/>
      <c r="B216" s="20"/>
      <c r="C216" s="20" t="s">
        <v>92</v>
      </c>
      <c r="D216" s="20"/>
      <c r="E216" s="20"/>
      <c r="F216" s="31">
        <f t="shared" si="36"/>
        <v>62000</v>
      </c>
      <c r="G216" s="20"/>
      <c r="H216" s="25">
        <v>0</v>
      </c>
      <c r="I216" s="20"/>
      <c r="J216" s="25">
        <v>43000</v>
      </c>
      <c r="K216" s="20"/>
      <c r="L216" s="25">
        <v>19000</v>
      </c>
      <c r="M216" s="20"/>
      <c r="N216" s="25">
        <v>36000</v>
      </c>
      <c r="O216" s="20"/>
      <c r="P216" s="25">
        <v>26000</v>
      </c>
      <c r="Q216" s="20"/>
      <c r="R216" s="25">
        <v>0</v>
      </c>
    </row>
    <row r="217" spans="1:18" x14ac:dyDescent="0.25">
      <c r="A217" s="20"/>
      <c r="B217" s="20"/>
      <c r="C217" s="20" t="s">
        <v>93</v>
      </c>
      <c r="D217" s="20"/>
      <c r="E217" s="20"/>
      <c r="F217" s="31">
        <f t="shared" si="36"/>
        <v>3600000</v>
      </c>
      <c r="G217" s="20"/>
      <c r="H217" s="25">
        <v>2919000</v>
      </c>
      <c r="I217" s="20"/>
      <c r="J217" s="25">
        <v>164000</v>
      </c>
      <c r="K217" s="20"/>
      <c r="L217" s="25">
        <v>517000</v>
      </c>
      <c r="M217" s="20"/>
      <c r="N217" s="25">
        <v>2291000</v>
      </c>
      <c r="O217" s="20"/>
      <c r="P217" s="25">
        <v>1309000</v>
      </c>
      <c r="Q217" s="20"/>
      <c r="R217" s="25">
        <v>0</v>
      </c>
    </row>
    <row r="218" spans="1:18" x14ac:dyDescent="0.25">
      <c r="A218" s="20"/>
      <c r="B218" s="20"/>
      <c r="C218" s="20" t="s">
        <v>94</v>
      </c>
      <c r="D218" s="20"/>
      <c r="E218" s="20"/>
      <c r="F218" s="31">
        <f t="shared" si="36"/>
        <v>2803000</v>
      </c>
      <c r="G218" s="20"/>
      <c r="H218" s="25">
        <v>2183000</v>
      </c>
      <c r="I218" s="20"/>
      <c r="J218" s="25">
        <v>618000</v>
      </c>
      <c r="K218" s="20"/>
      <c r="L218" s="25">
        <v>2000</v>
      </c>
      <c r="M218" s="20"/>
      <c r="N218" s="25">
        <v>1929000</v>
      </c>
      <c r="O218" s="20"/>
      <c r="P218" s="25">
        <v>874000</v>
      </c>
      <c r="Q218" s="20"/>
      <c r="R218" s="25">
        <v>0</v>
      </c>
    </row>
    <row r="219" spans="1:18" x14ac:dyDescent="0.25">
      <c r="A219" s="20"/>
      <c r="B219" s="20"/>
      <c r="C219" s="20" t="s">
        <v>95</v>
      </c>
      <c r="D219" s="20"/>
      <c r="E219" s="20"/>
      <c r="F219" s="31">
        <f t="shared" si="36"/>
        <v>3637000</v>
      </c>
      <c r="G219" s="20"/>
      <c r="H219" s="25">
        <v>3478000</v>
      </c>
      <c r="I219" s="20"/>
      <c r="J219" s="25">
        <v>93000</v>
      </c>
      <c r="K219" s="20"/>
      <c r="L219" s="25">
        <v>66000</v>
      </c>
      <c r="M219" s="20"/>
      <c r="N219" s="25">
        <v>2363000</v>
      </c>
      <c r="O219" s="20"/>
      <c r="P219" s="25">
        <v>1274000</v>
      </c>
      <c r="Q219" s="20"/>
      <c r="R219" s="25">
        <v>0</v>
      </c>
    </row>
    <row r="220" spans="1:18" x14ac:dyDescent="0.25">
      <c r="A220" s="20"/>
      <c r="B220" s="20"/>
      <c r="C220" s="20" t="s">
        <v>96</v>
      </c>
      <c r="D220" s="20"/>
      <c r="E220" s="20"/>
      <c r="F220" s="31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</row>
    <row r="221" spans="1:18" x14ac:dyDescent="0.25">
      <c r="A221" s="20"/>
      <c r="B221" s="20"/>
      <c r="C221" s="20" t="s">
        <v>22</v>
      </c>
      <c r="D221" s="20" t="s">
        <v>22</v>
      </c>
      <c r="E221" s="20" t="s">
        <v>97</v>
      </c>
      <c r="F221" s="31">
        <f t="shared" si="36"/>
        <v>545000</v>
      </c>
      <c r="G221" s="20"/>
      <c r="H221" s="25">
        <v>532000</v>
      </c>
      <c r="I221" s="20"/>
      <c r="J221" s="25">
        <v>13000</v>
      </c>
      <c r="K221" s="20"/>
      <c r="L221" s="25">
        <v>0</v>
      </c>
      <c r="M221" s="20"/>
      <c r="N221" s="25">
        <v>371000</v>
      </c>
      <c r="O221" s="20"/>
      <c r="P221" s="25">
        <v>174000</v>
      </c>
      <c r="Q221" s="20"/>
      <c r="R221" s="25">
        <v>0</v>
      </c>
    </row>
    <row r="222" spans="1:18" x14ac:dyDescent="0.25">
      <c r="A222" s="20"/>
      <c r="B222" s="20"/>
      <c r="C222" s="20" t="s">
        <v>39</v>
      </c>
      <c r="D222" s="20"/>
      <c r="E222" s="20"/>
      <c r="F222" s="31">
        <f t="shared" si="36"/>
        <v>9066000</v>
      </c>
      <c r="G222" s="20"/>
      <c r="H222" s="25">
        <v>5971000</v>
      </c>
      <c r="I222" s="20"/>
      <c r="J222" s="25">
        <v>1013000</v>
      </c>
      <c r="K222" s="20"/>
      <c r="L222" s="25">
        <v>2082000</v>
      </c>
      <c r="M222" s="20"/>
      <c r="N222" s="25">
        <v>6099000</v>
      </c>
      <c r="O222" s="20"/>
      <c r="P222" s="25">
        <v>3209000</v>
      </c>
      <c r="Q222" s="20"/>
      <c r="R222" s="25">
        <v>242000</v>
      </c>
    </row>
    <row r="223" spans="1:18" x14ac:dyDescent="0.25">
      <c r="A223" s="20"/>
      <c r="B223" s="20"/>
      <c r="C223" s="20" t="s">
        <v>98</v>
      </c>
      <c r="D223" s="20"/>
      <c r="E223" s="20"/>
      <c r="F223" s="31">
        <f t="shared" si="36"/>
        <v>1109000</v>
      </c>
      <c r="G223" s="20"/>
      <c r="H223" s="25">
        <v>1077000</v>
      </c>
      <c r="I223" s="20"/>
      <c r="J223" s="25">
        <v>9000</v>
      </c>
      <c r="K223" s="20"/>
      <c r="L223" s="25">
        <v>23000</v>
      </c>
      <c r="M223" s="20"/>
      <c r="N223" s="25">
        <v>769000</v>
      </c>
      <c r="O223" s="20"/>
      <c r="P223" s="25">
        <v>340000</v>
      </c>
      <c r="Q223" s="20"/>
      <c r="R223" s="25">
        <v>0</v>
      </c>
    </row>
    <row r="224" spans="1:18" x14ac:dyDescent="0.25">
      <c r="A224" s="20"/>
      <c r="B224" s="20"/>
      <c r="C224" s="20" t="s">
        <v>99</v>
      </c>
      <c r="D224" s="20"/>
      <c r="E224" s="20"/>
      <c r="F224" s="31">
        <f t="shared" si="36"/>
        <v>0</v>
      </c>
      <c r="G224" s="20"/>
      <c r="H224" s="25">
        <v>0</v>
      </c>
      <c r="I224" s="20"/>
      <c r="J224" s="25">
        <v>0</v>
      </c>
      <c r="K224" s="20"/>
      <c r="L224" s="25">
        <v>0</v>
      </c>
      <c r="M224" s="20"/>
      <c r="N224" s="25">
        <v>0</v>
      </c>
      <c r="O224" s="20"/>
      <c r="P224" s="25">
        <v>0</v>
      </c>
      <c r="Q224" s="20"/>
      <c r="R224" s="25">
        <v>0</v>
      </c>
    </row>
    <row r="225" spans="1:18" x14ac:dyDescent="0.25">
      <c r="A225" s="20"/>
      <c r="B225" s="20"/>
      <c r="C225" s="20" t="s">
        <v>100</v>
      </c>
      <c r="D225" s="20"/>
      <c r="E225" s="20"/>
      <c r="F225" s="31">
        <f t="shared" si="36"/>
        <v>4675000</v>
      </c>
      <c r="G225" s="20"/>
      <c r="H225" s="25">
        <v>3754000</v>
      </c>
      <c r="I225" s="20"/>
      <c r="J225" s="25">
        <v>392000</v>
      </c>
      <c r="K225" s="20"/>
      <c r="L225" s="25">
        <v>529000</v>
      </c>
      <c r="M225" s="20"/>
      <c r="N225" s="25">
        <v>3090000</v>
      </c>
      <c r="O225" s="20"/>
      <c r="P225" s="25">
        <v>1585000</v>
      </c>
      <c r="Q225" s="20"/>
      <c r="R225" s="25">
        <v>0</v>
      </c>
    </row>
    <row r="226" spans="1:18" x14ac:dyDescent="0.25">
      <c r="A226" s="20"/>
      <c r="B226" s="20"/>
      <c r="C226" s="20" t="s">
        <v>101</v>
      </c>
      <c r="D226" s="20"/>
      <c r="E226" s="20"/>
      <c r="F226" s="31">
        <f t="shared" si="36"/>
        <v>6010000</v>
      </c>
      <c r="G226" s="20"/>
      <c r="H226" s="25">
        <v>5219000</v>
      </c>
      <c r="I226" s="20"/>
      <c r="J226" s="25">
        <v>566000</v>
      </c>
      <c r="K226" s="20"/>
      <c r="L226" s="25">
        <v>225000</v>
      </c>
      <c r="M226" s="20"/>
      <c r="N226" s="25">
        <v>3936000</v>
      </c>
      <c r="O226" s="20"/>
      <c r="P226" s="25">
        <v>2076000</v>
      </c>
      <c r="Q226" s="20"/>
      <c r="R226" s="25">
        <v>2000</v>
      </c>
    </row>
    <row r="227" spans="1:18" x14ac:dyDescent="0.25">
      <c r="A227" s="20"/>
      <c r="B227" s="20"/>
      <c r="C227" s="20" t="s">
        <v>102</v>
      </c>
      <c r="D227" s="20"/>
      <c r="E227" s="20"/>
      <c r="F227" s="31">
        <f t="shared" si="36"/>
        <v>6841000</v>
      </c>
      <c r="G227" s="20"/>
      <c r="H227" s="25">
        <v>5393000</v>
      </c>
      <c r="I227" s="20"/>
      <c r="J227" s="25">
        <v>590000</v>
      </c>
      <c r="K227" s="20"/>
      <c r="L227" s="25">
        <v>858000</v>
      </c>
      <c r="M227" s="20"/>
      <c r="N227" s="25">
        <v>4498000</v>
      </c>
      <c r="O227" s="20"/>
      <c r="P227" s="25">
        <v>2343000</v>
      </c>
      <c r="Q227" s="20"/>
      <c r="R227" s="25">
        <v>0</v>
      </c>
    </row>
    <row r="228" spans="1:18" x14ac:dyDescent="0.25">
      <c r="A228" s="20"/>
      <c r="B228" s="20"/>
      <c r="C228" s="20" t="s">
        <v>103</v>
      </c>
      <c r="D228" s="20"/>
      <c r="E228" s="20"/>
      <c r="F228" s="31">
        <f t="shared" si="36"/>
        <v>21817000</v>
      </c>
      <c r="G228" s="20"/>
      <c r="H228" s="25">
        <v>17815000</v>
      </c>
      <c r="I228" s="20"/>
      <c r="J228" s="25">
        <v>1941000</v>
      </c>
      <c r="K228" s="20"/>
      <c r="L228" s="25">
        <v>2061000</v>
      </c>
      <c r="M228" s="20"/>
      <c r="N228" s="25">
        <v>14293000</v>
      </c>
      <c r="O228" s="20"/>
      <c r="P228" s="25">
        <v>7524000</v>
      </c>
      <c r="Q228" s="20"/>
      <c r="R228" s="25">
        <v>0</v>
      </c>
    </row>
    <row r="229" spans="1:18" x14ac:dyDescent="0.25">
      <c r="A229" s="20"/>
      <c r="B229" s="20"/>
      <c r="C229" s="20" t="s">
        <v>104</v>
      </c>
      <c r="D229" s="20"/>
      <c r="E229" s="20"/>
      <c r="F229" s="31">
        <f t="shared" si="36"/>
        <v>322000</v>
      </c>
      <c r="G229" s="20"/>
      <c r="H229" s="25">
        <v>322000</v>
      </c>
      <c r="I229" s="20"/>
      <c r="J229" s="25">
        <v>0</v>
      </c>
      <c r="K229" s="20"/>
      <c r="L229" s="25">
        <v>0</v>
      </c>
      <c r="M229" s="20"/>
      <c r="N229" s="25">
        <v>225000</v>
      </c>
      <c r="O229" s="20"/>
      <c r="P229" s="25">
        <v>97000</v>
      </c>
      <c r="Q229" s="20"/>
      <c r="R229" s="25">
        <v>0</v>
      </c>
    </row>
    <row r="230" spans="1:18" x14ac:dyDescent="0.25">
      <c r="A230" s="20"/>
      <c r="B230" s="20"/>
      <c r="C230" s="20" t="s">
        <v>105</v>
      </c>
      <c r="D230" s="20"/>
      <c r="E230" s="20"/>
      <c r="F230" s="31">
        <f t="shared" si="36"/>
        <v>14515000</v>
      </c>
      <c r="G230" s="20"/>
      <c r="H230" s="25">
        <v>13077000</v>
      </c>
      <c r="I230" s="20"/>
      <c r="J230" s="25">
        <v>939000</v>
      </c>
      <c r="K230" s="20"/>
      <c r="L230" s="25">
        <v>499000</v>
      </c>
      <c r="M230" s="20"/>
      <c r="N230" s="25">
        <v>9720000</v>
      </c>
      <c r="O230" s="20"/>
      <c r="P230" s="25">
        <v>4795000</v>
      </c>
      <c r="Q230" s="20"/>
      <c r="R230" s="25">
        <v>0</v>
      </c>
    </row>
    <row r="231" spans="1:18" x14ac:dyDescent="0.25">
      <c r="A231" s="20"/>
      <c r="B231" s="20"/>
      <c r="C231" s="20" t="s">
        <v>106</v>
      </c>
      <c r="D231" s="20"/>
      <c r="E231" s="20"/>
      <c r="F231" s="31">
        <f t="shared" si="36"/>
        <v>5896000</v>
      </c>
      <c r="G231" s="20"/>
      <c r="H231" s="25">
        <v>5360000</v>
      </c>
      <c r="I231" s="20"/>
      <c r="J231" s="25">
        <v>405000</v>
      </c>
      <c r="K231" s="20"/>
      <c r="L231" s="25">
        <v>131000</v>
      </c>
      <c r="M231" s="20"/>
      <c r="N231" s="25">
        <v>3943000</v>
      </c>
      <c r="O231" s="20"/>
      <c r="P231" s="25">
        <v>1953000</v>
      </c>
      <c r="Q231" s="20"/>
      <c r="R231" s="25">
        <v>0</v>
      </c>
    </row>
    <row r="232" spans="1:18" x14ac:dyDescent="0.25">
      <c r="A232" s="20"/>
      <c r="B232" s="20"/>
      <c r="C232" s="20" t="s">
        <v>107</v>
      </c>
      <c r="D232" s="20"/>
      <c r="E232" s="20"/>
      <c r="F232" s="31">
        <f t="shared" si="36"/>
        <v>2707000</v>
      </c>
      <c r="G232" s="20"/>
      <c r="H232" s="25">
        <v>2172000</v>
      </c>
      <c r="I232" s="20"/>
      <c r="J232" s="25">
        <v>467000</v>
      </c>
      <c r="K232" s="20"/>
      <c r="L232" s="25">
        <v>68000</v>
      </c>
      <c r="M232" s="20"/>
      <c r="N232" s="25">
        <v>1707000</v>
      </c>
      <c r="O232" s="20"/>
      <c r="P232" s="25">
        <v>1000000</v>
      </c>
      <c r="Q232" s="20"/>
      <c r="R232" s="25">
        <v>0</v>
      </c>
    </row>
    <row r="233" spans="1:18" x14ac:dyDescent="0.25">
      <c r="A233" s="20"/>
      <c r="B233" s="20"/>
      <c r="C233" s="20" t="s">
        <v>108</v>
      </c>
      <c r="D233" s="20"/>
      <c r="E233" s="20"/>
      <c r="F233" s="31">
        <f t="shared" si="36"/>
        <v>4040000</v>
      </c>
      <c r="G233" s="20"/>
      <c r="H233" s="25">
        <v>3733000</v>
      </c>
      <c r="I233" s="20"/>
      <c r="J233" s="25">
        <v>217000</v>
      </c>
      <c r="K233" s="20"/>
      <c r="L233" s="25">
        <v>90000</v>
      </c>
      <c r="M233" s="20"/>
      <c r="N233" s="25">
        <v>2700000</v>
      </c>
      <c r="O233" s="20"/>
      <c r="P233" s="25">
        <v>1340000</v>
      </c>
      <c r="Q233" s="20"/>
      <c r="R233" s="25">
        <v>0</v>
      </c>
    </row>
    <row r="234" spans="1:18" x14ac:dyDescent="0.25">
      <c r="A234" s="20"/>
      <c r="B234" s="20"/>
      <c r="C234" s="20" t="s">
        <v>109</v>
      </c>
      <c r="D234" s="20"/>
      <c r="E234" s="20"/>
      <c r="F234" s="31">
        <f t="shared" si="36"/>
        <v>3778000</v>
      </c>
      <c r="G234" s="20"/>
      <c r="H234" s="25">
        <v>3371000</v>
      </c>
      <c r="I234" s="20"/>
      <c r="J234" s="25">
        <v>177000</v>
      </c>
      <c r="K234" s="20"/>
      <c r="L234" s="25">
        <v>230000</v>
      </c>
      <c r="M234" s="20"/>
      <c r="N234" s="25">
        <v>2529000</v>
      </c>
      <c r="O234" s="20"/>
      <c r="P234" s="25">
        <v>1249000</v>
      </c>
      <c r="Q234" s="20"/>
      <c r="R234" s="25">
        <v>0</v>
      </c>
    </row>
    <row r="235" spans="1:18" x14ac:dyDescent="0.25">
      <c r="A235" s="20"/>
      <c r="B235" s="20"/>
      <c r="C235" s="20" t="s">
        <v>110</v>
      </c>
      <c r="D235" s="20"/>
      <c r="E235" s="20"/>
      <c r="F235" s="31">
        <f t="shared" si="36"/>
        <v>2934000</v>
      </c>
      <c r="G235" s="20"/>
      <c r="H235" s="25">
        <v>2761000</v>
      </c>
      <c r="I235" s="20"/>
      <c r="J235" s="25">
        <v>74000</v>
      </c>
      <c r="K235" s="20"/>
      <c r="L235" s="25">
        <v>99000</v>
      </c>
      <c r="M235" s="20"/>
      <c r="N235" s="25">
        <v>1924000</v>
      </c>
      <c r="O235" s="20"/>
      <c r="P235" s="25">
        <v>1010000</v>
      </c>
      <c r="Q235" s="20"/>
      <c r="R235" s="25">
        <v>0</v>
      </c>
    </row>
    <row r="236" spans="1:18" x14ac:dyDescent="0.25">
      <c r="A236" s="20"/>
      <c r="B236" s="20"/>
      <c r="C236" s="20" t="s">
        <v>111</v>
      </c>
      <c r="D236" s="20"/>
      <c r="E236" s="20"/>
      <c r="F236" s="31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x14ac:dyDescent="0.25">
      <c r="A237" s="20"/>
      <c r="B237" s="20"/>
      <c r="C237" s="20"/>
      <c r="D237" s="20"/>
      <c r="E237" s="20" t="s">
        <v>97</v>
      </c>
      <c r="F237" s="31">
        <f t="shared" si="36"/>
        <v>557000</v>
      </c>
      <c r="G237" s="20"/>
      <c r="H237" s="25">
        <v>545000</v>
      </c>
      <c r="I237" s="20"/>
      <c r="J237" s="25">
        <v>5000</v>
      </c>
      <c r="K237" s="20"/>
      <c r="L237" s="25">
        <v>7000</v>
      </c>
      <c r="M237" s="20"/>
      <c r="N237" s="25">
        <v>365000</v>
      </c>
      <c r="O237" s="20"/>
      <c r="P237" s="25">
        <v>192000</v>
      </c>
      <c r="Q237" s="20"/>
      <c r="R237" s="25">
        <v>0</v>
      </c>
    </row>
    <row r="238" spans="1:18" x14ac:dyDescent="0.25">
      <c r="A238" s="20"/>
      <c r="B238" s="20"/>
      <c r="C238" s="20" t="s">
        <v>112</v>
      </c>
      <c r="D238" s="20"/>
      <c r="E238" s="20"/>
      <c r="F238" s="31">
        <f t="shared" si="36"/>
        <v>14499000</v>
      </c>
      <c r="G238" s="20"/>
      <c r="H238" s="25">
        <v>12110000</v>
      </c>
      <c r="I238" s="20"/>
      <c r="J238" s="25">
        <v>1057000</v>
      </c>
      <c r="K238" s="20"/>
      <c r="L238" s="25">
        <v>1332000</v>
      </c>
      <c r="M238" s="20"/>
      <c r="N238" s="25">
        <v>9435000</v>
      </c>
      <c r="O238" s="20"/>
      <c r="P238" s="25">
        <v>5064000</v>
      </c>
      <c r="Q238" s="20"/>
      <c r="R238" s="25">
        <v>0</v>
      </c>
    </row>
    <row r="239" spans="1:18" x14ac:dyDescent="0.25">
      <c r="A239" s="20"/>
      <c r="B239" s="20"/>
      <c r="C239" s="20" t="s">
        <v>113</v>
      </c>
      <c r="D239" s="20"/>
      <c r="E239" s="20"/>
      <c r="F239" s="31">
        <f t="shared" si="36"/>
        <v>542000</v>
      </c>
      <c r="G239" s="20"/>
      <c r="H239" s="25">
        <v>201000</v>
      </c>
      <c r="I239" s="20"/>
      <c r="J239" s="25">
        <v>35000</v>
      </c>
      <c r="K239" s="20"/>
      <c r="L239" s="25">
        <v>306000</v>
      </c>
      <c r="M239" s="20"/>
      <c r="N239" s="25">
        <v>285000</v>
      </c>
      <c r="O239" s="20"/>
      <c r="P239" s="25">
        <v>257000</v>
      </c>
      <c r="Q239" s="20"/>
      <c r="R239" s="25">
        <v>0</v>
      </c>
    </row>
    <row r="240" spans="1:18" x14ac:dyDescent="0.25">
      <c r="A240" s="20"/>
      <c r="B240" s="20"/>
      <c r="C240" s="20" t="s">
        <v>114</v>
      </c>
      <c r="D240" s="20"/>
      <c r="E240" s="20"/>
      <c r="F240" s="31">
        <f t="shared" si="36"/>
        <v>15120000</v>
      </c>
      <c r="G240" s="20"/>
      <c r="H240" s="25">
        <v>11077000</v>
      </c>
      <c r="I240" s="20"/>
      <c r="J240" s="25">
        <v>2320000</v>
      </c>
      <c r="K240" s="20"/>
      <c r="L240" s="25">
        <v>1723000</v>
      </c>
      <c r="M240" s="20"/>
      <c r="N240" s="25">
        <v>8705000</v>
      </c>
      <c r="O240" s="20"/>
      <c r="P240" s="25">
        <v>6415000</v>
      </c>
      <c r="Q240" s="20"/>
      <c r="R240" s="25">
        <v>0</v>
      </c>
    </row>
    <row r="241" spans="1:18" x14ac:dyDescent="0.25">
      <c r="A241" s="20"/>
      <c r="B241" s="20"/>
      <c r="C241" s="20" t="s">
        <v>115</v>
      </c>
      <c r="D241" s="20"/>
      <c r="E241" s="20"/>
      <c r="F241" s="31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x14ac:dyDescent="0.25">
      <c r="A242" s="20"/>
      <c r="B242" s="20"/>
      <c r="C242" s="20"/>
      <c r="D242" s="20"/>
      <c r="E242" s="20" t="s">
        <v>116</v>
      </c>
      <c r="F242" s="31">
        <f t="shared" si="36"/>
        <v>3294000</v>
      </c>
      <c r="G242" s="20"/>
      <c r="H242" s="25">
        <v>2757000</v>
      </c>
      <c r="I242" s="20"/>
      <c r="J242" s="25">
        <v>373000</v>
      </c>
      <c r="K242" s="20"/>
      <c r="L242" s="25">
        <v>164000</v>
      </c>
      <c r="M242" s="20"/>
      <c r="N242" s="25">
        <v>2071000</v>
      </c>
      <c r="O242" s="20"/>
      <c r="P242" s="25">
        <v>1223000</v>
      </c>
      <c r="Q242" s="20"/>
      <c r="R242" s="25">
        <v>0</v>
      </c>
    </row>
    <row r="243" spans="1:18" x14ac:dyDescent="0.25">
      <c r="A243" s="20"/>
      <c r="B243" s="20"/>
      <c r="C243" s="20" t="s">
        <v>117</v>
      </c>
      <c r="D243" s="20"/>
      <c r="E243" s="20"/>
      <c r="F243" s="31">
        <f t="shared" si="36"/>
        <v>1730000</v>
      </c>
      <c r="G243" s="20"/>
      <c r="H243" s="25">
        <v>1561000</v>
      </c>
      <c r="I243" s="20"/>
      <c r="J243" s="25">
        <v>71000</v>
      </c>
      <c r="K243" s="20"/>
      <c r="L243" s="25">
        <v>98000</v>
      </c>
      <c r="M243" s="20"/>
      <c r="N243" s="25">
        <v>1133000</v>
      </c>
      <c r="O243" s="20"/>
      <c r="P243" s="25">
        <v>597000</v>
      </c>
      <c r="Q243" s="20"/>
      <c r="R243" s="25">
        <v>0</v>
      </c>
    </row>
    <row r="244" spans="1:18" x14ac:dyDescent="0.25">
      <c r="A244" s="20"/>
      <c r="B244" s="20"/>
      <c r="C244" s="20" t="s">
        <v>118</v>
      </c>
      <c r="D244" s="20"/>
      <c r="E244" s="20"/>
      <c r="F244" s="31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x14ac:dyDescent="0.25">
      <c r="A245" s="20"/>
      <c r="B245" s="20"/>
      <c r="C245" s="20"/>
      <c r="D245" s="20"/>
      <c r="E245" s="20" t="s">
        <v>97</v>
      </c>
      <c r="F245" s="31">
        <f t="shared" si="36"/>
        <v>389000</v>
      </c>
      <c r="G245" s="20"/>
      <c r="H245" s="25">
        <v>388000</v>
      </c>
      <c r="I245" s="20"/>
      <c r="J245" s="25">
        <v>0</v>
      </c>
      <c r="K245" s="20"/>
      <c r="L245" s="25">
        <v>1000</v>
      </c>
      <c r="M245" s="20"/>
      <c r="N245" s="25">
        <v>262000</v>
      </c>
      <c r="O245" s="20"/>
      <c r="P245" s="25">
        <v>127000</v>
      </c>
      <c r="Q245" s="20"/>
      <c r="R245" s="25">
        <v>0</v>
      </c>
    </row>
    <row r="246" spans="1:18" x14ac:dyDescent="0.25">
      <c r="A246" s="20"/>
      <c r="B246" s="20"/>
      <c r="C246" s="20" t="s">
        <v>119</v>
      </c>
      <c r="D246" s="20"/>
      <c r="E246" s="20"/>
      <c r="F246" s="31">
        <f t="shared" si="36"/>
        <v>270000</v>
      </c>
      <c r="G246" s="20"/>
      <c r="H246" s="25">
        <v>65000</v>
      </c>
      <c r="I246" s="20"/>
      <c r="J246" s="25">
        <v>63000</v>
      </c>
      <c r="K246" s="20"/>
      <c r="L246" s="25">
        <v>142000</v>
      </c>
      <c r="M246" s="20"/>
      <c r="N246" s="25">
        <v>182000</v>
      </c>
      <c r="O246" s="20"/>
      <c r="P246" s="25">
        <v>88000</v>
      </c>
      <c r="Q246" s="20"/>
      <c r="R246" s="25">
        <v>0</v>
      </c>
    </row>
    <row r="247" spans="1:18" x14ac:dyDescent="0.25">
      <c r="A247" s="20"/>
      <c r="B247" s="20"/>
      <c r="C247" s="20" t="s">
        <v>120</v>
      </c>
      <c r="D247" s="20"/>
      <c r="E247" s="20"/>
      <c r="F247" s="31">
        <f t="shared" si="36"/>
        <v>1062000</v>
      </c>
      <c r="G247" s="20"/>
      <c r="H247" s="25">
        <v>895000</v>
      </c>
      <c r="I247" s="20"/>
      <c r="J247" s="25">
        <v>113000</v>
      </c>
      <c r="K247" s="20"/>
      <c r="L247" s="25">
        <v>54000</v>
      </c>
      <c r="M247" s="20"/>
      <c r="N247" s="25">
        <v>687000</v>
      </c>
      <c r="O247" s="20"/>
      <c r="P247" s="25">
        <v>388000</v>
      </c>
      <c r="Q247" s="20"/>
      <c r="R247" s="25">
        <v>13000</v>
      </c>
    </row>
    <row r="248" spans="1:18" x14ac:dyDescent="0.25">
      <c r="A248" s="20"/>
      <c r="B248" s="20"/>
      <c r="C248" s="20" t="s">
        <v>121</v>
      </c>
      <c r="D248" s="20"/>
      <c r="E248" s="20"/>
      <c r="F248" s="31">
        <f t="shared" si="36"/>
        <v>3628000</v>
      </c>
      <c r="G248" s="20"/>
      <c r="H248" s="25">
        <v>3076000</v>
      </c>
      <c r="I248" s="20"/>
      <c r="J248" s="25">
        <v>429000</v>
      </c>
      <c r="K248" s="20"/>
      <c r="L248" s="25">
        <v>123000</v>
      </c>
      <c r="M248" s="20"/>
      <c r="N248" s="25">
        <v>2375000</v>
      </c>
      <c r="O248" s="20"/>
      <c r="P248" s="25">
        <v>1253000</v>
      </c>
      <c r="Q248" s="20"/>
      <c r="R248" s="25">
        <v>0</v>
      </c>
    </row>
    <row r="249" spans="1:18" x14ac:dyDescent="0.25">
      <c r="A249" s="20"/>
      <c r="B249" s="20"/>
      <c r="C249" s="20" t="s">
        <v>122</v>
      </c>
      <c r="D249" s="20"/>
      <c r="E249" s="20"/>
      <c r="F249" s="31">
        <f t="shared" si="36"/>
        <v>20055000</v>
      </c>
      <c r="G249" s="20"/>
      <c r="H249" s="25">
        <v>16721000</v>
      </c>
      <c r="I249" s="20"/>
      <c r="J249" s="25">
        <v>2928000</v>
      </c>
      <c r="K249" s="20"/>
      <c r="L249" s="25">
        <v>406000</v>
      </c>
      <c r="M249" s="20"/>
      <c r="N249" s="25">
        <v>13253000</v>
      </c>
      <c r="O249" s="20"/>
      <c r="P249" s="25">
        <v>6802000</v>
      </c>
      <c r="Q249" s="20"/>
      <c r="R249" s="25">
        <v>0</v>
      </c>
    </row>
    <row r="250" spans="1:18" x14ac:dyDescent="0.25">
      <c r="A250" s="20"/>
      <c r="B250" s="20"/>
      <c r="C250" s="20" t="s">
        <v>123</v>
      </c>
      <c r="D250" s="20"/>
      <c r="E250" s="20"/>
      <c r="F250" s="31">
        <f t="shared" si="36"/>
        <v>13000</v>
      </c>
      <c r="G250" s="20"/>
      <c r="H250" s="25">
        <v>0</v>
      </c>
      <c r="I250" s="20"/>
      <c r="J250" s="25">
        <v>-1000</v>
      </c>
      <c r="K250" s="20"/>
      <c r="L250" s="25">
        <v>14000</v>
      </c>
      <c r="M250" s="20"/>
      <c r="N250" s="25">
        <v>0</v>
      </c>
      <c r="O250" s="20"/>
      <c r="P250" s="25">
        <v>13000</v>
      </c>
      <c r="Q250" s="20"/>
      <c r="R250" s="25">
        <v>0</v>
      </c>
    </row>
    <row r="251" spans="1:18" x14ac:dyDescent="0.25">
      <c r="A251" s="20"/>
      <c r="B251" s="20"/>
      <c r="C251" s="20" t="s">
        <v>124</v>
      </c>
      <c r="D251" s="20"/>
      <c r="E251" s="20"/>
      <c r="F251" s="31">
        <f t="shared" si="36"/>
        <v>0</v>
      </c>
      <c r="G251" s="20"/>
      <c r="H251" s="25">
        <v>0</v>
      </c>
      <c r="I251" s="20"/>
      <c r="J251" s="25">
        <v>0</v>
      </c>
      <c r="K251" s="20"/>
      <c r="L251" s="25">
        <v>0</v>
      </c>
      <c r="M251" s="20"/>
      <c r="N251" s="25">
        <v>0</v>
      </c>
      <c r="O251" s="20"/>
      <c r="P251" s="25">
        <v>0</v>
      </c>
      <c r="Q251" s="20"/>
      <c r="R251" s="25">
        <v>0</v>
      </c>
    </row>
    <row r="252" spans="1:18" x14ac:dyDescent="0.25">
      <c r="A252" s="20"/>
      <c r="B252" s="20"/>
      <c r="C252" s="20" t="s">
        <v>125</v>
      </c>
      <c r="D252" s="20"/>
      <c r="E252" s="20"/>
      <c r="F252" s="31">
        <f t="shared" si="36"/>
        <v>25256000</v>
      </c>
      <c r="G252" s="20"/>
      <c r="H252" s="25">
        <v>17838000</v>
      </c>
      <c r="I252" s="20"/>
      <c r="J252" s="25">
        <v>3645000</v>
      </c>
      <c r="K252" s="20"/>
      <c r="L252" s="25">
        <v>3773000</v>
      </c>
      <c r="M252" s="20"/>
      <c r="N252" s="25">
        <v>13878000</v>
      </c>
      <c r="O252" s="20"/>
      <c r="P252" s="25">
        <v>11378000</v>
      </c>
      <c r="Q252" s="20"/>
      <c r="R252" s="25">
        <v>0</v>
      </c>
    </row>
    <row r="253" spans="1:18" x14ac:dyDescent="0.25">
      <c r="A253" s="20"/>
      <c r="B253" s="20"/>
      <c r="C253" s="20" t="s">
        <v>126</v>
      </c>
      <c r="D253" s="20"/>
      <c r="E253" s="20"/>
      <c r="F253" s="31">
        <f t="shared" si="36"/>
        <v>6051000</v>
      </c>
      <c r="G253" s="20"/>
      <c r="H253" s="25">
        <v>4622000</v>
      </c>
      <c r="I253" s="20"/>
      <c r="J253" s="25">
        <v>427000</v>
      </c>
      <c r="K253" s="20"/>
      <c r="L253" s="25">
        <v>1002000</v>
      </c>
      <c r="M253" s="20"/>
      <c r="N253" s="25">
        <v>4002000</v>
      </c>
      <c r="O253" s="20"/>
      <c r="P253" s="25">
        <v>2049000</v>
      </c>
      <c r="Q253" s="20"/>
      <c r="R253" s="25">
        <v>0</v>
      </c>
    </row>
    <row r="254" spans="1:18" x14ac:dyDescent="0.25">
      <c r="A254" s="20"/>
      <c r="B254" s="20"/>
      <c r="C254" s="20" t="s">
        <v>127</v>
      </c>
      <c r="D254" s="20"/>
      <c r="E254" s="20"/>
      <c r="F254" s="31">
        <f t="shared" si="36"/>
        <v>4038000</v>
      </c>
      <c r="G254" s="20"/>
      <c r="H254" s="25">
        <v>3401000</v>
      </c>
      <c r="I254" s="20"/>
      <c r="J254" s="25">
        <v>216000</v>
      </c>
      <c r="K254" s="20"/>
      <c r="L254" s="25">
        <v>421000</v>
      </c>
      <c r="M254" s="20"/>
      <c r="N254" s="25">
        <v>2696000</v>
      </c>
      <c r="O254" s="20"/>
      <c r="P254" s="25">
        <v>1342000</v>
      </c>
      <c r="Q254" s="20"/>
      <c r="R254" s="25">
        <v>0</v>
      </c>
    </row>
    <row r="255" spans="1:18" x14ac:dyDescent="0.25">
      <c r="A255" s="20"/>
      <c r="B255" s="20"/>
      <c r="C255" s="20" t="s">
        <v>128</v>
      </c>
      <c r="D255" s="20"/>
      <c r="E255" s="20"/>
      <c r="F255" s="31">
        <f t="shared" si="36"/>
        <v>5933000</v>
      </c>
      <c r="G255" s="20"/>
      <c r="H255" s="25">
        <v>5091000</v>
      </c>
      <c r="I255" s="20"/>
      <c r="J255" s="25">
        <v>282000</v>
      </c>
      <c r="K255" s="20"/>
      <c r="L255" s="25">
        <v>560000</v>
      </c>
      <c r="M255" s="20"/>
      <c r="N255" s="25">
        <v>3915000</v>
      </c>
      <c r="O255" s="20"/>
      <c r="P255" s="25">
        <v>2018000</v>
      </c>
      <c r="Q255" s="20"/>
      <c r="R255" s="25">
        <v>0</v>
      </c>
    </row>
    <row r="256" spans="1:18" x14ac:dyDescent="0.25">
      <c r="A256" s="20"/>
      <c r="B256" s="20"/>
      <c r="C256" s="20" t="s">
        <v>129</v>
      </c>
      <c r="D256" s="20"/>
      <c r="E256" s="20"/>
      <c r="F256" s="31">
        <f t="shared" si="36"/>
        <v>1446000</v>
      </c>
      <c r="G256" s="20"/>
      <c r="H256" s="25">
        <v>1256000</v>
      </c>
      <c r="I256" s="20"/>
      <c r="J256" s="25">
        <v>81000</v>
      </c>
      <c r="K256" s="20"/>
      <c r="L256" s="25">
        <v>109000</v>
      </c>
      <c r="M256" s="20"/>
      <c r="N256" s="25">
        <v>1121000</v>
      </c>
      <c r="O256" s="20"/>
      <c r="P256" s="25">
        <v>325000</v>
      </c>
      <c r="Q256" s="20"/>
      <c r="R256" s="25">
        <v>0</v>
      </c>
    </row>
    <row r="257" spans="1:18" x14ac:dyDescent="0.25">
      <c r="A257" s="20"/>
      <c r="B257" s="20"/>
      <c r="C257" s="20" t="s">
        <v>130</v>
      </c>
      <c r="D257" s="20"/>
      <c r="E257" s="20"/>
      <c r="F257" s="31">
        <f t="shared" si="36"/>
        <v>932000</v>
      </c>
      <c r="G257" s="20"/>
      <c r="H257" s="25">
        <v>560000</v>
      </c>
      <c r="I257" s="20"/>
      <c r="J257" s="25">
        <v>8000</v>
      </c>
      <c r="K257" s="20"/>
      <c r="L257" s="25">
        <v>364000</v>
      </c>
      <c r="M257" s="20"/>
      <c r="N257" s="25">
        <v>590000</v>
      </c>
      <c r="O257" s="20"/>
      <c r="P257" s="25">
        <v>343000</v>
      </c>
      <c r="Q257" s="20"/>
      <c r="R257" s="25">
        <v>1000</v>
      </c>
    </row>
    <row r="258" spans="1:18" x14ac:dyDescent="0.25">
      <c r="A258" s="20"/>
      <c r="B258" s="20"/>
      <c r="C258" s="20" t="s">
        <v>131</v>
      </c>
      <c r="D258" s="20"/>
      <c r="E258" s="20"/>
      <c r="F258" s="31">
        <f t="shared" si="36"/>
        <v>21976000</v>
      </c>
      <c r="G258" s="20"/>
      <c r="H258" s="25">
        <v>16115000</v>
      </c>
      <c r="I258" s="20"/>
      <c r="J258" s="25">
        <v>3840000</v>
      </c>
      <c r="K258" s="20"/>
      <c r="L258" s="25">
        <v>2021000</v>
      </c>
      <c r="M258" s="20"/>
      <c r="N258" s="25">
        <v>13970000</v>
      </c>
      <c r="O258" s="20"/>
      <c r="P258" s="25">
        <v>8510000</v>
      </c>
      <c r="Q258" s="20"/>
      <c r="R258" s="25">
        <v>504000</v>
      </c>
    </row>
    <row r="259" spans="1:18" x14ac:dyDescent="0.25">
      <c r="A259" s="20"/>
      <c r="B259" s="20"/>
      <c r="C259" s="20" t="s">
        <v>132</v>
      </c>
      <c r="D259" s="20"/>
      <c r="E259" s="20"/>
      <c r="F259" s="31">
        <f t="shared" si="36"/>
        <v>11818000</v>
      </c>
      <c r="G259" s="20"/>
      <c r="H259" s="25">
        <v>10981000</v>
      </c>
      <c r="I259" s="20"/>
      <c r="J259" s="25">
        <v>391000</v>
      </c>
      <c r="K259" s="20"/>
      <c r="L259" s="25">
        <v>446000</v>
      </c>
      <c r="M259" s="20"/>
      <c r="N259" s="25">
        <v>7696000</v>
      </c>
      <c r="O259" s="20"/>
      <c r="P259" s="25">
        <v>4122000</v>
      </c>
      <c r="Q259" s="20"/>
      <c r="R259" s="25">
        <v>0</v>
      </c>
    </row>
    <row r="260" spans="1:18" x14ac:dyDescent="0.25">
      <c r="A260" s="20"/>
      <c r="B260" s="20"/>
      <c r="C260" s="20" t="s">
        <v>133</v>
      </c>
      <c r="D260" s="20"/>
      <c r="E260" s="20"/>
      <c r="F260" s="31">
        <f t="shared" si="36"/>
        <v>12841000</v>
      </c>
      <c r="G260" s="20"/>
      <c r="H260" s="25">
        <v>10766000</v>
      </c>
      <c r="I260" s="20"/>
      <c r="J260" s="25">
        <v>1657000</v>
      </c>
      <c r="K260" s="20"/>
      <c r="L260" s="25">
        <v>418000</v>
      </c>
      <c r="M260" s="20"/>
      <c r="N260" s="25">
        <v>8583000</v>
      </c>
      <c r="O260" s="20"/>
      <c r="P260" s="25">
        <v>4265000</v>
      </c>
      <c r="Q260" s="20"/>
      <c r="R260" s="25">
        <v>7000</v>
      </c>
    </row>
    <row r="261" spans="1:18" x14ac:dyDescent="0.25">
      <c r="A261" s="20"/>
      <c r="B261" s="20"/>
      <c r="C261" s="20" t="s">
        <v>134</v>
      </c>
      <c r="D261" s="20"/>
      <c r="E261" s="20"/>
      <c r="F261" s="31">
        <f t="shared" si="36"/>
        <v>3365000</v>
      </c>
      <c r="G261" s="20"/>
      <c r="H261" s="25">
        <v>3144000</v>
      </c>
      <c r="I261" s="20"/>
      <c r="J261" s="25">
        <v>190000</v>
      </c>
      <c r="K261" s="20"/>
      <c r="L261" s="25">
        <v>31000</v>
      </c>
      <c r="M261" s="20"/>
      <c r="N261" s="25">
        <v>2242000</v>
      </c>
      <c r="O261" s="20"/>
      <c r="P261" s="25">
        <v>1123000</v>
      </c>
      <c r="Q261" s="20"/>
      <c r="R261" s="25">
        <v>0</v>
      </c>
    </row>
    <row r="262" spans="1:18" x14ac:dyDescent="0.25">
      <c r="A262" s="20"/>
      <c r="B262" s="20"/>
      <c r="C262" s="20" t="s">
        <v>135</v>
      </c>
      <c r="D262" s="20"/>
      <c r="E262" s="20"/>
      <c r="F262" s="31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x14ac:dyDescent="0.25">
      <c r="A263" s="20"/>
      <c r="B263" s="20"/>
      <c r="C263" s="20"/>
      <c r="D263" s="20"/>
      <c r="E263" s="20" t="s">
        <v>97</v>
      </c>
      <c r="F263" s="31">
        <f t="shared" si="36"/>
        <v>679000</v>
      </c>
      <c r="G263" s="20"/>
      <c r="H263" s="25">
        <v>667000</v>
      </c>
      <c r="I263" s="20"/>
      <c r="J263" s="25">
        <v>11000</v>
      </c>
      <c r="K263" s="20"/>
      <c r="L263" s="25">
        <v>1000</v>
      </c>
      <c r="M263" s="20"/>
      <c r="N263" s="25">
        <v>459000</v>
      </c>
      <c r="O263" s="20"/>
      <c r="P263" s="25">
        <v>220000</v>
      </c>
      <c r="Q263" s="20"/>
      <c r="R263" s="25">
        <v>0</v>
      </c>
    </row>
    <row r="264" spans="1:18" x14ac:dyDescent="0.25">
      <c r="A264" s="20"/>
      <c r="B264" s="20"/>
      <c r="C264" s="20" t="s">
        <v>136</v>
      </c>
      <c r="D264" s="20"/>
      <c r="E264" s="20"/>
      <c r="F264" s="31">
        <f t="shared" si="36"/>
        <v>364000</v>
      </c>
      <c r="G264" s="20"/>
      <c r="H264" s="25">
        <v>257000</v>
      </c>
      <c r="I264" s="20"/>
      <c r="J264" s="25">
        <v>32000</v>
      </c>
      <c r="K264" s="20"/>
      <c r="L264" s="25">
        <v>75000</v>
      </c>
      <c r="M264" s="20"/>
      <c r="N264" s="25">
        <v>150000</v>
      </c>
      <c r="O264" s="20"/>
      <c r="P264" s="25">
        <v>214000</v>
      </c>
      <c r="Q264" s="20"/>
      <c r="R264" s="25">
        <v>0</v>
      </c>
    </row>
    <row r="265" spans="1:18" x14ac:dyDescent="0.25">
      <c r="A265" s="20"/>
      <c r="B265" s="20"/>
      <c r="C265" s="20" t="s">
        <v>137</v>
      </c>
      <c r="D265" s="20"/>
      <c r="E265" s="20"/>
      <c r="F265" s="31">
        <f t="shared" si="36"/>
        <v>1683000</v>
      </c>
      <c r="G265" s="20"/>
      <c r="H265" s="25">
        <v>1524000</v>
      </c>
      <c r="I265" s="20"/>
      <c r="J265" s="25">
        <v>124000</v>
      </c>
      <c r="K265" s="20"/>
      <c r="L265" s="25">
        <v>35000</v>
      </c>
      <c r="M265" s="20"/>
      <c r="N265" s="25">
        <v>1136000</v>
      </c>
      <c r="O265" s="20"/>
      <c r="P265" s="25">
        <v>547000</v>
      </c>
      <c r="Q265" s="20"/>
      <c r="R265" s="25">
        <v>0</v>
      </c>
    </row>
    <row r="266" spans="1:18" x14ac:dyDescent="0.25">
      <c r="A266" s="20"/>
      <c r="B266" s="20"/>
      <c r="C266" s="20" t="s">
        <v>138</v>
      </c>
      <c r="D266" s="20"/>
      <c r="E266" s="20"/>
      <c r="F266" s="31">
        <f t="shared" si="36"/>
        <v>2333000</v>
      </c>
      <c r="G266" s="20"/>
      <c r="H266" s="25">
        <v>2093000</v>
      </c>
      <c r="I266" s="20"/>
      <c r="J266" s="25">
        <v>31000</v>
      </c>
      <c r="K266" s="20"/>
      <c r="L266" s="25">
        <v>209000</v>
      </c>
      <c r="M266" s="20"/>
      <c r="N266" s="25">
        <v>1598000</v>
      </c>
      <c r="O266" s="20"/>
      <c r="P266" s="25">
        <v>735000</v>
      </c>
      <c r="Q266" s="20"/>
      <c r="R266" s="25">
        <v>0</v>
      </c>
    </row>
    <row r="267" spans="1:18" x14ac:dyDescent="0.25">
      <c r="A267" s="20"/>
      <c r="B267" s="20"/>
      <c r="C267" s="20" t="s">
        <v>139</v>
      </c>
      <c r="D267" s="20"/>
      <c r="E267" s="20"/>
      <c r="F267" s="31">
        <f t="shared" ref="F267:F278" si="37">SUM(H267:L267)</f>
        <v>110000</v>
      </c>
      <c r="G267" s="20"/>
      <c r="H267" s="25">
        <v>69000</v>
      </c>
      <c r="I267" s="20"/>
      <c r="J267" s="25">
        <v>11000</v>
      </c>
      <c r="K267" s="20"/>
      <c r="L267" s="25">
        <v>30000</v>
      </c>
      <c r="M267" s="20"/>
      <c r="N267" s="25">
        <v>49000</v>
      </c>
      <c r="O267" s="20"/>
      <c r="P267" s="25">
        <v>61000</v>
      </c>
      <c r="Q267" s="20"/>
      <c r="R267" s="25">
        <v>0</v>
      </c>
    </row>
    <row r="268" spans="1:18" x14ac:dyDescent="0.25">
      <c r="A268" s="20"/>
      <c r="B268" s="20"/>
      <c r="C268" s="20" t="s">
        <v>140</v>
      </c>
      <c r="D268" s="20"/>
      <c r="E268" s="20"/>
      <c r="F268" s="31">
        <f t="shared" si="37"/>
        <v>764000</v>
      </c>
      <c r="G268" s="20"/>
      <c r="H268" s="25">
        <v>430000</v>
      </c>
      <c r="I268" s="20"/>
      <c r="J268" s="25">
        <v>16000</v>
      </c>
      <c r="K268" s="20"/>
      <c r="L268" s="25">
        <v>318000</v>
      </c>
      <c r="M268" s="20"/>
      <c r="N268" s="25">
        <v>290000</v>
      </c>
      <c r="O268" s="20"/>
      <c r="P268" s="25">
        <v>477000</v>
      </c>
      <c r="Q268" s="20"/>
      <c r="R268" s="25">
        <v>3000</v>
      </c>
    </row>
    <row r="269" spans="1:18" x14ac:dyDescent="0.25">
      <c r="A269" s="20"/>
      <c r="B269" s="20"/>
      <c r="C269" s="20" t="s">
        <v>141</v>
      </c>
      <c r="D269" s="20"/>
      <c r="E269" s="20"/>
      <c r="F269" s="31">
        <f t="shared" si="37"/>
        <v>11926000</v>
      </c>
      <c r="G269" s="20"/>
      <c r="H269" s="25">
        <v>8937000</v>
      </c>
      <c r="I269" s="20"/>
      <c r="J269" s="25">
        <v>2624000</v>
      </c>
      <c r="K269" s="20"/>
      <c r="L269" s="25">
        <v>365000</v>
      </c>
      <c r="M269" s="20"/>
      <c r="N269" s="25">
        <v>7430000</v>
      </c>
      <c r="O269" s="20"/>
      <c r="P269" s="25">
        <v>4496000</v>
      </c>
      <c r="Q269" s="20"/>
      <c r="R269" s="25">
        <v>0</v>
      </c>
    </row>
    <row r="270" spans="1:18" x14ac:dyDescent="0.25">
      <c r="A270" s="20"/>
      <c r="B270" s="20"/>
      <c r="C270" s="20" t="s">
        <v>142</v>
      </c>
      <c r="D270" s="20"/>
      <c r="E270" s="20"/>
      <c r="F270" s="31">
        <f t="shared" si="37"/>
        <v>3112000</v>
      </c>
      <c r="G270" s="20"/>
      <c r="H270" s="25">
        <v>2139000</v>
      </c>
      <c r="I270" s="20"/>
      <c r="J270" s="25">
        <v>406000</v>
      </c>
      <c r="K270" s="20"/>
      <c r="L270" s="25">
        <v>567000</v>
      </c>
      <c r="M270" s="20"/>
      <c r="N270" s="25">
        <v>2135000</v>
      </c>
      <c r="O270" s="20"/>
      <c r="P270" s="25">
        <v>977000</v>
      </c>
      <c r="Q270" s="20"/>
      <c r="R270" s="25">
        <v>0</v>
      </c>
    </row>
    <row r="271" spans="1:18" x14ac:dyDescent="0.25">
      <c r="A271" s="20"/>
      <c r="B271" s="20"/>
      <c r="C271" s="20" t="s">
        <v>143</v>
      </c>
      <c r="D271" s="20"/>
      <c r="E271" s="20"/>
      <c r="F271" s="31">
        <f t="shared" si="37"/>
        <v>3448000</v>
      </c>
      <c r="G271" s="20"/>
      <c r="H271" s="25">
        <v>2882000</v>
      </c>
      <c r="I271" s="20"/>
      <c r="J271" s="25">
        <v>475000</v>
      </c>
      <c r="K271" s="20"/>
      <c r="L271" s="25">
        <v>91000</v>
      </c>
      <c r="M271" s="20"/>
      <c r="N271" s="25">
        <v>2249000</v>
      </c>
      <c r="O271" s="20"/>
      <c r="P271" s="25">
        <v>1199000</v>
      </c>
      <c r="Q271" s="20"/>
      <c r="R271" s="25">
        <v>0</v>
      </c>
    </row>
    <row r="272" spans="1:18" x14ac:dyDescent="0.25">
      <c r="A272" s="20"/>
      <c r="B272" s="20"/>
      <c r="C272" s="20" t="s">
        <v>144</v>
      </c>
      <c r="D272" s="20"/>
      <c r="E272" s="20"/>
      <c r="F272" s="31">
        <f t="shared" si="37"/>
        <v>9138000</v>
      </c>
      <c r="G272" s="20"/>
      <c r="H272" s="25">
        <v>7869000</v>
      </c>
      <c r="I272" s="20"/>
      <c r="J272" s="25">
        <v>1072000</v>
      </c>
      <c r="K272" s="20"/>
      <c r="L272" s="25">
        <v>197000</v>
      </c>
      <c r="M272" s="20"/>
      <c r="N272" s="25">
        <v>6199000</v>
      </c>
      <c r="O272" s="20"/>
      <c r="P272" s="25">
        <v>2939000</v>
      </c>
      <c r="Q272" s="20"/>
      <c r="R272" s="25">
        <v>0</v>
      </c>
    </row>
    <row r="273" spans="1:18" x14ac:dyDescent="0.25">
      <c r="A273" s="20"/>
      <c r="B273" s="20"/>
      <c r="C273" s="20" t="s">
        <v>145</v>
      </c>
      <c r="D273" s="20"/>
      <c r="E273" s="20"/>
      <c r="F273" s="31">
        <f t="shared" si="37"/>
        <v>169000</v>
      </c>
      <c r="G273" s="20"/>
      <c r="H273" s="25">
        <v>0</v>
      </c>
      <c r="I273" s="20"/>
      <c r="J273" s="25">
        <v>0</v>
      </c>
      <c r="K273" s="20"/>
      <c r="L273" s="25">
        <v>169000</v>
      </c>
      <c r="M273" s="20"/>
      <c r="N273" s="25">
        <v>143000</v>
      </c>
      <c r="O273" s="20"/>
      <c r="P273" s="25">
        <v>26000</v>
      </c>
      <c r="Q273" s="20"/>
      <c r="R273" s="25">
        <v>0</v>
      </c>
    </row>
    <row r="274" spans="1:18" x14ac:dyDescent="0.25">
      <c r="A274" s="20"/>
      <c r="B274" s="20"/>
      <c r="C274" s="20" t="s">
        <v>146</v>
      </c>
      <c r="D274" s="20"/>
      <c r="E274" s="20"/>
      <c r="F274" s="31">
        <f t="shared" si="37"/>
        <v>3036750</v>
      </c>
      <c r="G274" s="20"/>
      <c r="H274" s="25">
        <v>2465750</v>
      </c>
      <c r="I274" s="20"/>
      <c r="J274" s="25">
        <v>535000</v>
      </c>
      <c r="K274" s="20"/>
      <c r="L274" s="25">
        <v>36000</v>
      </c>
      <c r="M274" s="20"/>
      <c r="N274" s="25">
        <v>2014750</v>
      </c>
      <c r="O274" s="20"/>
      <c r="P274" s="25">
        <v>1022000</v>
      </c>
      <c r="Q274" s="20"/>
      <c r="R274" s="25">
        <v>0</v>
      </c>
    </row>
    <row r="275" spans="1:18" x14ac:dyDescent="0.25">
      <c r="A275" s="20"/>
      <c r="B275" s="20"/>
      <c r="C275" s="20" t="s">
        <v>147</v>
      </c>
      <c r="D275" s="20"/>
      <c r="E275" s="20"/>
      <c r="F275" s="31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x14ac:dyDescent="0.25">
      <c r="A276" s="20"/>
      <c r="B276" s="20"/>
      <c r="C276" s="20"/>
      <c r="D276" s="20"/>
      <c r="E276" s="20" t="s">
        <v>148</v>
      </c>
      <c r="F276" s="31">
        <f t="shared" si="37"/>
        <v>7053000</v>
      </c>
      <c r="G276" s="20"/>
      <c r="H276" s="25">
        <v>5506000</v>
      </c>
      <c r="I276" s="20"/>
      <c r="J276" s="25">
        <v>361000</v>
      </c>
      <c r="K276" s="20"/>
      <c r="L276" s="25">
        <v>1186000</v>
      </c>
      <c r="M276" s="20"/>
      <c r="N276" s="25">
        <v>4331500</v>
      </c>
      <c r="O276" s="20"/>
      <c r="P276" s="25">
        <v>2721500</v>
      </c>
      <c r="Q276" s="20"/>
      <c r="R276" s="25">
        <v>0</v>
      </c>
    </row>
    <row r="277" spans="1:18" x14ac:dyDescent="0.25">
      <c r="A277" s="20"/>
      <c r="B277" s="20"/>
      <c r="C277" s="20" t="s">
        <v>149</v>
      </c>
      <c r="D277" s="20"/>
      <c r="E277" s="20"/>
      <c r="F277" s="31">
        <f t="shared" si="37"/>
        <v>0</v>
      </c>
      <c r="G277" s="20"/>
      <c r="H277" s="25">
        <v>0</v>
      </c>
      <c r="I277" s="20"/>
      <c r="J277" s="25">
        <v>0</v>
      </c>
      <c r="K277" s="20"/>
      <c r="L277" s="25">
        <v>0</v>
      </c>
      <c r="M277" s="20"/>
      <c r="N277" s="25">
        <v>0</v>
      </c>
      <c r="O277" s="20"/>
      <c r="P277" s="25">
        <v>0</v>
      </c>
      <c r="Q277" s="20"/>
      <c r="R277" s="25">
        <v>0</v>
      </c>
    </row>
    <row r="278" spans="1:18" x14ac:dyDescent="0.25">
      <c r="A278" s="20"/>
      <c r="B278" s="20"/>
      <c r="C278" s="20" t="s">
        <v>150</v>
      </c>
      <c r="D278" s="20"/>
      <c r="E278" s="20"/>
      <c r="F278" s="28">
        <f t="shared" si="37"/>
        <v>1978000</v>
      </c>
      <c r="G278" s="20"/>
      <c r="H278" s="27">
        <v>1905000</v>
      </c>
      <c r="I278" s="20"/>
      <c r="J278" s="27">
        <v>32000</v>
      </c>
      <c r="K278" s="20"/>
      <c r="L278" s="27">
        <v>41000</v>
      </c>
      <c r="M278" s="20"/>
      <c r="N278" s="27">
        <v>1297000</v>
      </c>
      <c r="O278" s="20"/>
      <c r="P278" s="27">
        <v>681000</v>
      </c>
      <c r="Q278" s="20"/>
      <c r="R278" s="27">
        <v>0</v>
      </c>
    </row>
    <row r="279" spans="1:18" x14ac:dyDescent="0.25">
      <c r="A279" s="20"/>
      <c r="B279" s="20"/>
      <c r="C279" s="20"/>
      <c r="D279" s="20"/>
      <c r="E279" s="20" t="s">
        <v>22</v>
      </c>
      <c r="F279" s="21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x14ac:dyDescent="0.25">
      <c r="A280" s="20"/>
      <c r="B280" s="20"/>
      <c r="C280" s="20"/>
      <c r="D280" s="20"/>
      <c r="E280" s="20" t="s">
        <v>3</v>
      </c>
      <c r="F280" s="28">
        <f>SUM(F203:F279)</f>
        <v>324857750</v>
      </c>
      <c r="G280" s="27">
        <f t="shared" ref="G280:R280" si="38">SUM(G203:G279)</f>
        <v>0</v>
      </c>
      <c r="H280" s="27">
        <f t="shared" si="38"/>
        <v>263774750</v>
      </c>
      <c r="I280" s="27">
        <f t="shared" si="38"/>
        <v>0</v>
      </c>
      <c r="J280" s="27">
        <f t="shared" si="38"/>
        <v>33525000</v>
      </c>
      <c r="K280" s="27">
        <f t="shared" si="38"/>
        <v>0</v>
      </c>
      <c r="L280" s="27">
        <f t="shared" si="38"/>
        <v>27558000</v>
      </c>
      <c r="M280" s="27">
        <f t="shared" si="38"/>
        <v>0</v>
      </c>
      <c r="N280" s="27">
        <f t="shared" si="38"/>
        <v>208362250</v>
      </c>
      <c r="O280" s="27">
        <f t="shared" si="38"/>
        <v>0</v>
      </c>
      <c r="P280" s="27">
        <f t="shared" si="38"/>
        <v>117267500</v>
      </c>
      <c r="Q280" s="27">
        <f t="shared" si="38"/>
        <v>0</v>
      </c>
      <c r="R280" s="27">
        <f t="shared" si="38"/>
        <v>772000</v>
      </c>
    </row>
    <row r="281" spans="1:18" x14ac:dyDescent="0.25">
      <c r="A281" s="20"/>
      <c r="B281" s="20"/>
      <c r="C281" s="20"/>
      <c r="D281" s="20"/>
      <c r="E281" s="20"/>
      <c r="F281" s="21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x14ac:dyDescent="0.25">
      <c r="A282" s="20"/>
      <c r="B282" s="20" t="s">
        <v>24</v>
      </c>
      <c r="C282" s="20"/>
      <c r="D282" s="20"/>
      <c r="E282" s="20"/>
      <c r="F282" s="21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x14ac:dyDescent="0.25">
      <c r="A283" s="20"/>
      <c r="B283" s="20"/>
      <c r="C283" s="20" t="s">
        <v>79</v>
      </c>
      <c r="D283" s="20"/>
      <c r="E283" s="20"/>
      <c r="F283" s="31">
        <f t="shared" ref="F283:F335" si="39">SUM(H283:L283)</f>
        <v>149000</v>
      </c>
      <c r="G283" s="20"/>
      <c r="H283" s="25">
        <v>1000</v>
      </c>
      <c r="I283" s="20"/>
      <c r="J283" s="25">
        <v>66000</v>
      </c>
      <c r="K283" s="20"/>
      <c r="L283" s="25">
        <v>82000</v>
      </c>
      <c r="M283" s="20"/>
      <c r="N283" s="25">
        <v>56000</v>
      </c>
      <c r="O283" s="20"/>
      <c r="P283" s="25">
        <v>93000</v>
      </c>
      <c r="Q283" s="20"/>
      <c r="R283" s="25">
        <v>0</v>
      </c>
    </row>
    <row r="284" spans="1:18" x14ac:dyDescent="0.25">
      <c r="A284" s="20"/>
      <c r="B284" s="20"/>
      <c r="C284" s="20" t="s">
        <v>82</v>
      </c>
      <c r="D284" s="20"/>
      <c r="E284" s="20"/>
      <c r="F284" s="31">
        <f t="shared" si="39"/>
        <v>218000</v>
      </c>
      <c r="G284" s="20"/>
      <c r="H284" s="25">
        <v>60000</v>
      </c>
      <c r="I284" s="20"/>
      <c r="J284" s="25">
        <v>5000</v>
      </c>
      <c r="K284" s="20"/>
      <c r="L284" s="25">
        <v>153000</v>
      </c>
      <c r="M284" s="20"/>
      <c r="N284" s="25">
        <v>106000</v>
      </c>
      <c r="O284" s="20"/>
      <c r="P284" s="25">
        <v>112000</v>
      </c>
      <c r="Q284" s="20"/>
      <c r="R284" s="25">
        <v>0</v>
      </c>
    </row>
    <row r="285" spans="1:18" x14ac:dyDescent="0.25">
      <c r="A285" s="20"/>
      <c r="B285" s="20"/>
      <c r="C285" s="20" t="s">
        <v>84</v>
      </c>
      <c r="D285" s="20"/>
      <c r="E285" s="20"/>
      <c r="F285" s="31">
        <f t="shared" si="39"/>
        <v>8000</v>
      </c>
      <c r="G285" s="20"/>
      <c r="H285" s="25">
        <v>0</v>
      </c>
      <c r="I285" s="20"/>
      <c r="J285" s="25">
        <v>0</v>
      </c>
      <c r="K285" s="20"/>
      <c r="L285" s="25">
        <v>8000</v>
      </c>
      <c r="M285" s="20"/>
      <c r="N285" s="25">
        <v>0</v>
      </c>
      <c r="O285" s="20"/>
      <c r="P285" s="25">
        <v>8000</v>
      </c>
      <c r="Q285" s="20"/>
      <c r="R285" s="25">
        <v>0</v>
      </c>
    </row>
    <row r="286" spans="1:18" x14ac:dyDescent="0.25">
      <c r="A286" s="20"/>
      <c r="B286" s="20"/>
      <c r="C286" s="20" t="s">
        <v>85</v>
      </c>
      <c r="D286" s="20"/>
      <c r="E286" s="20"/>
      <c r="F286" s="31">
        <f t="shared" si="39"/>
        <v>31000</v>
      </c>
      <c r="G286" s="20"/>
      <c r="H286" s="25">
        <v>0</v>
      </c>
      <c r="I286" s="20"/>
      <c r="J286" s="25">
        <v>22000</v>
      </c>
      <c r="K286" s="20"/>
      <c r="L286" s="25">
        <v>9000</v>
      </c>
      <c r="M286" s="20"/>
      <c r="N286" s="25">
        <v>0</v>
      </c>
      <c r="O286" s="20"/>
      <c r="P286" s="25">
        <v>31000</v>
      </c>
      <c r="Q286" s="20"/>
      <c r="R286" s="25">
        <v>0</v>
      </c>
    </row>
    <row r="287" spans="1:18" x14ac:dyDescent="0.25">
      <c r="A287" s="20"/>
      <c r="B287" s="20"/>
      <c r="C287" s="20" t="s">
        <v>83</v>
      </c>
      <c r="D287" s="20"/>
      <c r="E287" s="20"/>
      <c r="F287" s="31">
        <f t="shared" si="39"/>
        <v>758000</v>
      </c>
      <c r="G287" s="20"/>
      <c r="H287" s="25">
        <v>1000</v>
      </c>
      <c r="I287" s="20"/>
      <c r="J287" s="25">
        <v>0</v>
      </c>
      <c r="K287" s="20"/>
      <c r="L287" s="25">
        <v>757000</v>
      </c>
      <c r="M287" s="20"/>
      <c r="N287" s="25">
        <v>537000</v>
      </c>
      <c r="O287" s="20"/>
      <c r="P287" s="25">
        <v>221000</v>
      </c>
      <c r="Q287" s="20"/>
      <c r="R287" s="25">
        <v>0</v>
      </c>
    </row>
    <row r="288" spans="1:18" x14ac:dyDescent="0.25">
      <c r="A288" s="20"/>
      <c r="B288" s="20"/>
      <c r="C288" s="20" t="s">
        <v>86</v>
      </c>
      <c r="D288" s="20"/>
      <c r="E288" s="20"/>
      <c r="F288" s="31">
        <f t="shared" si="39"/>
        <v>4392000</v>
      </c>
      <c r="G288" s="20"/>
      <c r="H288" s="25">
        <v>29000</v>
      </c>
      <c r="I288" s="20"/>
      <c r="J288" s="25">
        <v>39000</v>
      </c>
      <c r="K288" s="20"/>
      <c r="L288" s="25">
        <v>4324000</v>
      </c>
      <c r="M288" s="20"/>
      <c r="N288" s="25">
        <v>2834000</v>
      </c>
      <c r="O288" s="20"/>
      <c r="P288" s="25">
        <v>1558000</v>
      </c>
      <c r="Q288" s="20"/>
      <c r="R288" s="25">
        <v>0</v>
      </c>
    </row>
    <row r="289" spans="1:18" x14ac:dyDescent="0.25">
      <c r="A289" s="20"/>
      <c r="B289" s="20"/>
      <c r="C289" s="20" t="s">
        <v>87</v>
      </c>
      <c r="D289" s="20"/>
      <c r="E289" s="20"/>
      <c r="F289" s="31">
        <f t="shared" si="39"/>
        <v>1395000</v>
      </c>
      <c r="G289" s="20"/>
      <c r="H289" s="25">
        <v>1000</v>
      </c>
      <c r="I289" s="20"/>
      <c r="J289" s="25">
        <v>15000</v>
      </c>
      <c r="K289" s="20"/>
      <c r="L289" s="25">
        <v>1379000</v>
      </c>
      <c r="M289" s="20"/>
      <c r="N289" s="25">
        <v>408000</v>
      </c>
      <c r="O289" s="20"/>
      <c r="P289" s="25">
        <v>987000</v>
      </c>
      <c r="Q289" s="20"/>
      <c r="R289" s="25">
        <v>0</v>
      </c>
    </row>
    <row r="290" spans="1:18" x14ac:dyDescent="0.25">
      <c r="A290" s="20"/>
      <c r="B290" s="20"/>
      <c r="C290" s="20" t="s">
        <v>92</v>
      </c>
      <c r="D290" s="20"/>
      <c r="E290" s="20"/>
      <c r="F290" s="31">
        <f t="shared" si="39"/>
        <v>3551000</v>
      </c>
      <c r="G290" s="20"/>
      <c r="H290" s="25">
        <v>35000</v>
      </c>
      <c r="I290" s="20"/>
      <c r="J290" s="25">
        <v>-1000</v>
      </c>
      <c r="K290" s="20"/>
      <c r="L290" s="25">
        <v>3517000</v>
      </c>
      <c r="M290" s="20"/>
      <c r="N290" s="25">
        <v>139000</v>
      </c>
      <c r="O290" s="20"/>
      <c r="P290" s="25">
        <v>3412000</v>
      </c>
      <c r="Q290" s="20"/>
      <c r="R290" s="25">
        <v>0</v>
      </c>
    </row>
    <row r="291" spans="1:18" x14ac:dyDescent="0.25">
      <c r="A291" s="20"/>
      <c r="B291" s="20"/>
      <c r="C291" s="20" t="s">
        <v>93</v>
      </c>
      <c r="D291" s="20"/>
      <c r="E291" s="20"/>
      <c r="F291" s="31">
        <f t="shared" si="39"/>
        <v>1000</v>
      </c>
      <c r="G291" s="20"/>
      <c r="H291" s="25">
        <v>0</v>
      </c>
      <c r="I291" s="20"/>
      <c r="J291" s="25">
        <v>0</v>
      </c>
      <c r="K291" s="20"/>
      <c r="L291" s="25">
        <v>1000</v>
      </c>
      <c r="M291" s="20"/>
      <c r="N291" s="25">
        <v>0</v>
      </c>
      <c r="O291" s="20"/>
      <c r="P291" s="25">
        <v>1000</v>
      </c>
      <c r="Q291" s="20"/>
      <c r="R291" s="25">
        <v>0</v>
      </c>
    </row>
    <row r="292" spans="1:18" x14ac:dyDescent="0.25">
      <c r="A292" s="20"/>
      <c r="B292" s="20"/>
      <c r="C292" s="20" t="s">
        <v>95</v>
      </c>
      <c r="D292" s="20"/>
      <c r="E292" s="20"/>
      <c r="F292" s="31">
        <f t="shared" si="39"/>
        <v>0</v>
      </c>
      <c r="G292" s="20"/>
      <c r="H292" s="25">
        <v>0</v>
      </c>
      <c r="I292" s="20"/>
      <c r="J292" s="25">
        <v>0</v>
      </c>
      <c r="K292" s="20"/>
      <c r="L292" s="25">
        <v>0</v>
      </c>
      <c r="M292" s="20"/>
      <c r="N292" s="25">
        <v>0</v>
      </c>
      <c r="O292" s="20"/>
      <c r="P292" s="25">
        <v>0</v>
      </c>
      <c r="Q292" s="20"/>
      <c r="R292" s="25">
        <v>0</v>
      </c>
    </row>
    <row r="293" spans="1:18" x14ac:dyDescent="0.25">
      <c r="A293" s="20"/>
      <c r="B293" s="20"/>
      <c r="C293" s="20" t="s">
        <v>39</v>
      </c>
      <c r="D293" s="20"/>
      <c r="E293" s="20"/>
      <c r="F293" s="31">
        <f t="shared" si="39"/>
        <v>0</v>
      </c>
      <c r="G293" s="20"/>
      <c r="H293" s="25">
        <v>0</v>
      </c>
      <c r="I293" s="20"/>
      <c r="J293" s="25">
        <v>0</v>
      </c>
      <c r="K293" s="20"/>
      <c r="L293" s="25">
        <v>0</v>
      </c>
      <c r="M293" s="20"/>
      <c r="N293" s="25">
        <v>0</v>
      </c>
      <c r="O293" s="20"/>
      <c r="P293" s="25">
        <v>0</v>
      </c>
      <c r="Q293" s="20"/>
      <c r="R293" s="25">
        <v>0</v>
      </c>
    </row>
    <row r="294" spans="1:18" x14ac:dyDescent="0.25">
      <c r="A294" s="20"/>
      <c r="B294" s="20"/>
      <c r="C294" s="20" t="s">
        <v>98</v>
      </c>
      <c r="D294" s="20"/>
      <c r="E294" s="20"/>
      <c r="F294" s="31">
        <f t="shared" si="39"/>
        <v>46000</v>
      </c>
      <c r="G294" s="20"/>
      <c r="H294" s="25">
        <v>35000</v>
      </c>
      <c r="I294" s="20"/>
      <c r="J294" s="25">
        <v>11000</v>
      </c>
      <c r="K294" s="20"/>
      <c r="L294" s="25">
        <v>0</v>
      </c>
      <c r="M294" s="20"/>
      <c r="N294" s="25">
        <v>35000</v>
      </c>
      <c r="O294" s="20"/>
      <c r="P294" s="25">
        <v>11000</v>
      </c>
      <c r="Q294" s="20"/>
      <c r="R294" s="25">
        <v>0</v>
      </c>
    </row>
    <row r="295" spans="1:18" x14ac:dyDescent="0.25">
      <c r="A295" s="20"/>
      <c r="B295" s="20"/>
      <c r="C295" s="20" t="s">
        <v>100</v>
      </c>
      <c r="D295" s="20"/>
      <c r="E295" s="20"/>
      <c r="F295" s="31">
        <f t="shared" si="39"/>
        <v>0</v>
      </c>
      <c r="G295" s="20"/>
      <c r="H295" s="25">
        <v>0</v>
      </c>
      <c r="I295" s="20"/>
      <c r="J295" s="25">
        <v>0</v>
      </c>
      <c r="K295" s="20"/>
      <c r="L295" s="25">
        <v>0</v>
      </c>
      <c r="M295" s="20"/>
      <c r="N295" s="25">
        <v>0</v>
      </c>
      <c r="O295" s="20"/>
      <c r="P295" s="25">
        <v>0</v>
      </c>
      <c r="Q295" s="20"/>
      <c r="R295" s="25">
        <v>0</v>
      </c>
    </row>
    <row r="296" spans="1:18" x14ac:dyDescent="0.25">
      <c r="A296" s="20"/>
      <c r="B296" s="20"/>
      <c r="C296" s="20" t="s">
        <v>101</v>
      </c>
      <c r="D296" s="20"/>
      <c r="E296" s="20"/>
      <c r="F296" s="31">
        <f t="shared" si="39"/>
        <v>6260000</v>
      </c>
      <c r="G296" s="20"/>
      <c r="H296" s="25">
        <v>247000</v>
      </c>
      <c r="I296" s="20"/>
      <c r="J296" s="25">
        <v>379000</v>
      </c>
      <c r="K296" s="20"/>
      <c r="L296" s="25">
        <v>5634000</v>
      </c>
      <c r="M296" s="20"/>
      <c r="N296" s="25">
        <v>2401000</v>
      </c>
      <c r="O296" s="20"/>
      <c r="P296" s="25">
        <v>3870000</v>
      </c>
      <c r="Q296" s="20"/>
      <c r="R296" s="25">
        <v>11000</v>
      </c>
    </row>
    <row r="297" spans="1:18" x14ac:dyDescent="0.25">
      <c r="A297" s="20"/>
      <c r="B297" s="20"/>
      <c r="C297" s="20" t="s">
        <v>151</v>
      </c>
      <c r="D297" s="20"/>
      <c r="E297" s="20"/>
      <c r="F297" s="31">
        <f t="shared" si="39"/>
        <v>68000</v>
      </c>
      <c r="G297" s="20"/>
      <c r="H297" s="25">
        <v>-1000</v>
      </c>
      <c r="I297" s="20"/>
      <c r="J297" s="25">
        <v>3000</v>
      </c>
      <c r="K297" s="20"/>
      <c r="L297" s="25">
        <v>66000</v>
      </c>
      <c r="M297" s="20"/>
      <c r="N297" s="25">
        <v>51000</v>
      </c>
      <c r="O297" s="20"/>
      <c r="P297" s="25">
        <v>17000</v>
      </c>
      <c r="Q297" s="20"/>
      <c r="R297" s="25">
        <v>0</v>
      </c>
    </row>
    <row r="298" spans="1:18" x14ac:dyDescent="0.25">
      <c r="A298" s="20"/>
      <c r="B298" s="20"/>
      <c r="C298" s="20" t="s">
        <v>152</v>
      </c>
      <c r="D298" s="20"/>
      <c r="E298" s="20"/>
      <c r="F298" s="31">
        <f t="shared" si="39"/>
        <v>142000</v>
      </c>
      <c r="G298" s="20"/>
      <c r="H298" s="25">
        <v>8000</v>
      </c>
      <c r="I298" s="20"/>
      <c r="J298" s="25">
        <v>7000</v>
      </c>
      <c r="K298" s="20"/>
      <c r="L298" s="25">
        <v>127000</v>
      </c>
      <c r="M298" s="20"/>
      <c r="N298" s="25">
        <v>91000</v>
      </c>
      <c r="O298" s="20"/>
      <c r="P298" s="25">
        <v>51000</v>
      </c>
      <c r="Q298" s="20"/>
      <c r="R298" s="25">
        <v>0</v>
      </c>
    </row>
    <row r="299" spans="1:18" x14ac:dyDescent="0.25">
      <c r="A299" s="20"/>
      <c r="B299" s="20"/>
      <c r="C299" s="20" t="s">
        <v>153</v>
      </c>
      <c r="D299" s="20"/>
      <c r="E299" s="20"/>
      <c r="F299" s="31">
        <f t="shared" si="39"/>
        <v>0</v>
      </c>
      <c r="G299" s="20"/>
      <c r="H299" s="25">
        <v>0</v>
      </c>
      <c r="I299" s="20"/>
      <c r="J299" s="25">
        <v>0</v>
      </c>
      <c r="K299" s="20"/>
      <c r="L299" s="25">
        <v>0</v>
      </c>
      <c r="M299" s="20"/>
      <c r="N299" s="25">
        <v>0</v>
      </c>
      <c r="O299" s="20"/>
      <c r="P299" s="25">
        <v>0</v>
      </c>
      <c r="Q299" s="20"/>
      <c r="R299" s="25">
        <v>0</v>
      </c>
    </row>
    <row r="300" spans="1:18" x14ac:dyDescent="0.25">
      <c r="A300" s="20"/>
      <c r="B300" s="20"/>
      <c r="C300" s="20" t="s">
        <v>105</v>
      </c>
      <c r="D300" s="20"/>
      <c r="E300" s="20"/>
      <c r="F300" s="31">
        <f t="shared" si="39"/>
        <v>697000</v>
      </c>
      <c r="G300" s="20"/>
      <c r="H300" s="25">
        <v>8000</v>
      </c>
      <c r="I300" s="20"/>
      <c r="J300" s="25">
        <v>220000</v>
      </c>
      <c r="K300" s="20"/>
      <c r="L300" s="25">
        <v>469000</v>
      </c>
      <c r="M300" s="20"/>
      <c r="N300" s="25">
        <v>240000</v>
      </c>
      <c r="O300" s="20"/>
      <c r="P300" s="25">
        <v>457000</v>
      </c>
      <c r="Q300" s="20"/>
      <c r="R300" s="25">
        <v>0</v>
      </c>
    </row>
    <row r="301" spans="1:18" x14ac:dyDescent="0.25">
      <c r="A301" s="20"/>
      <c r="B301" s="20"/>
      <c r="C301" s="20" t="s">
        <v>106</v>
      </c>
      <c r="D301" s="20"/>
      <c r="E301" s="20"/>
      <c r="F301" s="31">
        <f t="shared" si="39"/>
        <v>372000</v>
      </c>
      <c r="G301" s="20"/>
      <c r="H301" s="25">
        <v>24000</v>
      </c>
      <c r="I301" s="20"/>
      <c r="J301" s="25">
        <v>312000</v>
      </c>
      <c r="K301" s="20"/>
      <c r="L301" s="25">
        <v>36000</v>
      </c>
      <c r="M301" s="20"/>
      <c r="N301" s="25">
        <v>207000</v>
      </c>
      <c r="O301" s="20"/>
      <c r="P301" s="25">
        <v>165000</v>
      </c>
      <c r="Q301" s="20"/>
      <c r="R301" s="25">
        <v>0</v>
      </c>
    </row>
    <row r="302" spans="1:18" x14ac:dyDescent="0.25">
      <c r="A302" s="20"/>
      <c r="B302" s="20"/>
      <c r="C302" s="20" t="s">
        <v>107</v>
      </c>
      <c r="D302" s="20"/>
      <c r="E302" s="20"/>
      <c r="F302" s="31">
        <f t="shared" si="39"/>
        <v>0</v>
      </c>
      <c r="G302" s="20"/>
      <c r="H302" s="25">
        <v>0</v>
      </c>
      <c r="I302" s="20"/>
      <c r="J302" s="25">
        <v>0</v>
      </c>
      <c r="K302" s="20"/>
      <c r="L302" s="25">
        <v>0</v>
      </c>
      <c r="M302" s="20"/>
      <c r="N302" s="25">
        <v>0</v>
      </c>
      <c r="O302" s="20"/>
      <c r="P302" s="25">
        <v>0</v>
      </c>
      <c r="Q302" s="20"/>
      <c r="R302" s="25">
        <v>0</v>
      </c>
    </row>
    <row r="303" spans="1:18" x14ac:dyDescent="0.25">
      <c r="A303" s="20"/>
      <c r="B303" s="20"/>
      <c r="C303" s="20" t="s">
        <v>108</v>
      </c>
      <c r="D303" s="20"/>
      <c r="E303" s="20"/>
      <c r="F303" s="31">
        <f t="shared" si="39"/>
        <v>6000</v>
      </c>
      <c r="G303" s="20"/>
      <c r="H303" s="25">
        <v>0</v>
      </c>
      <c r="I303" s="20"/>
      <c r="J303" s="25">
        <v>6000</v>
      </c>
      <c r="K303" s="20"/>
      <c r="L303" s="25">
        <v>0</v>
      </c>
      <c r="M303" s="20"/>
      <c r="N303" s="25">
        <v>0</v>
      </c>
      <c r="O303" s="20"/>
      <c r="P303" s="25">
        <v>6000</v>
      </c>
      <c r="Q303" s="20"/>
      <c r="R303" s="25">
        <v>0</v>
      </c>
    </row>
    <row r="304" spans="1:18" x14ac:dyDescent="0.25">
      <c r="A304" s="20"/>
      <c r="B304" s="20"/>
      <c r="C304" s="20" t="s">
        <v>109</v>
      </c>
      <c r="D304" s="20"/>
      <c r="E304" s="20"/>
      <c r="F304" s="31">
        <f t="shared" si="39"/>
        <v>759000</v>
      </c>
      <c r="G304" s="20"/>
      <c r="H304" s="25">
        <v>34000</v>
      </c>
      <c r="I304" s="20"/>
      <c r="J304" s="25">
        <v>76000</v>
      </c>
      <c r="K304" s="20"/>
      <c r="L304" s="25">
        <v>649000</v>
      </c>
      <c r="M304" s="20"/>
      <c r="N304" s="25">
        <v>380000</v>
      </c>
      <c r="O304" s="20"/>
      <c r="P304" s="25">
        <v>379000</v>
      </c>
      <c r="Q304" s="20"/>
      <c r="R304" s="25">
        <v>0</v>
      </c>
    </row>
    <row r="305" spans="1:18" x14ac:dyDescent="0.25">
      <c r="A305" s="20"/>
      <c r="B305" s="20"/>
      <c r="C305" s="20" t="s">
        <v>110</v>
      </c>
      <c r="D305" s="20"/>
      <c r="E305" s="20"/>
      <c r="F305" s="31">
        <f t="shared" si="39"/>
        <v>64000</v>
      </c>
      <c r="G305" s="20"/>
      <c r="H305" s="25">
        <v>3000</v>
      </c>
      <c r="I305" s="20"/>
      <c r="J305" s="25">
        <v>46000</v>
      </c>
      <c r="K305" s="20"/>
      <c r="L305" s="25">
        <v>15000</v>
      </c>
      <c r="M305" s="20"/>
      <c r="N305" s="25">
        <v>17000</v>
      </c>
      <c r="O305" s="20"/>
      <c r="P305" s="25">
        <v>47000</v>
      </c>
      <c r="Q305" s="20"/>
      <c r="R305" s="25">
        <v>0</v>
      </c>
    </row>
    <row r="306" spans="1:18" x14ac:dyDescent="0.25">
      <c r="A306" s="20"/>
      <c r="B306" s="20"/>
      <c r="C306" s="20" t="s">
        <v>112</v>
      </c>
      <c r="D306" s="20"/>
      <c r="E306" s="20"/>
      <c r="F306" s="31">
        <f t="shared" si="39"/>
        <v>-35000</v>
      </c>
      <c r="G306" s="20"/>
      <c r="H306" s="25">
        <v>0</v>
      </c>
      <c r="I306" s="20"/>
      <c r="J306" s="25">
        <v>0</v>
      </c>
      <c r="K306" s="20"/>
      <c r="L306" s="25">
        <v>-35000</v>
      </c>
      <c r="M306" s="20"/>
      <c r="N306" s="25">
        <v>-19000</v>
      </c>
      <c r="O306" s="20"/>
      <c r="P306" s="25">
        <v>-16000</v>
      </c>
      <c r="Q306" s="20"/>
      <c r="R306" s="25">
        <v>0</v>
      </c>
    </row>
    <row r="307" spans="1:18" x14ac:dyDescent="0.25">
      <c r="A307" s="20"/>
      <c r="B307" s="20"/>
      <c r="C307" s="20" t="s">
        <v>154</v>
      </c>
      <c r="D307" s="20"/>
      <c r="E307" s="20"/>
      <c r="F307" s="31">
        <f t="shared" si="39"/>
        <v>11152000</v>
      </c>
      <c r="G307" s="20"/>
      <c r="H307" s="25">
        <v>3000</v>
      </c>
      <c r="I307" s="20"/>
      <c r="J307" s="25">
        <v>-273000</v>
      </c>
      <c r="K307" s="20"/>
      <c r="L307" s="25">
        <v>11422000</v>
      </c>
      <c r="M307" s="20"/>
      <c r="N307" s="25">
        <v>5502000</v>
      </c>
      <c r="O307" s="20"/>
      <c r="P307" s="25">
        <v>5650000</v>
      </c>
      <c r="Q307" s="20"/>
      <c r="R307" s="25">
        <v>0</v>
      </c>
    </row>
    <row r="308" spans="1:18" x14ac:dyDescent="0.25">
      <c r="A308" s="20"/>
      <c r="B308" s="20"/>
      <c r="C308" s="20" t="s">
        <v>155</v>
      </c>
      <c r="D308" s="20"/>
      <c r="E308" s="20"/>
      <c r="F308" s="31">
        <f t="shared" si="39"/>
        <v>3298000</v>
      </c>
      <c r="G308" s="20"/>
      <c r="H308" s="25">
        <v>40000</v>
      </c>
      <c r="I308" s="20"/>
      <c r="J308" s="25">
        <v>311000</v>
      </c>
      <c r="K308" s="20"/>
      <c r="L308" s="25">
        <v>2947000</v>
      </c>
      <c r="M308" s="20"/>
      <c r="N308" s="25">
        <v>1872000</v>
      </c>
      <c r="O308" s="20"/>
      <c r="P308" s="25">
        <v>1426000</v>
      </c>
      <c r="Q308" s="20"/>
      <c r="R308" s="25">
        <v>0</v>
      </c>
    </row>
    <row r="309" spans="1:18" x14ac:dyDescent="0.25">
      <c r="A309" s="20"/>
      <c r="B309" s="20"/>
      <c r="C309" s="20" t="s">
        <v>156</v>
      </c>
      <c r="D309" s="20"/>
      <c r="E309" s="20"/>
      <c r="F309" s="31">
        <f t="shared" si="39"/>
        <v>0</v>
      </c>
      <c r="G309" s="20"/>
      <c r="H309" s="25">
        <v>0</v>
      </c>
      <c r="I309" s="20"/>
      <c r="J309" s="25">
        <v>0</v>
      </c>
      <c r="K309" s="20"/>
      <c r="L309" s="25">
        <v>0</v>
      </c>
      <c r="M309" s="20"/>
      <c r="N309" s="25">
        <v>0</v>
      </c>
      <c r="O309" s="20"/>
      <c r="P309" s="25">
        <v>0</v>
      </c>
      <c r="Q309" s="20"/>
      <c r="R309" s="25">
        <v>0</v>
      </c>
    </row>
    <row r="310" spans="1:18" x14ac:dyDescent="0.25">
      <c r="A310" s="20"/>
      <c r="B310" s="20"/>
      <c r="C310" s="20" t="s">
        <v>117</v>
      </c>
      <c r="D310" s="20"/>
      <c r="E310" s="20"/>
      <c r="F310" s="31">
        <f t="shared" si="39"/>
        <v>131000</v>
      </c>
      <c r="G310" s="20"/>
      <c r="H310" s="25">
        <v>0</v>
      </c>
      <c r="I310" s="20"/>
      <c r="J310" s="25">
        <v>13000</v>
      </c>
      <c r="K310" s="20"/>
      <c r="L310" s="25">
        <v>118000</v>
      </c>
      <c r="M310" s="20"/>
      <c r="N310" s="25">
        <v>45000</v>
      </c>
      <c r="O310" s="20"/>
      <c r="P310" s="25">
        <v>86000</v>
      </c>
      <c r="Q310" s="20"/>
      <c r="R310" s="25">
        <v>0</v>
      </c>
    </row>
    <row r="311" spans="1:18" x14ac:dyDescent="0.25">
      <c r="A311" s="20"/>
      <c r="B311" s="20"/>
      <c r="C311" s="20" t="s">
        <v>157</v>
      </c>
      <c r="D311" s="20"/>
      <c r="E311" s="20"/>
      <c r="F311" s="31">
        <f t="shared" si="39"/>
        <v>0</v>
      </c>
      <c r="G311" s="20"/>
      <c r="H311" s="25">
        <v>0</v>
      </c>
      <c r="I311" s="20"/>
      <c r="J311" s="25">
        <v>0</v>
      </c>
      <c r="K311" s="20"/>
      <c r="L311" s="25">
        <v>0</v>
      </c>
      <c r="M311" s="20"/>
      <c r="N311" s="25">
        <v>0</v>
      </c>
      <c r="O311" s="20"/>
      <c r="P311" s="25">
        <v>0</v>
      </c>
      <c r="Q311" s="20"/>
      <c r="R311" s="25">
        <v>0</v>
      </c>
    </row>
    <row r="312" spans="1:18" x14ac:dyDescent="0.25">
      <c r="A312" s="20"/>
      <c r="B312" s="20"/>
      <c r="C312" s="20" t="s">
        <v>158</v>
      </c>
      <c r="D312" s="20"/>
      <c r="E312" s="20"/>
      <c r="F312" s="31">
        <f t="shared" si="39"/>
        <v>0</v>
      </c>
      <c r="G312" s="20"/>
      <c r="H312" s="25">
        <v>0</v>
      </c>
      <c r="I312" s="20"/>
      <c r="J312" s="25">
        <v>0</v>
      </c>
      <c r="K312" s="20"/>
      <c r="L312" s="25">
        <v>0</v>
      </c>
      <c r="M312" s="20"/>
      <c r="N312" s="25">
        <v>0</v>
      </c>
      <c r="O312" s="20"/>
      <c r="P312" s="25">
        <v>0</v>
      </c>
      <c r="Q312" s="20"/>
      <c r="R312" s="25">
        <v>0</v>
      </c>
    </row>
    <row r="313" spans="1:18" x14ac:dyDescent="0.25">
      <c r="A313" s="20"/>
      <c r="B313" s="20"/>
      <c r="C313" s="20" t="s">
        <v>159</v>
      </c>
      <c r="D313" s="20"/>
      <c r="E313" s="20"/>
      <c r="F313" s="31">
        <f t="shared" si="39"/>
        <v>171000</v>
      </c>
      <c r="G313" s="20"/>
      <c r="H313" s="25">
        <v>1000</v>
      </c>
      <c r="I313" s="20"/>
      <c r="J313" s="25">
        <v>9000</v>
      </c>
      <c r="K313" s="20"/>
      <c r="L313" s="25">
        <v>161000</v>
      </c>
      <c r="M313" s="20"/>
      <c r="N313" s="25">
        <v>95000</v>
      </c>
      <c r="O313" s="20"/>
      <c r="P313" s="25">
        <v>76000</v>
      </c>
      <c r="Q313" s="20"/>
      <c r="R313" s="25">
        <v>0</v>
      </c>
    </row>
    <row r="314" spans="1:18" x14ac:dyDescent="0.25">
      <c r="A314" s="20"/>
      <c r="B314" s="20"/>
      <c r="C314" s="20" t="s">
        <v>122</v>
      </c>
      <c r="D314" s="20"/>
      <c r="E314" s="20"/>
      <c r="F314" s="31">
        <f t="shared" si="39"/>
        <v>42000</v>
      </c>
      <c r="G314" s="20"/>
      <c r="H314" s="25">
        <v>0</v>
      </c>
      <c r="I314" s="20"/>
      <c r="J314" s="25">
        <v>7000</v>
      </c>
      <c r="K314" s="20"/>
      <c r="L314" s="25">
        <v>35000</v>
      </c>
      <c r="M314" s="20"/>
      <c r="N314" s="25">
        <v>15000</v>
      </c>
      <c r="O314" s="20"/>
      <c r="P314" s="25">
        <v>27000</v>
      </c>
      <c r="Q314" s="20"/>
      <c r="R314" s="25">
        <v>0</v>
      </c>
    </row>
    <row r="315" spans="1:18" x14ac:dyDescent="0.25">
      <c r="A315" s="20"/>
      <c r="B315" s="20"/>
      <c r="C315" s="20" t="s">
        <v>125</v>
      </c>
      <c r="D315" s="20"/>
      <c r="E315" s="20"/>
      <c r="F315" s="31">
        <f t="shared" si="39"/>
        <v>35599000</v>
      </c>
      <c r="G315" s="20"/>
      <c r="H315" s="25">
        <v>176000</v>
      </c>
      <c r="I315" s="20"/>
      <c r="J315" s="25">
        <v>599000</v>
      </c>
      <c r="K315" s="20"/>
      <c r="L315" s="25">
        <v>34824000</v>
      </c>
      <c r="M315" s="20"/>
      <c r="N315" s="25">
        <v>16692000</v>
      </c>
      <c r="O315" s="20"/>
      <c r="P315" s="25">
        <v>18907000</v>
      </c>
      <c r="Q315" s="20"/>
      <c r="R315" s="25">
        <v>0</v>
      </c>
    </row>
    <row r="316" spans="1:18" x14ac:dyDescent="0.25">
      <c r="A316" s="20"/>
      <c r="B316" s="20"/>
      <c r="C316" s="20" t="s">
        <v>160</v>
      </c>
      <c r="D316" s="20"/>
      <c r="E316" s="20"/>
      <c r="F316" s="31">
        <f t="shared" si="39"/>
        <v>323000</v>
      </c>
      <c r="G316" s="20"/>
      <c r="H316" s="25">
        <v>8000</v>
      </c>
      <c r="I316" s="20"/>
      <c r="J316" s="25">
        <v>161000</v>
      </c>
      <c r="K316" s="20"/>
      <c r="L316" s="25">
        <v>154000</v>
      </c>
      <c r="M316" s="20"/>
      <c r="N316" s="25">
        <v>97000</v>
      </c>
      <c r="O316" s="20"/>
      <c r="P316" s="25">
        <v>226000</v>
      </c>
      <c r="Q316" s="20"/>
      <c r="R316" s="25">
        <v>0</v>
      </c>
    </row>
    <row r="317" spans="1:18" x14ac:dyDescent="0.25">
      <c r="A317" s="20"/>
      <c r="B317" s="20"/>
      <c r="C317" s="20" t="s">
        <v>127</v>
      </c>
      <c r="D317" s="20"/>
      <c r="E317" s="20"/>
      <c r="F317" s="31">
        <f t="shared" si="39"/>
        <v>26000</v>
      </c>
      <c r="G317" s="20"/>
      <c r="H317" s="25">
        <v>0</v>
      </c>
      <c r="I317" s="20"/>
      <c r="J317" s="25">
        <v>19000</v>
      </c>
      <c r="K317" s="20"/>
      <c r="L317" s="25">
        <v>7000</v>
      </c>
      <c r="M317" s="20"/>
      <c r="N317" s="25">
        <v>-2000</v>
      </c>
      <c r="O317" s="20"/>
      <c r="P317" s="25">
        <v>28000</v>
      </c>
      <c r="Q317" s="20"/>
      <c r="R317" s="25">
        <v>0</v>
      </c>
    </row>
    <row r="318" spans="1:18" x14ac:dyDescent="0.25">
      <c r="A318" s="20"/>
      <c r="B318" s="20"/>
      <c r="C318" s="20" t="s">
        <v>161</v>
      </c>
      <c r="D318" s="20"/>
      <c r="E318" s="20"/>
      <c r="F318" s="31">
        <f t="shared" si="39"/>
        <v>10000</v>
      </c>
      <c r="G318" s="20"/>
      <c r="H318" s="25">
        <v>0</v>
      </c>
      <c r="I318" s="20"/>
      <c r="J318" s="25">
        <v>0</v>
      </c>
      <c r="K318" s="20"/>
      <c r="L318" s="25">
        <v>10000</v>
      </c>
      <c r="M318" s="20"/>
      <c r="N318" s="25">
        <v>0</v>
      </c>
      <c r="O318" s="20"/>
      <c r="P318" s="25">
        <v>10000</v>
      </c>
      <c r="Q318" s="20"/>
      <c r="R318" s="25">
        <v>0</v>
      </c>
    </row>
    <row r="319" spans="1:18" x14ac:dyDescent="0.25">
      <c r="A319" s="20"/>
      <c r="B319" s="20"/>
      <c r="C319" s="20" t="s">
        <v>130</v>
      </c>
      <c r="D319" s="20"/>
      <c r="E319" s="20"/>
      <c r="F319" s="31">
        <f t="shared" si="39"/>
        <v>402000</v>
      </c>
      <c r="G319" s="20"/>
      <c r="H319" s="25">
        <v>0</v>
      </c>
      <c r="I319" s="20"/>
      <c r="J319" s="25">
        <v>1000</v>
      </c>
      <c r="K319" s="20"/>
      <c r="L319" s="25">
        <v>401000</v>
      </c>
      <c r="M319" s="20"/>
      <c r="N319" s="25">
        <v>162000</v>
      </c>
      <c r="O319" s="20"/>
      <c r="P319" s="25">
        <v>240000</v>
      </c>
      <c r="Q319" s="20"/>
      <c r="R319" s="25">
        <v>0</v>
      </c>
    </row>
    <row r="320" spans="1:18" x14ac:dyDescent="0.25">
      <c r="A320" s="20"/>
      <c r="B320" s="20"/>
      <c r="C320" s="20" t="s">
        <v>131</v>
      </c>
      <c r="D320" s="20"/>
      <c r="E320" s="20"/>
      <c r="F320" s="31">
        <f t="shared" si="39"/>
        <v>18458000</v>
      </c>
      <c r="G320" s="20"/>
      <c r="H320" s="25">
        <v>-56000</v>
      </c>
      <c r="I320" s="20"/>
      <c r="J320" s="25">
        <v>376000</v>
      </c>
      <c r="K320" s="20"/>
      <c r="L320" s="25">
        <v>18138000</v>
      </c>
      <c r="M320" s="20"/>
      <c r="N320" s="25">
        <v>7816000</v>
      </c>
      <c r="O320" s="20"/>
      <c r="P320" s="25">
        <v>10642000</v>
      </c>
      <c r="Q320" s="20"/>
      <c r="R320" s="25">
        <v>0</v>
      </c>
    </row>
    <row r="321" spans="1:18" x14ac:dyDescent="0.25">
      <c r="A321" s="20"/>
      <c r="B321" s="20"/>
      <c r="C321" s="20" t="s">
        <v>132</v>
      </c>
      <c r="D321" s="20"/>
      <c r="E321" s="20"/>
      <c r="F321" s="31">
        <f t="shared" si="39"/>
        <v>831000</v>
      </c>
      <c r="G321" s="20"/>
      <c r="H321" s="25">
        <v>68000</v>
      </c>
      <c r="I321" s="20"/>
      <c r="J321" s="25">
        <v>132000</v>
      </c>
      <c r="K321" s="20"/>
      <c r="L321" s="25">
        <v>631000</v>
      </c>
      <c r="M321" s="20"/>
      <c r="N321" s="25">
        <v>676000</v>
      </c>
      <c r="O321" s="20"/>
      <c r="P321" s="25">
        <v>155000</v>
      </c>
      <c r="Q321" s="20"/>
      <c r="R321" s="25">
        <v>0</v>
      </c>
    </row>
    <row r="322" spans="1:18" x14ac:dyDescent="0.25">
      <c r="A322" s="20"/>
      <c r="B322" s="20"/>
      <c r="C322" s="20" t="s">
        <v>133</v>
      </c>
      <c r="D322" s="20"/>
      <c r="E322" s="20"/>
      <c r="F322" s="31">
        <f t="shared" si="39"/>
        <v>4935000</v>
      </c>
      <c r="G322" s="20"/>
      <c r="H322" s="25">
        <v>-4000</v>
      </c>
      <c r="I322" s="20"/>
      <c r="J322" s="25">
        <v>317000</v>
      </c>
      <c r="K322" s="20"/>
      <c r="L322" s="25">
        <v>4622000</v>
      </c>
      <c r="M322" s="20"/>
      <c r="N322" s="25">
        <v>2535000</v>
      </c>
      <c r="O322" s="20"/>
      <c r="P322" s="25">
        <v>2400000</v>
      </c>
      <c r="Q322" s="20"/>
      <c r="R322" s="25">
        <v>0</v>
      </c>
    </row>
    <row r="323" spans="1:18" x14ac:dyDescent="0.25">
      <c r="A323" s="20"/>
      <c r="B323" s="20"/>
      <c r="C323" s="20" t="s">
        <v>134</v>
      </c>
      <c r="D323" s="20"/>
      <c r="E323" s="20"/>
      <c r="F323" s="31">
        <f t="shared" si="39"/>
        <v>1000</v>
      </c>
      <c r="G323" s="20"/>
      <c r="H323" s="25">
        <v>0</v>
      </c>
      <c r="I323" s="20"/>
      <c r="J323" s="25">
        <v>1000</v>
      </c>
      <c r="K323" s="20"/>
      <c r="L323" s="25">
        <v>0</v>
      </c>
      <c r="M323" s="20"/>
      <c r="N323" s="25">
        <v>1000</v>
      </c>
      <c r="O323" s="20"/>
      <c r="P323" s="25">
        <v>0</v>
      </c>
      <c r="Q323" s="20"/>
      <c r="R323" s="25">
        <v>0</v>
      </c>
    </row>
    <row r="324" spans="1:18" x14ac:dyDescent="0.25">
      <c r="A324" s="20"/>
      <c r="B324" s="20"/>
      <c r="C324" s="20" t="s">
        <v>137</v>
      </c>
      <c r="D324" s="20"/>
      <c r="E324" s="20"/>
      <c r="F324" s="31">
        <f t="shared" si="39"/>
        <v>67000</v>
      </c>
      <c r="G324" s="20"/>
      <c r="H324" s="25">
        <v>1000</v>
      </c>
      <c r="I324" s="20"/>
      <c r="J324" s="25">
        <v>24000</v>
      </c>
      <c r="K324" s="20"/>
      <c r="L324" s="25">
        <v>42000</v>
      </c>
      <c r="M324" s="20"/>
      <c r="N324" s="25">
        <v>2000</v>
      </c>
      <c r="O324" s="20"/>
      <c r="P324" s="25">
        <v>65000</v>
      </c>
      <c r="Q324" s="20"/>
      <c r="R324" s="25">
        <v>0</v>
      </c>
    </row>
    <row r="325" spans="1:18" x14ac:dyDescent="0.25">
      <c r="A325" s="20"/>
      <c r="B325" s="20"/>
      <c r="C325" s="20" t="s">
        <v>138</v>
      </c>
      <c r="D325" s="20"/>
      <c r="E325" s="20"/>
      <c r="F325" s="31">
        <f t="shared" si="39"/>
        <v>50000</v>
      </c>
      <c r="G325" s="20"/>
      <c r="H325" s="25">
        <v>0</v>
      </c>
      <c r="I325" s="20"/>
      <c r="J325" s="25">
        <v>20000</v>
      </c>
      <c r="K325" s="20"/>
      <c r="L325" s="25">
        <v>30000</v>
      </c>
      <c r="M325" s="20"/>
      <c r="N325" s="25">
        <v>3000</v>
      </c>
      <c r="O325" s="20"/>
      <c r="P325" s="25">
        <v>47000</v>
      </c>
      <c r="Q325" s="20"/>
      <c r="R325" s="25">
        <v>0</v>
      </c>
    </row>
    <row r="326" spans="1:18" x14ac:dyDescent="0.25">
      <c r="A326" s="20"/>
      <c r="B326" s="20"/>
      <c r="C326" s="20" t="s">
        <v>139</v>
      </c>
      <c r="D326" s="20"/>
      <c r="E326" s="20"/>
      <c r="F326" s="31">
        <f t="shared" si="39"/>
        <v>0</v>
      </c>
      <c r="G326" s="20"/>
      <c r="H326" s="25">
        <v>0</v>
      </c>
      <c r="I326" s="20"/>
      <c r="J326" s="25">
        <v>0</v>
      </c>
      <c r="K326" s="20"/>
      <c r="L326" s="25">
        <v>0</v>
      </c>
      <c r="M326" s="20"/>
      <c r="N326" s="25">
        <v>0</v>
      </c>
      <c r="O326" s="20"/>
      <c r="P326" s="25">
        <v>0</v>
      </c>
      <c r="Q326" s="20"/>
      <c r="R326" s="25">
        <v>0</v>
      </c>
    </row>
    <row r="327" spans="1:18" x14ac:dyDescent="0.25">
      <c r="A327" s="20"/>
      <c r="B327" s="20"/>
      <c r="C327" s="20" t="s">
        <v>140</v>
      </c>
      <c r="D327" s="20"/>
      <c r="E327" s="20"/>
      <c r="F327" s="31">
        <f t="shared" si="39"/>
        <v>331000</v>
      </c>
      <c r="G327" s="20"/>
      <c r="H327" s="25">
        <v>121000</v>
      </c>
      <c r="I327" s="20"/>
      <c r="J327" s="25">
        <v>-35000</v>
      </c>
      <c r="K327" s="20"/>
      <c r="L327" s="25">
        <v>245000</v>
      </c>
      <c r="M327" s="20"/>
      <c r="N327" s="25">
        <v>145000</v>
      </c>
      <c r="O327" s="20"/>
      <c r="P327" s="25">
        <v>186000</v>
      </c>
      <c r="Q327" s="20"/>
      <c r="R327" s="25">
        <v>0</v>
      </c>
    </row>
    <row r="328" spans="1:18" x14ac:dyDescent="0.25">
      <c r="A328" s="20"/>
      <c r="B328" s="20"/>
      <c r="C328" s="20" t="s">
        <v>141</v>
      </c>
      <c r="D328" s="20"/>
      <c r="E328" s="20"/>
      <c r="F328" s="31">
        <f t="shared" si="39"/>
        <v>30000</v>
      </c>
      <c r="G328" s="20"/>
      <c r="H328" s="25">
        <v>0</v>
      </c>
      <c r="I328" s="20"/>
      <c r="J328" s="25">
        <v>0</v>
      </c>
      <c r="K328" s="20"/>
      <c r="L328" s="25">
        <v>30000</v>
      </c>
      <c r="M328" s="20"/>
      <c r="N328" s="25">
        <v>19000</v>
      </c>
      <c r="O328" s="20"/>
      <c r="P328" s="25">
        <v>11000</v>
      </c>
      <c r="Q328" s="20"/>
      <c r="R328" s="25">
        <v>0</v>
      </c>
    </row>
    <row r="329" spans="1:18" x14ac:dyDescent="0.25">
      <c r="A329" s="20"/>
      <c r="B329" s="20"/>
      <c r="C329" s="20" t="s">
        <v>142</v>
      </c>
      <c r="D329" s="20"/>
      <c r="E329" s="20"/>
      <c r="F329" s="31">
        <f t="shared" si="39"/>
        <v>0</v>
      </c>
      <c r="G329" s="20"/>
      <c r="H329" s="25">
        <v>0</v>
      </c>
      <c r="I329" s="20"/>
      <c r="J329" s="25">
        <v>0</v>
      </c>
      <c r="K329" s="20"/>
      <c r="L329" s="25">
        <v>0</v>
      </c>
      <c r="M329" s="20"/>
      <c r="N329" s="25">
        <v>0</v>
      </c>
      <c r="O329" s="20"/>
      <c r="P329" s="25">
        <v>0</v>
      </c>
      <c r="Q329" s="20"/>
      <c r="R329" s="25">
        <v>0</v>
      </c>
    </row>
    <row r="330" spans="1:18" x14ac:dyDescent="0.25">
      <c r="A330" s="20"/>
      <c r="B330" s="20"/>
      <c r="C330" s="20" t="s">
        <v>143</v>
      </c>
      <c r="D330" s="20"/>
      <c r="E330" s="20"/>
      <c r="F330" s="31">
        <f t="shared" si="39"/>
        <v>87000</v>
      </c>
      <c r="G330" s="20"/>
      <c r="H330" s="25">
        <v>0</v>
      </c>
      <c r="I330" s="20"/>
      <c r="J330" s="25">
        <v>60000</v>
      </c>
      <c r="K330" s="20"/>
      <c r="L330" s="25">
        <v>27000</v>
      </c>
      <c r="M330" s="20"/>
      <c r="N330" s="25">
        <v>3000</v>
      </c>
      <c r="O330" s="20"/>
      <c r="P330" s="25">
        <v>84000</v>
      </c>
      <c r="Q330" s="20"/>
      <c r="R330" s="25">
        <v>0</v>
      </c>
    </row>
    <row r="331" spans="1:18" x14ac:dyDescent="0.25">
      <c r="A331" s="20"/>
      <c r="B331" s="20"/>
      <c r="C331" s="20" t="s">
        <v>144</v>
      </c>
      <c r="D331" s="20"/>
      <c r="E331" s="20"/>
      <c r="F331" s="31">
        <f t="shared" si="39"/>
        <v>1929000</v>
      </c>
      <c r="G331" s="20"/>
      <c r="H331" s="25">
        <v>4000</v>
      </c>
      <c r="I331" s="20"/>
      <c r="J331" s="25">
        <v>59000</v>
      </c>
      <c r="K331" s="20"/>
      <c r="L331" s="25">
        <v>1866000</v>
      </c>
      <c r="M331" s="20"/>
      <c r="N331" s="25">
        <v>1087000</v>
      </c>
      <c r="O331" s="20"/>
      <c r="P331" s="25">
        <v>842000</v>
      </c>
      <c r="Q331" s="20"/>
      <c r="R331" s="25">
        <v>0</v>
      </c>
    </row>
    <row r="332" spans="1:18" x14ac:dyDescent="0.25">
      <c r="A332" s="20"/>
      <c r="B332" s="20"/>
      <c r="C332" s="20" t="s">
        <v>162</v>
      </c>
      <c r="D332" s="20"/>
      <c r="E332" s="20"/>
      <c r="F332" s="31">
        <f t="shared" si="39"/>
        <v>926000</v>
      </c>
      <c r="G332" s="20"/>
      <c r="H332" s="25">
        <v>65000</v>
      </c>
      <c r="I332" s="20"/>
      <c r="J332" s="25">
        <v>85000</v>
      </c>
      <c r="K332" s="20"/>
      <c r="L332" s="25">
        <v>776000</v>
      </c>
      <c r="M332" s="20"/>
      <c r="N332" s="25">
        <v>539000</v>
      </c>
      <c r="O332" s="20"/>
      <c r="P332" s="25">
        <v>387000</v>
      </c>
      <c r="Q332" s="20"/>
      <c r="R332" s="25">
        <v>0</v>
      </c>
    </row>
    <row r="333" spans="1:18" x14ac:dyDescent="0.25">
      <c r="A333" s="20"/>
      <c r="B333" s="20"/>
      <c r="C333" s="20" t="s">
        <v>163</v>
      </c>
      <c r="D333" s="20"/>
      <c r="E333" s="20"/>
      <c r="F333" s="31">
        <f t="shared" si="39"/>
        <v>1000</v>
      </c>
      <c r="G333" s="20"/>
      <c r="H333" s="25">
        <v>0</v>
      </c>
      <c r="I333" s="20"/>
      <c r="J333" s="25">
        <v>0</v>
      </c>
      <c r="K333" s="20"/>
      <c r="L333" s="25">
        <v>1000</v>
      </c>
      <c r="M333" s="20"/>
      <c r="N333" s="25">
        <v>0</v>
      </c>
      <c r="O333" s="20"/>
      <c r="P333" s="25">
        <v>1000</v>
      </c>
      <c r="Q333" s="20"/>
      <c r="R333" s="25">
        <v>0</v>
      </c>
    </row>
    <row r="334" spans="1:18" x14ac:dyDescent="0.25">
      <c r="A334" s="20"/>
      <c r="B334" s="20"/>
      <c r="C334" s="20" t="s">
        <v>164</v>
      </c>
      <c r="D334" s="20"/>
      <c r="E334" s="20"/>
      <c r="F334" s="31">
        <f t="shared" si="39"/>
        <v>2000</v>
      </c>
      <c r="G334" s="20"/>
      <c r="H334" s="25">
        <v>0</v>
      </c>
      <c r="I334" s="20"/>
      <c r="J334" s="25">
        <v>0</v>
      </c>
      <c r="K334" s="20"/>
      <c r="L334" s="25">
        <v>2000</v>
      </c>
      <c r="M334" s="20"/>
      <c r="N334" s="25">
        <v>0</v>
      </c>
      <c r="O334" s="20"/>
      <c r="P334" s="25">
        <v>2000</v>
      </c>
      <c r="Q334" s="20"/>
      <c r="R334" s="25">
        <v>0</v>
      </c>
    </row>
    <row r="335" spans="1:18" x14ac:dyDescent="0.25">
      <c r="A335" s="20"/>
      <c r="B335" s="20"/>
      <c r="C335" s="20" t="s">
        <v>150</v>
      </c>
      <c r="D335" s="20"/>
      <c r="E335" s="20"/>
      <c r="F335" s="28">
        <f t="shared" si="39"/>
        <v>201000</v>
      </c>
      <c r="G335" s="20"/>
      <c r="H335" s="27">
        <v>3000</v>
      </c>
      <c r="I335" s="20"/>
      <c r="J335" s="27">
        <v>79000</v>
      </c>
      <c r="K335" s="20"/>
      <c r="L335" s="27">
        <v>119000</v>
      </c>
      <c r="M335" s="20"/>
      <c r="N335" s="27">
        <v>107000</v>
      </c>
      <c r="O335" s="20"/>
      <c r="P335" s="27">
        <v>94000</v>
      </c>
      <c r="Q335" s="20"/>
      <c r="R335" s="27">
        <v>0</v>
      </c>
    </row>
    <row r="336" spans="1:18" x14ac:dyDescent="0.25">
      <c r="A336" s="20"/>
      <c r="B336" s="20"/>
      <c r="C336" s="20"/>
      <c r="D336" s="20"/>
      <c r="E336" s="20"/>
      <c r="F336" s="21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x14ac:dyDescent="0.25">
      <c r="A337" s="20"/>
      <c r="B337" s="20"/>
      <c r="C337" s="20"/>
      <c r="D337" s="20"/>
      <c r="E337" s="20" t="s">
        <v>3</v>
      </c>
      <c r="F337" s="28">
        <f>SUM(F283:F336)</f>
        <v>97885000</v>
      </c>
      <c r="G337" s="27">
        <f t="shared" ref="G337:R337" si="40">SUM(G283:G336)</f>
        <v>0</v>
      </c>
      <c r="H337" s="27">
        <f t="shared" si="40"/>
        <v>915000</v>
      </c>
      <c r="I337" s="27">
        <f t="shared" si="40"/>
        <v>0</v>
      </c>
      <c r="J337" s="27">
        <f t="shared" si="40"/>
        <v>3171000</v>
      </c>
      <c r="K337" s="27">
        <f t="shared" si="40"/>
        <v>0</v>
      </c>
      <c r="L337" s="27">
        <f t="shared" si="40"/>
        <v>93799000</v>
      </c>
      <c r="M337" s="27">
        <f t="shared" si="40"/>
        <v>0</v>
      </c>
      <c r="N337" s="27">
        <f t="shared" si="40"/>
        <v>44894000</v>
      </c>
      <c r="O337" s="27">
        <f t="shared" si="40"/>
        <v>0</v>
      </c>
      <c r="P337" s="27">
        <f t="shared" si="40"/>
        <v>53002000</v>
      </c>
      <c r="Q337" s="27">
        <f t="shared" si="40"/>
        <v>0</v>
      </c>
      <c r="R337" s="27">
        <f t="shared" si="40"/>
        <v>11000</v>
      </c>
    </row>
    <row r="338" spans="1:18" x14ac:dyDescent="0.25">
      <c r="A338" s="20"/>
      <c r="B338" s="20"/>
      <c r="C338" s="20"/>
      <c r="D338" s="20"/>
      <c r="E338" s="20"/>
      <c r="F338" s="21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x14ac:dyDescent="0.25">
      <c r="A339" s="20"/>
      <c r="B339" s="20" t="s">
        <v>28</v>
      </c>
      <c r="C339" s="20"/>
      <c r="D339" s="20"/>
      <c r="E339" s="20"/>
      <c r="F339" s="21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x14ac:dyDescent="0.25">
      <c r="A340" s="20"/>
      <c r="B340" s="20"/>
      <c r="C340" s="20" t="s">
        <v>87</v>
      </c>
      <c r="D340" s="20"/>
      <c r="E340" s="20"/>
      <c r="F340" s="31">
        <f t="shared" ref="F340:F350" si="41">SUM(H340:L340)</f>
        <v>111000</v>
      </c>
      <c r="G340" s="20"/>
      <c r="H340" s="25">
        <v>0</v>
      </c>
      <c r="I340" s="20"/>
      <c r="J340" s="25">
        <v>0</v>
      </c>
      <c r="K340" s="20"/>
      <c r="L340" s="25">
        <v>111000</v>
      </c>
      <c r="M340" s="20"/>
      <c r="N340" s="25">
        <v>36000</v>
      </c>
      <c r="O340" s="20"/>
      <c r="P340" s="25">
        <v>75000</v>
      </c>
      <c r="Q340" s="20"/>
      <c r="R340" s="25">
        <v>0</v>
      </c>
    </row>
    <row r="341" spans="1:18" x14ac:dyDescent="0.25">
      <c r="A341" s="20"/>
      <c r="B341" s="20"/>
      <c r="C341" s="20" t="s">
        <v>92</v>
      </c>
      <c r="D341" s="20"/>
      <c r="E341" s="20"/>
      <c r="F341" s="31">
        <f t="shared" si="41"/>
        <v>0</v>
      </c>
      <c r="G341" s="20"/>
      <c r="H341" s="25">
        <v>0</v>
      </c>
      <c r="I341" s="20"/>
      <c r="J341" s="25">
        <v>0</v>
      </c>
      <c r="K341" s="20"/>
      <c r="L341" s="25">
        <v>0</v>
      </c>
      <c r="M341" s="20"/>
      <c r="N341" s="25">
        <v>0</v>
      </c>
      <c r="O341" s="20"/>
      <c r="P341" s="25">
        <v>0</v>
      </c>
      <c r="Q341" s="20"/>
      <c r="R341" s="25">
        <v>0</v>
      </c>
    </row>
    <row r="342" spans="1:18" x14ac:dyDescent="0.25">
      <c r="A342" s="20"/>
      <c r="B342" s="20"/>
      <c r="C342" s="20" t="s">
        <v>100</v>
      </c>
      <c r="D342" s="20"/>
      <c r="E342" s="20"/>
      <c r="F342" s="31">
        <f t="shared" si="41"/>
        <v>51000</v>
      </c>
      <c r="G342" s="20"/>
      <c r="H342" s="25">
        <v>0</v>
      </c>
      <c r="I342" s="20"/>
      <c r="J342" s="25">
        <v>50000</v>
      </c>
      <c r="K342" s="20"/>
      <c r="L342" s="25">
        <v>1000</v>
      </c>
      <c r="M342" s="20"/>
      <c r="N342" s="25">
        <v>12000</v>
      </c>
      <c r="O342" s="20"/>
      <c r="P342" s="25">
        <v>39000</v>
      </c>
      <c r="Q342" s="20"/>
      <c r="R342" s="25">
        <v>0</v>
      </c>
    </row>
    <row r="343" spans="1:18" x14ac:dyDescent="0.25">
      <c r="A343" s="20"/>
      <c r="B343" s="20"/>
      <c r="C343" s="20" t="s">
        <v>101</v>
      </c>
      <c r="D343" s="20"/>
      <c r="E343" s="20"/>
      <c r="F343" s="31">
        <f t="shared" si="41"/>
        <v>179000</v>
      </c>
      <c r="G343" s="20"/>
      <c r="H343" s="25">
        <v>1000</v>
      </c>
      <c r="I343" s="20"/>
      <c r="J343" s="25">
        <v>0</v>
      </c>
      <c r="K343" s="20"/>
      <c r="L343" s="25">
        <v>178000</v>
      </c>
      <c r="M343" s="20"/>
      <c r="N343" s="25">
        <v>68000</v>
      </c>
      <c r="O343" s="20"/>
      <c r="P343" s="25">
        <v>111000</v>
      </c>
      <c r="Q343" s="20"/>
      <c r="R343" s="25">
        <v>0</v>
      </c>
    </row>
    <row r="344" spans="1:18" x14ac:dyDescent="0.25">
      <c r="A344" s="20"/>
      <c r="B344" s="20"/>
      <c r="C344" s="20" t="s">
        <v>112</v>
      </c>
      <c r="D344" s="20"/>
      <c r="E344" s="20"/>
      <c r="F344" s="31">
        <f t="shared" si="41"/>
        <v>537000</v>
      </c>
      <c r="G344" s="20"/>
      <c r="H344" s="25">
        <v>52000</v>
      </c>
      <c r="I344" s="20"/>
      <c r="J344" s="25">
        <v>324000</v>
      </c>
      <c r="K344" s="20"/>
      <c r="L344" s="25">
        <v>161000</v>
      </c>
      <c r="M344" s="20"/>
      <c r="N344" s="25">
        <v>292000</v>
      </c>
      <c r="O344" s="20"/>
      <c r="P344" s="25">
        <v>245000</v>
      </c>
      <c r="Q344" s="20"/>
      <c r="R344" s="25">
        <v>0</v>
      </c>
    </row>
    <row r="345" spans="1:18" x14ac:dyDescent="0.25">
      <c r="A345" s="20"/>
      <c r="B345" s="20"/>
      <c r="C345" s="20" t="s">
        <v>155</v>
      </c>
      <c r="D345" s="20"/>
      <c r="E345" s="20"/>
      <c r="F345" s="31">
        <f t="shared" si="41"/>
        <v>0</v>
      </c>
      <c r="G345" s="20"/>
      <c r="H345" s="25">
        <v>0</v>
      </c>
      <c r="I345" s="20"/>
      <c r="J345" s="25">
        <v>0</v>
      </c>
      <c r="K345" s="20"/>
      <c r="L345" s="25">
        <v>0</v>
      </c>
      <c r="M345" s="20"/>
      <c r="N345" s="25">
        <v>0</v>
      </c>
      <c r="O345" s="20"/>
      <c r="P345" s="25">
        <v>0</v>
      </c>
      <c r="Q345" s="20"/>
      <c r="R345" s="25">
        <v>0</v>
      </c>
    </row>
    <row r="346" spans="1:18" x14ac:dyDescent="0.25">
      <c r="A346" s="20"/>
      <c r="B346" s="20"/>
      <c r="C346" s="20" t="s">
        <v>159</v>
      </c>
      <c r="D346" s="20"/>
      <c r="E346" s="20"/>
      <c r="F346" s="31">
        <f t="shared" si="41"/>
        <v>101000</v>
      </c>
      <c r="G346" s="20"/>
      <c r="H346" s="25">
        <v>0</v>
      </c>
      <c r="I346" s="20"/>
      <c r="J346" s="25">
        <v>0</v>
      </c>
      <c r="K346" s="20"/>
      <c r="L346" s="25">
        <v>101000</v>
      </c>
      <c r="M346" s="20"/>
      <c r="N346" s="25">
        <v>52000</v>
      </c>
      <c r="O346" s="20"/>
      <c r="P346" s="25">
        <v>49000</v>
      </c>
      <c r="Q346" s="20"/>
      <c r="R346" s="25">
        <v>0</v>
      </c>
    </row>
    <row r="347" spans="1:18" x14ac:dyDescent="0.25">
      <c r="A347" s="20"/>
      <c r="B347" s="20"/>
      <c r="C347" s="20" t="s">
        <v>122</v>
      </c>
      <c r="D347" s="20"/>
      <c r="E347" s="20"/>
      <c r="F347" s="31">
        <f t="shared" si="41"/>
        <v>0</v>
      </c>
      <c r="G347" s="20"/>
      <c r="H347" s="25">
        <v>0</v>
      </c>
      <c r="I347" s="20"/>
      <c r="J347" s="25">
        <v>0</v>
      </c>
      <c r="K347" s="20"/>
      <c r="L347" s="25">
        <v>0</v>
      </c>
      <c r="M347" s="20"/>
      <c r="N347" s="25">
        <v>0</v>
      </c>
      <c r="O347" s="20"/>
      <c r="P347" s="25">
        <v>0</v>
      </c>
      <c r="Q347" s="20"/>
      <c r="R347" s="25">
        <v>0</v>
      </c>
    </row>
    <row r="348" spans="1:18" x14ac:dyDescent="0.25">
      <c r="A348" s="20"/>
      <c r="B348" s="20"/>
      <c r="C348" s="20" t="s">
        <v>126</v>
      </c>
      <c r="D348" s="20"/>
      <c r="E348" s="20"/>
      <c r="F348" s="31">
        <f t="shared" si="41"/>
        <v>0</v>
      </c>
      <c r="G348" s="20"/>
      <c r="H348" s="25">
        <v>0</v>
      </c>
      <c r="I348" s="20"/>
      <c r="J348" s="25">
        <v>0</v>
      </c>
      <c r="K348" s="20"/>
      <c r="L348" s="25">
        <v>0</v>
      </c>
      <c r="M348" s="20"/>
      <c r="N348" s="25">
        <v>0</v>
      </c>
      <c r="O348" s="20"/>
      <c r="P348" s="25">
        <v>0</v>
      </c>
      <c r="Q348" s="20"/>
      <c r="R348" s="25">
        <v>0</v>
      </c>
    </row>
    <row r="349" spans="1:18" x14ac:dyDescent="0.25">
      <c r="A349" s="20"/>
      <c r="B349" s="20"/>
      <c r="C349" s="20" t="s">
        <v>130</v>
      </c>
      <c r="D349" s="20"/>
      <c r="E349" s="20"/>
      <c r="F349" s="31">
        <f t="shared" si="41"/>
        <v>25000</v>
      </c>
      <c r="G349" s="20"/>
      <c r="H349" s="25">
        <v>0</v>
      </c>
      <c r="I349" s="20"/>
      <c r="J349" s="25">
        <v>0</v>
      </c>
      <c r="K349" s="20"/>
      <c r="L349" s="25">
        <v>25000</v>
      </c>
      <c r="M349" s="20"/>
      <c r="N349" s="25">
        <v>3000</v>
      </c>
      <c r="O349" s="20"/>
      <c r="P349" s="25">
        <v>22000</v>
      </c>
      <c r="Q349" s="20"/>
      <c r="R349" s="25">
        <v>0</v>
      </c>
    </row>
    <row r="350" spans="1:18" x14ac:dyDescent="0.25">
      <c r="A350" s="20"/>
      <c r="B350" s="20"/>
      <c r="C350" s="20" t="s">
        <v>131</v>
      </c>
      <c r="D350" s="20"/>
      <c r="E350" s="20"/>
      <c r="F350" s="28">
        <f t="shared" si="41"/>
        <v>-1000</v>
      </c>
      <c r="G350" s="20"/>
      <c r="H350" s="27">
        <v>-1000</v>
      </c>
      <c r="I350" s="20"/>
      <c r="J350" s="27">
        <v>0</v>
      </c>
      <c r="K350" s="20"/>
      <c r="L350" s="27">
        <v>0</v>
      </c>
      <c r="M350" s="20"/>
      <c r="N350" s="27">
        <v>0</v>
      </c>
      <c r="O350" s="20"/>
      <c r="P350" s="27">
        <v>-1000</v>
      </c>
      <c r="Q350" s="20"/>
      <c r="R350" s="27">
        <v>0</v>
      </c>
    </row>
    <row r="351" spans="1:18" x14ac:dyDescent="0.25">
      <c r="A351" s="20"/>
      <c r="B351" s="20"/>
      <c r="C351" s="20"/>
      <c r="D351" s="20"/>
      <c r="E351" s="20"/>
      <c r="F351" s="21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x14ac:dyDescent="0.25">
      <c r="A352" s="20"/>
      <c r="B352" s="20"/>
      <c r="C352" s="20"/>
      <c r="D352" s="20"/>
      <c r="E352" s="20" t="s">
        <v>3</v>
      </c>
      <c r="F352" s="28">
        <f>SUM(F340:F351)</f>
        <v>1003000</v>
      </c>
      <c r="G352" s="27">
        <f t="shared" ref="G352:R352" si="42">SUM(G340:G351)</f>
        <v>0</v>
      </c>
      <c r="H352" s="27">
        <f t="shared" si="42"/>
        <v>52000</v>
      </c>
      <c r="I352" s="27">
        <f t="shared" si="42"/>
        <v>0</v>
      </c>
      <c r="J352" s="27">
        <f t="shared" si="42"/>
        <v>374000</v>
      </c>
      <c r="K352" s="27">
        <f t="shared" si="42"/>
        <v>0</v>
      </c>
      <c r="L352" s="27">
        <f t="shared" si="42"/>
        <v>577000</v>
      </c>
      <c r="M352" s="27">
        <f t="shared" si="42"/>
        <v>0</v>
      </c>
      <c r="N352" s="27">
        <f t="shared" si="42"/>
        <v>463000</v>
      </c>
      <c r="O352" s="27">
        <f t="shared" si="42"/>
        <v>0</v>
      </c>
      <c r="P352" s="27">
        <f t="shared" si="42"/>
        <v>540000</v>
      </c>
      <c r="Q352" s="27">
        <f t="shared" si="42"/>
        <v>0</v>
      </c>
      <c r="R352" s="27">
        <f t="shared" si="42"/>
        <v>0</v>
      </c>
    </row>
    <row r="353" spans="1:18" x14ac:dyDescent="0.25">
      <c r="A353" s="20"/>
      <c r="B353" s="20"/>
      <c r="C353" s="20"/>
      <c r="D353" s="20"/>
      <c r="E353" s="20"/>
      <c r="F353" s="21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x14ac:dyDescent="0.25">
      <c r="A354" s="20"/>
      <c r="B354" s="20" t="s">
        <v>29</v>
      </c>
      <c r="C354" s="20"/>
      <c r="D354" s="20"/>
      <c r="E354" s="20"/>
      <c r="F354" s="21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x14ac:dyDescent="0.25">
      <c r="A355" s="20"/>
      <c r="B355" s="20"/>
      <c r="C355" s="20" t="s">
        <v>86</v>
      </c>
      <c r="D355" s="20"/>
      <c r="E355" s="20"/>
      <c r="F355" s="31">
        <f t="shared" ref="F355:F373" si="43">SUM(H355:L355)</f>
        <v>-10000</v>
      </c>
      <c r="G355" s="20"/>
      <c r="H355" s="25">
        <v>0</v>
      </c>
      <c r="I355" s="20"/>
      <c r="J355" s="25">
        <v>-10000</v>
      </c>
      <c r="K355" s="20"/>
      <c r="L355" s="25">
        <v>0</v>
      </c>
      <c r="M355" s="20"/>
      <c r="N355" s="25">
        <v>58000</v>
      </c>
      <c r="O355" s="20"/>
      <c r="P355" s="25">
        <v>49000</v>
      </c>
      <c r="Q355" s="20"/>
      <c r="R355" s="25">
        <v>117000</v>
      </c>
    </row>
    <row r="356" spans="1:18" x14ac:dyDescent="0.25">
      <c r="A356" s="20"/>
      <c r="B356" s="20"/>
      <c r="C356" s="20" t="s">
        <v>87</v>
      </c>
      <c r="D356" s="20"/>
      <c r="E356" s="20"/>
      <c r="F356" s="31">
        <f t="shared" si="43"/>
        <v>0</v>
      </c>
      <c r="G356" s="20"/>
      <c r="H356" s="25">
        <v>0</v>
      </c>
      <c r="I356" s="20"/>
      <c r="J356" s="25">
        <v>0</v>
      </c>
      <c r="K356" s="20"/>
      <c r="L356" s="25">
        <v>0</v>
      </c>
      <c r="M356" s="20"/>
      <c r="N356" s="25">
        <v>0</v>
      </c>
      <c r="O356" s="20"/>
      <c r="P356" s="25">
        <v>0</v>
      </c>
      <c r="Q356" s="20"/>
      <c r="R356" s="25">
        <v>0</v>
      </c>
    </row>
    <row r="357" spans="1:18" x14ac:dyDescent="0.25">
      <c r="A357" s="20"/>
      <c r="B357" s="20"/>
      <c r="C357" s="20" t="s">
        <v>90</v>
      </c>
      <c r="D357" s="20"/>
      <c r="E357" s="20"/>
      <c r="F357" s="31"/>
      <c r="G357" s="20"/>
      <c r="H357" s="25"/>
      <c r="I357" s="20"/>
      <c r="J357" s="25"/>
      <c r="K357" s="20"/>
      <c r="L357" s="25"/>
      <c r="M357" s="20"/>
      <c r="N357" s="25"/>
      <c r="O357" s="20"/>
      <c r="P357" s="25"/>
      <c r="Q357" s="20"/>
      <c r="R357" s="25"/>
    </row>
    <row r="358" spans="1:18" x14ac:dyDescent="0.25">
      <c r="A358" s="20"/>
      <c r="B358" s="20"/>
      <c r="C358" s="20"/>
      <c r="D358" s="20"/>
      <c r="E358" s="20" t="s">
        <v>91</v>
      </c>
      <c r="F358" s="31">
        <f t="shared" si="43"/>
        <v>290000</v>
      </c>
      <c r="G358" s="20"/>
      <c r="H358" s="25">
        <v>1000</v>
      </c>
      <c r="I358" s="20"/>
      <c r="J358" s="25">
        <v>-119000</v>
      </c>
      <c r="K358" s="20"/>
      <c r="L358" s="25">
        <v>408000</v>
      </c>
      <c r="M358" s="20"/>
      <c r="N358" s="25">
        <v>162000</v>
      </c>
      <c r="O358" s="20"/>
      <c r="P358" s="25">
        <v>133000</v>
      </c>
      <c r="Q358" s="20"/>
      <c r="R358" s="25">
        <v>5000</v>
      </c>
    </row>
    <row r="359" spans="1:18" x14ac:dyDescent="0.25">
      <c r="A359" s="20"/>
      <c r="B359" s="20"/>
      <c r="C359" s="20" t="s">
        <v>39</v>
      </c>
      <c r="D359" s="20"/>
      <c r="E359" s="20"/>
      <c r="F359" s="31">
        <f t="shared" si="43"/>
        <v>310000</v>
      </c>
      <c r="G359" s="20"/>
      <c r="H359" s="25">
        <v>36000</v>
      </c>
      <c r="I359" s="20"/>
      <c r="J359" s="25">
        <v>274000</v>
      </c>
      <c r="K359" s="20"/>
      <c r="L359" s="25">
        <v>0</v>
      </c>
      <c r="M359" s="20"/>
      <c r="N359" s="25">
        <v>150000</v>
      </c>
      <c r="O359" s="20"/>
      <c r="P359" s="25">
        <v>160000</v>
      </c>
      <c r="Q359" s="20"/>
      <c r="R359" s="25">
        <v>0</v>
      </c>
    </row>
    <row r="360" spans="1:18" x14ac:dyDescent="0.25">
      <c r="A360" s="20"/>
      <c r="B360" s="20"/>
      <c r="C360" s="20" t="s">
        <v>99</v>
      </c>
      <c r="D360" s="20"/>
      <c r="E360" s="20"/>
      <c r="F360" s="31">
        <f t="shared" si="43"/>
        <v>-67000</v>
      </c>
      <c r="G360" s="20"/>
      <c r="H360" s="25">
        <v>-67000</v>
      </c>
      <c r="I360" s="20"/>
      <c r="J360" s="25">
        <v>0</v>
      </c>
      <c r="K360" s="20"/>
      <c r="L360" s="25">
        <v>0</v>
      </c>
      <c r="M360" s="20"/>
      <c r="N360" s="25">
        <v>0</v>
      </c>
      <c r="O360" s="20"/>
      <c r="P360" s="25">
        <v>-67000</v>
      </c>
      <c r="Q360" s="20"/>
      <c r="R360" s="25">
        <v>0</v>
      </c>
    </row>
    <row r="361" spans="1:18" x14ac:dyDescent="0.25">
      <c r="A361" s="20"/>
      <c r="B361" s="20"/>
      <c r="C361" s="20" t="s">
        <v>165</v>
      </c>
      <c r="D361" s="20"/>
      <c r="E361" s="20"/>
      <c r="F361" s="31">
        <f t="shared" si="43"/>
        <v>82000</v>
      </c>
      <c r="G361" s="20"/>
      <c r="H361" s="25">
        <v>6000</v>
      </c>
      <c r="I361" s="20"/>
      <c r="J361" s="25">
        <v>76000</v>
      </c>
      <c r="K361" s="20"/>
      <c r="L361" s="25">
        <v>0</v>
      </c>
      <c r="M361" s="20"/>
      <c r="N361" s="25">
        <v>63000</v>
      </c>
      <c r="O361" s="20"/>
      <c r="P361" s="25">
        <v>136000</v>
      </c>
      <c r="Q361" s="20"/>
      <c r="R361" s="25">
        <v>117000</v>
      </c>
    </row>
    <row r="362" spans="1:18" x14ac:dyDescent="0.25">
      <c r="A362" s="20"/>
      <c r="B362" s="20"/>
      <c r="C362" s="20" t="s">
        <v>109</v>
      </c>
      <c r="D362" s="20"/>
      <c r="E362" s="20"/>
      <c r="F362" s="31">
        <f t="shared" si="43"/>
        <v>98000</v>
      </c>
      <c r="G362" s="20"/>
      <c r="H362" s="25">
        <v>97000</v>
      </c>
      <c r="I362" s="20"/>
      <c r="J362" s="25">
        <v>1000</v>
      </c>
      <c r="K362" s="20"/>
      <c r="L362" s="25">
        <v>0</v>
      </c>
      <c r="M362" s="20"/>
      <c r="N362" s="25">
        <v>65000</v>
      </c>
      <c r="O362" s="20"/>
      <c r="P362" s="25">
        <v>33000</v>
      </c>
      <c r="Q362" s="20"/>
      <c r="R362" s="25">
        <v>0</v>
      </c>
    </row>
    <row r="363" spans="1:18" x14ac:dyDescent="0.25">
      <c r="A363" s="20"/>
      <c r="B363" s="20"/>
      <c r="C363" s="20" t="s">
        <v>155</v>
      </c>
      <c r="D363" s="20"/>
      <c r="E363" s="20"/>
      <c r="F363" s="31">
        <f t="shared" si="43"/>
        <v>270000</v>
      </c>
      <c r="G363" s="20"/>
      <c r="H363" s="25">
        <v>95000</v>
      </c>
      <c r="I363" s="20"/>
      <c r="J363" s="25">
        <v>97000</v>
      </c>
      <c r="K363" s="20"/>
      <c r="L363" s="25">
        <v>78000</v>
      </c>
      <c r="M363" s="20"/>
      <c r="N363" s="25">
        <v>189000</v>
      </c>
      <c r="O363" s="20"/>
      <c r="P363" s="25">
        <v>128000</v>
      </c>
      <c r="Q363" s="20"/>
      <c r="R363" s="25">
        <v>47000</v>
      </c>
    </row>
    <row r="364" spans="1:18" x14ac:dyDescent="0.25">
      <c r="A364" s="20"/>
      <c r="B364" s="20"/>
      <c r="C364" s="20" t="s">
        <v>120</v>
      </c>
      <c r="D364" s="20"/>
      <c r="E364" s="20"/>
      <c r="F364" s="31">
        <f t="shared" si="43"/>
        <v>43000</v>
      </c>
      <c r="G364" s="20"/>
      <c r="H364" s="25">
        <v>0</v>
      </c>
      <c r="I364" s="20"/>
      <c r="J364" s="25">
        <v>43000</v>
      </c>
      <c r="K364" s="20"/>
      <c r="L364" s="25">
        <v>0</v>
      </c>
      <c r="M364" s="20"/>
      <c r="N364" s="25">
        <v>10000</v>
      </c>
      <c r="O364" s="20"/>
      <c r="P364" s="25">
        <v>37000</v>
      </c>
      <c r="Q364" s="20"/>
      <c r="R364" s="25">
        <v>4000</v>
      </c>
    </row>
    <row r="365" spans="1:18" x14ac:dyDescent="0.25">
      <c r="A365" s="20"/>
      <c r="B365" s="20"/>
      <c r="C365" s="20" t="s">
        <v>159</v>
      </c>
      <c r="D365" s="20"/>
      <c r="E365" s="20"/>
      <c r="F365" s="31">
        <f t="shared" si="43"/>
        <v>75000</v>
      </c>
      <c r="G365" s="20"/>
      <c r="H365" s="25">
        <v>75000</v>
      </c>
      <c r="I365" s="20"/>
      <c r="J365" s="25">
        <v>0</v>
      </c>
      <c r="K365" s="20"/>
      <c r="L365" s="25">
        <v>0</v>
      </c>
      <c r="M365" s="20"/>
      <c r="N365" s="25">
        <v>50000</v>
      </c>
      <c r="O365" s="20"/>
      <c r="P365" s="25">
        <v>25000</v>
      </c>
      <c r="Q365" s="20"/>
      <c r="R365" s="25">
        <v>0</v>
      </c>
    </row>
    <row r="366" spans="1:18" x14ac:dyDescent="0.25">
      <c r="A366" s="20"/>
      <c r="B366" s="20"/>
      <c r="C366" s="20" t="s">
        <v>166</v>
      </c>
      <c r="D366" s="20"/>
      <c r="E366" s="20"/>
      <c r="F366" s="31">
        <f t="shared" si="43"/>
        <v>385000</v>
      </c>
      <c r="G366" s="20"/>
      <c r="H366" s="25">
        <v>2000</v>
      </c>
      <c r="I366" s="20"/>
      <c r="J366" s="25">
        <v>380000</v>
      </c>
      <c r="K366" s="20"/>
      <c r="L366" s="25">
        <v>3000</v>
      </c>
      <c r="M366" s="20"/>
      <c r="N366" s="25">
        <v>1571000</v>
      </c>
      <c r="O366" s="20"/>
      <c r="P366" s="25">
        <v>5051000</v>
      </c>
      <c r="Q366" s="20"/>
      <c r="R366" s="25">
        <v>6237000</v>
      </c>
    </row>
    <row r="367" spans="1:18" x14ac:dyDescent="0.25">
      <c r="A367" s="20"/>
      <c r="B367" s="20"/>
      <c r="C367" s="20" t="s">
        <v>126</v>
      </c>
      <c r="D367" s="20"/>
      <c r="E367" s="20"/>
      <c r="F367" s="31">
        <f t="shared" si="43"/>
        <v>0</v>
      </c>
      <c r="G367" s="20"/>
      <c r="H367" s="25">
        <v>0</v>
      </c>
      <c r="I367" s="20"/>
      <c r="J367" s="25">
        <v>0</v>
      </c>
      <c r="K367" s="20"/>
      <c r="L367" s="25">
        <v>0</v>
      </c>
      <c r="M367" s="20"/>
      <c r="N367" s="25">
        <v>0</v>
      </c>
      <c r="O367" s="20"/>
      <c r="P367" s="25">
        <v>0</v>
      </c>
      <c r="Q367" s="20"/>
      <c r="R367" s="25">
        <v>0</v>
      </c>
    </row>
    <row r="368" spans="1:18" x14ac:dyDescent="0.25">
      <c r="A368" s="20"/>
      <c r="B368" s="20"/>
      <c r="C368" s="20" t="s">
        <v>129</v>
      </c>
      <c r="D368" s="20"/>
      <c r="E368" s="20"/>
      <c r="F368" s="31">
        <f t="shared" si="43"/>
        <v>0</v>
      </c>
      <c r="G368" s="20"/>
      <c r="H368" s="25">
        <v>0</v>
      </c>
      <c r="I368" s="20"/>
      <c r="J368" s="25">
        <v>0</v>
      </c>
      <c r="K368" s="20"/>
      <c r="L368" s="25">
        <v>0</v>
      </c>
      <c r="M368" s="20"/>
      <c r="N368" s="25">
        <v>0</v>
      </c>
      <c r="O368" s="20"/>
      <c r="P368" s="25">
        <v>0</v>
      </c>
      <c r="Q368" s="20"/>
      <c r="R368" s="25">
        <v>0</v>
      </c>
    </row>
    <row r="369" spans="1:18" x14ac:dyDescent="0.25">
      <c r="A369" s="20"/>
      <c r="B369" s="20"/>
      <c r="C369" s="20" t="s">
        <v>130</v>
      </c>
      <c r="D369" s="20"/>
      <c r="E369" s="20"/>
      <c r="F369" s="31">
        <f t="shared" si="43"/>
        <v>389000</v>
      </c>
      <c r="G369" s="20"/>
      <c r="H369" s="25">
        <v>20000</v>
      </c>
      <c r="I369" s="20"/>
      <c r="J369" s="25">
        <v>21000</v>
      </c>
      <c r="K369" s="20"/>
      <c r="L369" s="25">
        <v>348000</v>
      </c>
      <c r="M369" s="20"/>
      <c r="N369" s="25">
        <v>172000</v>
      </c>
      <c r="O369" s="20"/>
      <c r="P369" s="25">
        <v>217000</v>
      </c>
      <c r="Q369" s="20"/>
      <c r="R369" s="25">
        <v>0</v>
      </c>
    </row>
    <row r="370" spans="1:18" x14ac:dyDescent="0.25">
      <c r="A370" s="20"/>
      <c r="B370" s="20"/>
      <c r="C370" s="20" t="s">
        <v>132</v>
      </c>
      <c r="D370" s="20"/>
      <c r="E370" s="20"/>
      <c r="F370" s="31">
        <f t="shared" si="43"/>
        <v>0</v>
      </c>
      <c r="G370" s="20"/>
      <c r="H370" s="25">
        <v>0</v>
      </c>
      <c r="I370" s="20"/>
      <c r="J370" s="25">
        <v>0</v>
      </c>
      <c r="K370" s="20"/>
      <c r="L370" s="25">
        <v>0</v>
      </c>
      <c r="M370" s="20"/>
      <c r="N370" s="25">
        <v>0</v>
      </c>
      <c r="O370" s="20"/>
      <c r="P370" s="25">
        <v>0</v>
      </c>
      <c r="Q370" s="20"/>
      <c r="R370" s="25">
        <v>0</v>
      </c>
    </row>
    <row r="371" spans="1:18" x14ac:dyDescent="0.25">
      <c r="A371" s="20"/>
      <c r="B371" s="20"/>
      <c r="C371" s="20" t="s">
        <v>133</v>
      </c>
      <c r="D371" s="20"/>
      <c r="E371" s="20"/>
      <c r="F371" s="31">
        <f t="shared" si="43"/>
        <v>210000</v>
      </c>
      <c r="G371" s="20"/>
      <c r="H371" s="25">
        <v>10000</v>
      </c>
      <c r="I371" s="20"/>
      <c r="J371" s="25">
        <v>196000</v>
      </c>
      <c r="K371" s="20"/>
      <c r="L371" s="25">
        <v>4000</v>
      </c>
      <c r="M371" s="20"/>
      <c r="N371" s="25">
        <v>146000</v>
      </c>
      <c r="O371" s="20"/>
      <c r="P371" s="25">
        <v>64000</v>
      </c>
      <c r="Q371" s="20"/>
      <c r="R371" s="25">
        <v>0</v>
      </c>
    </row>
    <row r="372" spans="1:18" x14ac:dyDescent="0.25">
      <c r="A372" s="20"/>
      <c r="B372" s="20"/>
      <c r="C372" s="20" t="s">
        <v>144</v>
      </c>
      <c r="D372" s="20"/>
      <c r="E372" s="20"/>
      <c r="F372" s="31">
        <f t="shared" si="43"/>
        <v>79000</v>
      </c>
      <c r="G372" s="20"/>
      <c r="H372" s="25">
        <v>79000</v>
      </c>
      <c r="I372" s="20"/>
      <c r="J372" s="25">
        <v>0</v>
      </c>
      <c r="K372" s="20"/>
      <c r="L372" s="25">
        <v>0</v>
      </c>
      <c r="M372" s="20"/>
      <c r="N372" s="25">
        <v>53000</v>
      </c>
      <c r="O372" s="20"/>
      <c r="P372" s="25">
        <v>26000</v>
      </c>
      <c r="Q372" s="20"/>
      <c r="R372" s="25">
        <v>0</v>
      </c>
    </row>
    <row r="373" spans="1:18" x14ac:dyDescent="0.25">
      <c r="A373" s="20"/>
      <c r="B373" s="20"/>
      <c r="C373" s="20" t="s">
        <v>149</v>
      </c>
      <c r="D373" s="20"/>
      <c r="E373" s="20"/>
      <c r="F373" s="28">
        <f t="shared" si="43"/>
        <v>0</v>
      </c>
      <c r="G373" s="20"/>
      <c r="H373" s="27">
        <v>0</v>
      </c>
      <c r="I373" s="20"/>
      <c r="J373" s="27">
        <v>0</v>
      </c>
      <c r="K373" s="20"/>
      <c r="L373" s="27">
        <v>0</v>
      </c>
      <c r="M373" s="20"/>
      <c r="N373" s="27">
        <v>0</v>
      </c>
      <c r="O373" s="20"/>
      <c r="P373" s="27">
        <v>0</v>
      </c>
      <c r="Q373" s="20"/>
      <c r="R373" s="27">
        <v>0</v>
      </c>
    </row>
    <row r="374" spans="1:18" x14ac:dyDescent="0.25">
      <c r="A374" s="20"/>
      <c r="B374" s="20"/>
      <c r="C374" s="20"/>
      <c r="D374" s="20"/>
      <c r="E374" s="20"/>
      <c r="F374" s="21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x14ac:dyDescent="0.25">
      <c r="A375" s="20"/>
      <c r="B375" s="20"/>
      <c r="C375" s="20"/>
      <c r="D375" s="20"/>
      <c r="E375" s="20" t="s">
        <v>3</v>
      </c>
      <c r="F375" s="28">
        <f>SUM(F355:F374)</f>
        <v>2154000</v>
      </c>
      <c r="G375" s="27">
        <f t="shared" ref="G375:R375" si="44">SUM(G355:G374)</f>
        <v>0</v>
      </c>
      <c r="H375" s="27">
        <f t="shared" si="44"/>
        <v>354000</v>
      </c>
      <c r="I375" s="27">
        <f t="shared" si="44"/>
        <v>0</v>
      </c>
      <c r="J375" s="27">
        <f t="shared" si="44"/>
        <v>959000</v>
      </c>
      <c r="K375" s="27">
        <f t="shared" si="44"/>
        <v>0</v>
      </c>
      <c r="L375" s="27">
        <f t="shared" si="44"/>
        <v>841000</v>
      </c>
      <c r="M375" s="27">
        <f t="shared" si="44"/>
        <v>0</v>
      </c>
      <c r="N375" s="27">
        <f t="shared" si="44"/>
        <v>2689000</v>
      </c>
      <c r="O375" s="27">
        <f t="shared" si="44"/>
        <v>0</v>
      </c>
      <c r="P375" s="27">
        <f t="shared" si="44"/>
        <v>5992000</v>
      </c>
      <c r="Q375" s="27">
        <f t="shared" si="44"/>
        <v>0</v>
      </c>
      <c r="R375" s="27">
        <f t="shared" si="44"/>
        <v>6527000</v>
      </c>
    </row>
    <row r="376" spans="1:18" x14ac:dyDescent="0.25">
      <c r="A376" s="20"/>
      <c r="B376" s="20"/>
      <c r="C376" s="20"/>
      <c r="D376" s="20"/>
      <c r="E376" s="20"/>
      <c r="F376" s="21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x14ac:dyDescent="0.25">
      <c r="A377" s="20"/>
      <c r="B377" s="20"/>
      <c r="C377" s="20"/>
      <c r="D377" s="20"/>
      <c r="E377" s="20" t="s">
        <v>167</v>
      </c>
      <c r="F377" s="21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x14ac:dyDescent="0.25">
      <c r="A378" s="20"/>
      <c r="B378" s="20"/>
      <c r="C378" s="20"/>
      <c r="D378" s="20"/>
      <c r="E378" s="20" t="s">
        <v>168</v>
      </c>
      <c r="F378" s="28">
        <f>F280+F337+F352+F375</f>
        <v>425899750</v>
      </c>
      <c r="G378" s="27">
        <f t="shared" ref="G378:R378" si="45">G280+G337+G352+G375</f>
        <v>0</v>
      </c>
      <c r="H378" s="27">
        <f t="shared" si="45"/>
        <v>265095750</v>
      </c>
      <c r="I378" s="27">
        <f t="shared" si="45"/>
        <v>0</v>
      </c>
      <c r="J378" s="27">
        <f t="shared" si="45"/>
        <v>38029000</v>
      </c>
      <c r="K378" s="27">
        <f t="shared" si="45"/>
        <v>0</v>
      </c>
      <c r="L378" s="27">
        <f t="shared" si="45"/>
        <v>122775000</v>
      </c>
      <c r="M378" s="27">
        <f t="shared" si="45"/>
        <v>0</v>
      </c>
      <c r="N378" s="27">
        <f t="shared" si="45"/>
        <v>256408250</v>
      </c>
      <c r="O378" s="27">
        <f t="shared" si="45"/>
        <v>0</v>
      </c>
      <c r="P378" s="27">
        <f t="shared" si="45"/>
        <v>176801500</v>
      </c>
      <c r="Q378" s="27">
        <f t="shared" si="45"/>
        <v>0</v>
      </c>
      <c r="R378" s="27">
        <f t="shared" si="45"/>
        <v>7310000</v>
      </c>
    </row>
    <row r="379" spans="1:18" x14ac:dyDescent="0.25">
      <c r="A379" s="20"/>
      <c r="B379" s="20"/>
      <c r="C379" s="20"/>
      <c r="D379" s="20"/>
      <c r="E379" s="20"/>
      <c r="F379" s="21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x14ac:dyDescent="0.25">
      <c r="A380" s="22" t="s">
        <v>169</v>
      </c>
      <c r="B380" s="20"/>
      <c r="C380" s="20"/>
      <c r="D380" s="20"/>
      <c r="E380" s="20"/>
      <c r="F380" s="21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x14ac:dyDescent="0.25">
      <c r="A381" s="20"/>
      <c r="B381" s="22" t="s">
        <v>170</v>
      </c>
      <c r="C381" s="20"/>
      <c r="D381" s="20"/>
      <c r="E381" s="20"/>
      <c r="F381" s="21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x14ac:dyDescent="0.25">
      <c r="A382" s="20"/>
      <c r="B382" s="20"/>
      <c r="C382" s="20"/>
      <c r="D382" s="20"/>
      <c r="E382" s="20"/>
      <c r="F382" s="21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x14ac:dyDescent="0.25">
      <c r="A383" s="20"/>
      <c r="B383" s="20" t="s">
        <v>13</v>
      </c>
      <c r="C383" s="20"/>
      <c r="D383" s="20"/>
      <c r="E383" s="20"/>
      <c r="F383" s="28">
        <f t="shared" ref="F383" si="46">SUM(H383:L383)</f>
        <v>20005000</v>
      </c>
      <c r="G383" s="20"/>
      <c r="H383" s="27">
        <v>3710000</v>
      </c>
      <c r="I383" s="20"/>
      <c r="J383" s="27">
        <v>15983000</v>
      </c>
      <c r="K383" s="20"/>
      <c r="L383" s="27">
        <v>312000</v>
      </c>
      <c r="M383" s="20"/>
      <c r="N383" s="27">
        <v>6351000</v>
      </c>
      <c r="O383" s="20"/>
      <c r="P383" s="27">
        <v>13654000</v>
      </c>
      <c r="Q383" s="20"/>
      <c r="R383" s="27">
        <v>0</v>
      </c>
    </row>
    <row r="384" spans="1:18" x14ac:dyDescent="0.25">
      <c r="A384" s="20"/>
      <c r="B384" s="20"/>
      <c r="C384" s="20"/>
      <c r="D384" s="20"/>
      <c r="E384" s="20"/>
      <c r="F384" s="21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x14ac:dyDescent="0.25">
      <c r="A385" s="20"/>
      <c r="B385" s="20" t="s">
        <v>24</v>
      </c>
      <c r="C385" s="20"/>
      <c r="D385" s="20"/>
      <c r="E385" s="20"/>
      <c r="F385" s="28">
        <f t="shared" ref="F385" si="47">SUM(H385:L385)</f>
        <v>3171000</v>
      </c>
      <c r="G385" s="20"/>
      <c r="H385" s="27">
        <v>-11000</v>
      </c>
      <c r="I385" s="20"/>
      <c r="J385" s="27">
        <v>312000</v>
      </c>
      <c r="K385" s="20"/>
      <c r="L385" s="27">
        <v>2870000</v>
      </c>
      <c r="M385" s="20"/>
      <c r="N385" s="27">
        <v>1597000</v>
      </c>
      <c r="O385" s="20"/>
      <c r="P385" s="27">
        <v>1574000</v>
      </c>
      <c r="Q385" s="20"/>
      <c r="R385" s="27">
        <v>0</v>
      </c>
    </row>
    <row r="386" spans="1:18" x14ac:dyDescent="0.25">
      <c r="A386" s="20"/>
      <c r="B386" s="20"/>
      <c r="C386" s="20"/>
      <c r="D386" s="20"/>
      <c r="E386" s="20"/>
      <c r="F386" s="21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x14ac:dyDescent="0.25">
      <c r="A387" s="20"/>
      <c r="B387" s="20" t="s">
        <v>29</v>
      </c>
      <c r="C387" s="20"/>
      <c r="D387" s="20"/>
      <c r="E387" s="20"/>
      <c r="F387" s="28">
        <f t="shared" ref="F387" si="48">SUM(H387:L387)</f>
        <v>8000</v>
      </c>
      <c r="G387" s="20"/>
      <c r="H387" s="27">
        <v>0</v>
      </c>
      <c r="I387" s="20"/>
      <c r="J387" s="27">
        <v>0</v>
      </c>
      <c r="K387" s="20"/>
      <c r="L387" s="27">
        <v>8000</v>
      </c>
      <c r="M387" s="20"/>
      <c r="N387" s="27">
        <v>0</v>
      </c>
      <c r="O387" s="20"/>
      <c r="P387" s="27">
        <v>8000</v>
      </c>
      <c r="Q387" s="20"/>
      <c r="R387" s="27">
        <v>0</v>
      </c>
    </row>
    <row r="388" spans="1:18" x14ac:dyDescent="0.25">
      <c r="A388" s="20"/>
      <c r="B388" s="20"/>
      <c r="C388" s="20"/>
      <c r="D388" s="20"/>
      <c r="E388" s="20"/>
      <c r="F388" s="21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x14ac:dyDescent="0.25">
      <c r="A389" s="20"/>
      <c r="B389" s="20"/>
      <c r="C389" s="20"/>
      <c r="D389" s="20"/>
      <c r="E389" s="20" t="s">
        <v>171</v>
      </c>
      <c r="F389" s="21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x14ac:dyDescent="0.25">
      <c r="A390" s="20"/>
      <c r="B390" s="20"/>
      <c r="C390" s="20"/>
      <c r="D390" s="20"/>
      <c r="E390" s="20" t="s">
        <v>172</v>
      </c>
      <c r="F390" s="28">
        <f>F383+F385+F387</f>
        <v>23184000</v>
      </c>
      <c r="G390" s="27">
        <f t="shared" ref="G390:R390" si="49">G383+G385+G387</f>
        <v>0</v>
      </c>
      <c r="H390" s="27">
        <f t="shared" si="49"/>
        <v>3699000</v>
      </c>
      <c r="I390" s="27">
        <f t="shared" si="49"/>
        <v>0</v>
      </c>
      <c r="J390" s="27">
        <f t="shared" si="49"/>
        <v>16295000</v>
      </c>
      <c r="K390" s="27">
        <f t="shared" si="49"/>
        <v>0</v>
      </c>
      <c r="L390" s="27">
        <f t="shared" si="49"/>
        <v>3190000</v>
      </c>
      <c r="M390" s="27">
        <f t="shared" si="49"/>
        <v>0</v>
      </c>
      <c r="N390" s="27">
        <f t="shared" si="49"/>
        <v>7948000</v>
      </c>
      <c r="O390" s="27">
        <f t="shared" si="49"/>
        <v>0</v>
      </c>
      <c r="P390" s="27">
        <f t="shared" si="49"/>
        <v>15236000</v>
      </c>
      <c r="Q390" s="27">
        <f t="shared" si="49"/>
        <v>0</v>
      </c>
      <c r="R390" s="27">
        <f t="shared" si="49"/>
        <v>0</v>
      </c>
    </row>
    <row r="391" spans="1:18" x14ac:dyDescent="0.25">
      <c r="A391" s="20"/>
      <c r="B391" s="20"/>
      <c r="C391" s="20"/>
      <c r="D391" s="20"/>
      <c r="E391" s="20"/>
      <c r="F391" s="21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x14ac:dyDescent="0.25">
      <c r="A392" s="22" t="s">
        <v>173</v>
      </c>
      <c r="B392" s="20"/>
      <c r="C392" s="20"/>
      <c r="D392" s="20"/>
      <c r="E392" s="20"/>
      <c r="F392" s="21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x14ac:dyDescent="0.25">
      <c r="A393" s="20"/>
      <c r="B393" s="20"/>
      <c r="C393" s="20"/>
      <c r="D393" s="20"/>
      <c r="E393" s="20"/>
      <c r="F393" s="21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x14ac:dyDescent="0.25">
      <c r="A394" s="20"/>
      <c r="B394" s="20" t="s">
        <v>13</v>
      </c>
      <c r="C394" s="20"/>
      <c r="D394" s="20"/>
      <c r="E394" s="20"/>
      <c r="F394" s="21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x14ac:dyDescent="0.25">
      <c r="A395" s="20"/>
      <c r="B395" s="20"/>
      <c r="C395" s="20" t="s">
        <v>14</v>
      </c>
      <c r="D395" s="20"/>
      <c r="E395" s="20"/>
      <c r="F395" s="31">
        <f t="shared" ref="F395:F408" si="50">SUM(H395:L395)</f>
        <v>2353000</v>
      </c>
      <c r="G395" s="20"/>
      <c r="H395" s="25">
        <v>2343000</v>
      </c>
      <c r="I395" s="20"/>
      <c r="J395" s="25">
        <v>1000</v>
      </c>
      <c r="K395" s="20"/>
      <c r="L395" s="25">
        <v>9000</v>
      </c>
      <c r="M395" s="20"/>
      <c r="N395" s="25">
        <v>1500000</v>
      </c>
      <c r="O395" s="20"/>
      <c r="P395" s="25">
        <v>853000</v>
      </c>
      <c r="Q395" s="20"/>
      <c r="R395" s="25">
        <v>0</v>
      </c>
    </row>
    <row r="396" spans="1:18" x14ac:dyDescent="0.25">
      <c r="A396" s="20"/>
      <c r="B396" s="20"/>
      <c r="C396" s="20" t="s">
        <v>39</v>
      </c>
      <c r="D396" s="20"/>
      <c r="E396" s="20"/>
      <c r="F396" s="31">
        <f t="shared" si="50"/>
        <v>5256000</v>
      </c>
      <c r="G396" s="20"/>
      <c r="H396" s="25">
        <v>3054000</v>
      </c>
      <c r="I396" s="20"/>
      <c r="J396" s="25">
        <v>918000</v>
      </c>
      <c r="K396" s="20"/>
      <c r="L396" s="25">
        <v>1284000</v>
      </c>
      <c r="M396" s="20"/>
      <c r="N396" s="25">
        <v>3132000</v>
      </c>
      <c r="O396" s="20"/>
      <c r="P396" s="25">
        <v>2126000</v>
      </c>
      <c r="Q396" s="20"/>
      <c r="R396" s="25">
        <v>2000</v>
      </c>
    </row>
    <row r="397" spans="1:18" x14ac:dyDescent="0.25">
      <c r="A397" s="20"/>
      <c r="B397" s="20"/>
      <c r="C397" s="20" t="s">
        <v>174</v>
      </c>
      <c r="D397" s="20"/>
      <c r="E397" s="20"/>
      <c r="F397" s="31">
        <f t="shared" si="50"/>
        <v>1805000</v>
      </c>
      <c r="G397" s="20"/>
      <c r="H397" s="25">
        <v>1806000</v>
      </c>
      <c r="I397" s="20"/>
      <c r="J397" s="25">
        <v>0</v>
      </c>
      <c r="K397" s="20"/>
      <c r="L397" s="25">
        <v>-1000</v>
      </c>
      <c r="M397" s="20"/>
      <c r="N397" s="25">
        <v>1268000</v>
      </c>
      <c r="O397" s="20"/>
      <c r="P397" s="25">
        <v>537000</v>
      </c>
      <c r="Q397" s="20"/>
      <c r="R397" s="25">
        <v>0</v>
      </c>
    </row>
    <row r="398" spans="1:18" x14ac:dyDescent="0.25">
      <c r="A398" s="20"/>
      <c r="B398" s="20"/>
      <c r="C398" s="20" t="s">
        <v>175</v>
      </c>
      <c r="D398" s="20"/>
      <c r="E398" s="20"/>
      <c r="F398" s="31">
        <f t="shared" si="50"/>
        <v>0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x14ac:dyDescent="0.25">
      <c r="A399" s="20"/>
      <c r="B399" s="20"/>
      <c r="C399" s="20"/>
      <c r="D399" s="20"/>
      <c r="E399" s="20" t="s">
        <v>176</v>
      </c>
      <c r="F399" s="31">
        <f t="shared" si="50"/>
        <v>2951000</v>
      </c>
      <c r="G399" s="20"/>
      <c r="H399" s="25">
        <v>2703000</v>
      </c>
      <c r="I399" s="20"/>
      <c r="J399" s="25">
        <v>177000</v>
      </c>
      <c r="K399" s="20"/>
      <c r="L399" s="25">
        <v>71000</v>
      </c>
      <c r="M399" s="20"/>
      <c r="N399" s="25">
        <v>1449000</v>
      </c>
      <c r="O399" s="20"/>
      <c r="P399" s="25">
        <v>1502000</v>
      </c>
      <c r="Q399" s="20"/>
      <c r="R399" s="25">
        <v>0</v>
      </c>
    </row>
    <row r="400" spans="1:18" x14ac:dyDescent="0.25">
      <c r="A400" s="20"/>
      <c r="B400" s="20"/>
      <c r="C400" s="20" t="s">
        <v>25</v>
      </c>
      <c r="D400" s="20"/>
      <c r="E400" s="20"/>
      <c r="F400" s="31">
        <f t="shared" si="50"/>
        <v>41000</v>
      </c>
      <c r="G400" s="20"/>
      <c r="H400" s="25">
        <v>0</v>
      </c>
      <c r="I400" s="20"/>
      <c r="J400" s="25">
        <v>-32000</v>
      </c>
      <c r="K400" s="20"/>
      <c r="L400" s="25">
        <v>73000</v>
      </c>
      <c r="M400" s="20"/>
      <c r="N400" s="25">
        <v>81000</v>
      </c>
      <c r="O400" s="20"/>
      <c r="P400" s="25">
        <v>70000</v>
      </c>
      <c r="Q400" s="20"/>
      <c r="R400" s="25">
        <v>110000</v>
      </c>
    </row>
    <row r="401" spans="1:18" x14ac:dyDescent="0.25">
      <c r="A401" s="20"/>
      <c r="B401" s="20"/>
      <c r="C401" s="20" t="s">
        <v>17</v>
      </c>
      <c r="D401" s="20"/>
      <c r="E401" s="20"/>
      <c r="F401" s="31">
        <f t="shared" si="50"/>
        <v>1027000</v>
      </c>
      <c r="G401" s="20"/>
      <c r="H401" s="25">
        <v>1018000</v>
      </c>
      <c r="I401" s="20"/>
      <c r="J401" s="25">
        <v>9000</v>
      </c>
      <c r="K401" s="20"/>
      <c r="L401" s="25">
        <v>0</v>
      </c>
      <c r="M401" s="20"/>
      <c r="N401" s="25">
        <v>730000</v>
      </c>
      <c r="O401" s="20"/>
      <c r="P401" s="25">
        <v>297000</v>
      </c>
      <c r="Q401" s="20"/>
      <c r="R401" s="25">
        <v>0</v>
      </c>
    </row>
    <row r="402" spans="1:18" x14ac:dyDescent="0.25">
      <c r="A402" s="20"/>
      <c r="B402" s="20"/>
      <c r="C402" s="20" t="s">
        <v>18</v>
      </c>
      <c r="D402" s="20"/>
      <c r="E402" s="20"/>
      <c r="F402" s="31">
        <f t="shared" si="50"/>
        <v>546000</v>
      </c>
      <c r="G402" s="20"/>
      <c r="H402" s="25">
        <v>546000</v>
      </c>
      <c r="I402" s="20"/>
      <c r="J402" s="25">
        <v>0</v>
      </c>
      <c r="K402" s="20"/>
      <c r="L402" s="25">
        <v>0</v>
      </c>
      <c r="M402" s="20"/>
      <c r="N402" s="25">
        <v>387000</v>
      </c>
      <c r="O402" s="20"/>
      <c r="P402" s="25">
        <v>159000</v>
      </c>
      <c r="Q402" s="20"/>
      <c r="R402" s="25">
        <v>0</v>
      </c>
    </row>
    <row r="403" spans="1:18" x14ac:dyDescent="0.25">
      <c r="A403" s="20"/>
      <c r="B403" s="20"/>
      <c r="C403" s="20" t="s">
        <v>177</v>
      </c>
      <c r="D403" s="20"/>
      <c r="E403" s="20"/>
      <c r="F403" s="31">
        <f t="shared" si="50"/>
        <v>2056000</v>
      </c>
      <c r="G403" s="20"/>
      <c r="H403" s="25">
        <v>1988000</v>
      </c>
      <c r="I403" s="20"/>
      <c r="J403" s="25">
        <v>43000</v>
      </c>
      <c r="K403" s="20"/>
      <c r="L403" s="25">
        <v>25000</v>
      </c>
      <c r="M403" s="20"/>
      <c r="N403" s="25">
        <v>1333000</v>
      </c>
      <c r="O403" s="20"/>
      <c r="P403" s="25">
        <v>723000</v>
      </c>
      <c r="Q403" s="20"/>
      <c r="R403" s="25">
        <v>0</v>
      </c>
    </row>
    <row r="404" spans="1:18" x14ac:dyDescent="0.25">
      <c r="A404" s="20"/>
      <c r="B404" s="20"/>
      <c r="C404" s="20" t="s">
        <v>178</v>
      </c>
      <c r="D404" s="20"/>
      <c r="E404" s="20"/>
      <c r="F404" s="31">
        <f t="shared" si="50"/>
        <v>0</v>
      </c>
      <c r="G404" s="20"/>
      <c r="H404" s="25">
        <v>0</v>
      </c>
      <c r="I404" s="20"/>
      <c r="J404" s="25">
        <v>0</v>
      </c>
      <c r="K404" s="20"/>
      <c r="L404" s="25">
        <v>0</v>
      </c>
      <c r="M404" s="20"/>
      <c r="N404" s="25">
        <v>0</v>
      </c>
      <c r="O404" s="20"/>
      <c r="P404" s="25">
        <v>0</v>
      </c>
      <c r="Q404" s="20"/>
      <c r="R404" s="25">
        <v>0</v>
      </c>
    </row>
    <row r="405" spans="1:18" x14ac:dyDescent="0.25">
      <c r="A405" s="20"/>
      <c r="B405" s="20"/>
      <c r="C405" s="20" t="s">
        <v>179</v>
      </c>
      <c r="D405" s="20"/>
      <c r="E405" s="20"/>
      <c r="F405" s="31">
        <f t="shared" si="50"/>
        <v>1859000</v>
      </c>
      <c r="G405" s="20"/>
      <c r="H405" s="25">
        <v>1824000</v>
      </c>
      <c r="I405" s="20"/>
      <c r="J405" s="25">
        <v>10000</v>
      </c>
      <c r="K405" s="20"/>
      <c r="L405" s="25">
        <v>25000</v>
      </c>
      <c r="M405" s="20"/>
      <c r="N405" s="25">
        <v>1176000</v>
      </c>
      <c r="O405" s="20"/>
      <c r="P405" s="25">
        <v>683000</v>
      </c>
      <c r="Q405" s="20"/>
      <c r="R405" s="25">
        <v>0</v>
      </c>
    </row>
    <row r="406" spans="1:18" x14ac:dyDescent="0.25">
      <c r="A406" s="20"/>
      <c r="B406" s="20"/>
      <c r="C406" s="20" t="s">
        <v>180</v>
      </c>
      <c r="D406" s="20"/>
      <c r="E406" s="20"/>
      <c r="F406" s="31">
        <f t="shared" si="50"/>
        <v>2000</v>
      </c>
      <c r="G406" s="20"/>
      <c r="H406" s="25">
        <v>2000</v>
      </c>
      <c r="I406" s="20"/>
      <c r="J406" s="25">
        <v>0</v>
      </c>
      <c r="K406" s="20"/>
      <c r="L406" s="25">
        <v>0</v>
      </c>
      <c r="M406" s="20"/>
      <c r="N406" s="25">
        <v>0</v>
      </c>
      <c r="O406" s="20"/>
      <c r="P406" s="25">
        <v>2000</v>
      </c>
      <c r="Q406" s="20"/>
      <c r="R406" s="25">
        <v>0</v>
      </c>
    </row>
    <row r="407" spans="1:18" x14ac:dyDescent="0.25">
      <c r="A407" s="20"/>
      <c r="B407" s="20"/>
      <c r="C407" s="20" t="s">
        <v>21</v>
      </c>
      <c r="D407" s="20"/>
      <c r="E407" s="20"/>
      <c r="F407" s="31">
        <f t="shared" si="50"/>
        <v>0</v>
      </c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x14ac:dyDescent="0.25">
      <c r="A408" s="20"/>
      <c r="B408" s="20"/>
      <c r="C408" s="20"/>
      <c r="D408" s="20"/>
      <c r="E408" s="20" t="s">
        <v>23</v>
      </c>
      <c r="F408" s="28">
        <f t="shared" si="50"/>
        <v>816000</v>
      </c>
      <c r="G408" s="20"/>
      <c r="H408" s="27">
        <v>816000</v>
      </c>
      <c r="I408" s="20"/>
      <c r="J408" s="27">
        <v>0</v>
      </c>
      <c r="K408" s="20"/>
      <c r="L408" s="27">
        <v>0</v>
      </c>
      <c r="M408" s="20"/>
      <c r="N408" s="27">
        <v>578000</v>
      </c>
      <c r="O408" s="20"/>
      <c r="P408" s="27">
        <v>238000</v>
      </c>
      <c r="Q408" s="20"/>
      <c r="R408" s="27">
        <v>0</v>
      </c>
    </row>
    <row r="409" spans="1:18" x14ac:dyDescent="0.25">
      <c r="A409" s="20"/>
      <c r="B409" s="20"/>
      <c r="C409" s="20"/>
      <c r="D409" s="20"/>
      <c r="E409" s="20"/>
      <c r="F409" s="21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x14ac:dyDescent="0.25">
      <c r="A410" s="20"/>
      <c r="B410" s="20"/>
      <c r="C410" s="20"/>
      <c r="D410" s="20"/>
      <c r="E410" s="20" t="s">
        <v>3</v>
      </c>
      <c r="F410" s="28">
        <f>SUM(F395:F409)</f>
        <v>18712000</v>
      </c>
      <c r="G410" s="27">
        <f t="shared" ref="G410:R410" si="51">SUM(G395:G409)</f>
        <v>0</v>
      </c>
      <c r="H410" s="27">
        <f t="shared" si="51"/>
        <v>16100000</v>
      </c>
      <c r="I410" s="27">
        <f t="shared" si="51"/>
        <v>0</v>
      </c>
      <c r="J410" s="27">
        <f t="shared" si="51"/>
        <v>1126000</v>
      </c>
      <c r="K410" s="27">
        <f t="shared" si="51"/>
        <v>0</v>
      </c>
      <c r="L410" s="27">
        <f t="shared" si="51"/>
        <v>1486000</v>
      </c>
      <c r="M410" s="27">
        <f t="shared" si="51"/>
        <v>0</v>
      </c>
      <c r="N410" s="27">
        <f t="shared" si="51"/>
        <v>11634000</v>
      </c>
      <c r="O410" s="27">
        <f t="shared" si="51"/>
        <v>0</v>
      </c>
      <c r="P410" s="27">
        <f t="shared" si="51"/>
        <v>7190000</v>
      </c>
      <c r="Q410" s="27">
        <f t="shared" si="51"/>
        <v>0</v>
      </c>
      <c r="R410" s="27">
        <f t="shared" si="51"/>
        <v>112000</v>
      </c>
    </row>
    <row r="411" spans="1:18" x14ac:dyDescent="0.25">
      <c r="A411" s="20"/>
      <c r="B411" s="20"/>
      <c r="C411" s="20"/>
      <c r="D411" s="20"/>
      <c r="E411" s="20"/>
      <c r="F411" s="21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x14ac:dyDescent="0.25">
      <c r="A412" s="20"/>
      <c r="B412" s="20" t="s">
        <v>24</v>
      </c>
      <c r="C412" s="20"/>
      <c r="D412" s="20"/>
      <c r="E412" s="20"/>
      <c r="F412" s="21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x14ac:dyDescent="0.25">
      <c r="A413" s="20"/>
      <c r="B413" s="20"/>
      <c r="C413" s="20" t="s">
        <v>14</v>
      </c>
      <c r="D413" s="20"/>
      <c r="E413" s="20"/>
      <c r="F413" s="31">
        <f t="shared" ref="F413:F422" si="52">SUM(H413:L413)</f>
        <v>0</v>
      </c>
      <c r="G413" s="20"/>
      <c r="H413" s="25">
        <v>0</v>
      </c>
      <c r="I413" s="20"/>
      <c r="J413" s="25">
        <v>0</v>
      </c>
      <c r="K413" s="20"/>
      <c r="L413" s="25">
        <v>0</v>
      </c>
      <c r="M413" s="20"/>
      <c r="N413" s="25">
        <v>0</v>
      </c>
      <c r="O413" s="20"/>
      <c r="P413" s="25">
        <v>0</v>
      </c>
      <c r="Q413" s="20"/>
      <c r="R413" s="25">
        <v>0</v>
      </c>
    </row>
    <row r="414" spans="1:18" x14ac:dyDescent="0.25">
      <c r="A414" s="20"/>
      <c r="B414" s="20"/>
      <c r="C414" s="20" t="s">
        <v>39</v>
      </c>
      <c r="D414" s="20"/>
      <c r="E414" s="20"/>
      <c r="F414" s="31">
        <f t="shared" si="52"/>
        <v>2648000</v>
      </c>
      <c r="G414" s="20"/>
      <c r="H414" s="25">
        <v>2431000</v>
      </c>
      <c r="I414" s="20"/>
      <c r="J414" s="25">
        <v>37000</v>
      </c>
      <c r="K414" s="20"/>
      <c r="L414" s="25">
        <v>180000</v>
      </c>
      <c r="M414" s="20"/>
      <c r="N414" s="25">
        <v>1626000</v>
      </c>
      <c r="O414" s="20"/>
      <c r="P414" s="25">
        <v>1022000</v>
      </c>
      <c r="Q414" s="20"/>
      <c r="R414" s="25">
        <v>0</v>
      </c>
    </row>
    <row r="415" spans="1:18" x14ac:dyDescent="0.25">
      <c r="A415" s="20"/>
      <c r="B415" s="20"/>
      <c r="C415" s="20" t="s">
        <v>175</v>
      </c>
      <c r="D415" s="20"/>
      <c r="E415" s="20"/>
      <c r="F415" s="31"/>
      <c r="G415" s="20"/>
      <c r="H415" s="25"/>
      <c r="I415" s="20"/>
      <c r="J415" s="25"/>
      <c r="K415" s="20"/>
      <c r="L415" s="25"/>
      <c r="M415" s="20"/>
      <c r="N415" s="25"/>
      <c r="O415" s="20"/>
      <c r="P415" s="25"/>
      <c r="Q415" s="20"/>
      <c r="R415" s="25"/>
    </row>
    <row r="416" spans="1:18" x14ac:dyDescent="0.25">
      <c r="A416" s="20"/>
      <c r="B416" s="20"/>
      <c r="C416" s="20"/>
      <c r="D416" s="20"/>
      <c r="E416" s="20" t="s">
        <v>176</v>
      </c>
      <c r="F416" s="31">
        <f t="shared" si="52"/>
        <v>64000</v>
      </c>
      <c r="G416" s="20"/>
      <c r="H416" s="25">
        <v>69000</v>
      </c>
      <c r="I416" s="20"/>
      <c r="J416" s="25">
        <v>-5000</v>
      </c>
      <c r="K416" s="20"/>
      <c r="L416" s="25">
        <v>0</v>
      </c>
      <c r="M416" s="20"/>
      <c r="N416" s="25">
        <v>15000</v>
      </c>
      <c r="O416" s="20"/>
      <c r="P416" s="25">
        <v>49000</v>
      </c>
      <c r="Q416" s="20"/>
      <c r="R416" s="25">
        <v>0</v>
      </c>
    </row>
    <row r="417" spans="1:18" x14ac:dyDescent="0.25">
      <c r="A417" s="20"/>
      <c r="B417" s="20"/>
      <c r="C417" s="20" t="s">
        <v>181</v>
      </c>
      <c r="D417" s="20"/>
      <c r="E417" s="20"/>
      <c r="F417" s="31">
        <f t="shared" si="52"/>
        <v>0</v>
      </c>
      <c r="G417" s="20"/>
      <c r="H417" s="25">
        <v>0</v>
      </c>
      <c r="I417" s="20"/>
      <c r="J417" s="25">
        <v>0</v>
      </c>
      <c r="K417" s="20"/>
      <c r="L417" s="25">
        <v>0</v>
      </c>
      <c r="M417" s="20"/>
      <c r="N417" s="25">
        <v>0</v>
      </c>
      <c r="O417" s="20"/>
      <c r="P417" s="25">
        <v>0</v>
      </c>
      <c r="Q417" s="20"/>
      <c r="R417" s="25">
        <v>0</v>
      </c>
    </row>
    <row r="418" spans="1:18" x14ac:dyDescent="0.25">
      <c r="A418" s="20"/>
      <c r="B418" s="20"/>
      <c r="C418" s="20" t="s">
        <v>17</v>
      </c>
      <c r="D418" s="20"/>
      <c r="E418" s="20"/>
      <c r="F418" s="31">
        <f t="shared" si="52"/>
        <v>54000</v>
      </c>
      <c r="G418" s="20"/>
      <c r="H418" s="25">
        <v>0</v>
      </c>
      <c r="I418" s="20"/>
      <c r="J418" s="25">
        <v>0</v>
      </c>
      <c r="K418" s="20"/>
      <c r="L418" s="25">
        <v>54000</v>
      </c>
      <c r="M418" s="20"/>
      <c r="N418" s="25">
        <v>22000</v>
      </c>
      <c r="O418" s="20"/>
      <c r="P418" s="25">
        <v>32000</v>
      </c>
      <c r="Q418" s="20"/>
      <c r="R418" s="25">
        <v>0</v>
      </c>
    </row>
    <row r="419" spans="1:18" x14ac:dyDescent="0.25">
      <c r="A419" s="20"/>
      <c r="B419" s="20"/>
      <c r="C419" s="20" t="s">
        <v>18</v>
      </c>
      <c r="D419" s="20"/>
      <c r="E419" s="20"/>
      <c r="F419" s="31">
        <f t="shared" si="52"/>
        <v>0</v>
      </c>
      <c r="G419" s="20"/>
      <c r="H419" s="25">
        <v>0</v>
      </c>
      <c r="I419" s="20"/>
      <c r="J419" s="25">
        <v>0</v>
      </c>
      <c r="K419" s="20"/>
      <c r="L419" s="25">
        <v>0</v>
      </c>
      <c r="M419" s="20"/>
      <c r="N419" s="25">
        <v>0</v>
      </c>
      <c r="O419" s="20"/>
      <c r="P419" s="25">
        <v>0</v>
      </c>
      <c r="Q419" s="20"/>
      <c r="R419" s="25">
        <v>0</v>
      </c>
    </row>
    <row r="420" spans="1:18" x14ac:dyDescent="0.25">
      <c r="A420" s="20"/>
      <c r="B420" s="20"/>
      <c r="C420" s="20" t="s">
        <v>177</v>
      </c>
      <c r="D420" s="20"/>
      <c r="E420" s="20"/>
      <c r="F420" s="31">
        <f t="shared" si="52"/>
        <v>0</v>
      </c>
      <c r="G420" s="20"/>
      <c r="H420" s="25">
        <v>0</v>
      </c>
      <c r="I420" s="20"/>
      <c r="J420" s="25">
        <v>0</v>
      </c>
      <c r="K420" s="20"/>
      <c r="L420" s="25">
        <v>0</v>
      </c>
      <c r="M420" s="20"/>
      <c r="N420" s="25">
        <v>0</v>
      </c>
      <c r="O420" s="20"/>
      <c r="P420" s="25">
        <v>0</v>
      </c>
      <c r="Q420" s="20"/>
      <c r="R420" s="25">
        <v>0</v>
      </c>
    </row>
    <row r="421" spans="1:18" x14ac:dyDescent="0.25">
      <c r="A421" s="20"/>
      <c r="B421" s="20"/>
      <c r="C421" s="20" t="s">
        <v>179</v>
      </c>
      <c r="D421" s="20"/>
      <c r="E421" s="20"/>
      <c r="F421" s="31">
        <f t="shared" si="52"/>
        <v>1043000</v>
      </c>
      <c r="G421" s="20"/>
      <c r="H421" s="25">
        <v>969000</v>
      </c>
      <c r="I421" s="20"/>
      <c r="J421" s="25">
        <v>10000</v>
      </c>
      <c r="K421" s="20"/>
      <c r="L421" s="25">
        <v>64000</v>
      </c>
      <c r="M421" s="20"/>
      <c r="N421" s="25">
        <v>567000</v>
      </c>
      <c r="O421" s="20"/>
      <c r="P421" s="25">
        <v>476000</v>
      </c>
      <c r="Q421" s="20"/>
      <c r="R421" s="25">
        <v>0</v>
      </c>
    </row>
    <row r="422" spans="1:18" x14ac:dyDescent="0.25">
      <c r="A422" s="20"/>
      <c r="B422" s="20"/>
      <c r="C422" s="20" t="s">
        <v>180</v>
      </c>
      <c r="D422" s="20"/>
      <c r="E422" s="20"/>
      <c r="F422" s="28">
        <f t="shared" si="52"/>
        <v>2501000</v>
      </c>
      <c r="G422" s="20"/>
      <c r="H422" s="27">
        <v>1000</v>
      </c>
      <c r="I422" s="20"/>
      <c r="J422" s="27">
        <v>45000</v>
      </c>
      <c r="K422" s="20"/>
      <c r="L422" s="27">
        <v>2455000</v>
      </c>
      <c r="M422" s="20"/>
      <c r="N422" s="27">
        <v>1524000</v>
      </c>
      <c r="O422" s="20"/>
      <c r="P422" s="27">
        <v>977000</v>
      </c>
      <c r="Q422" s="20"/>
      <c r="R422" s="27">
        <v>0</v>
      </c>
    </row>
    <row r="423" spans="1:18" x14ac:dyDescent="0.25">
      <c r="A423" s="20"/>
      <c r="B423" s="20"/>
      <c r="C423" s="20"/>
      <c r="D423" s="20"/>
      <c r="E423" s="20"/>
      <c r="F423" s="21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x14ac:dyDescent="0.25">
      <c r="A424" s="20"/>
      <c r="B424" s="20"/>
      <c r="C424" s="20"/>
      <c r="D424" s="20"/>
      <c r="E424" s="20" t="s">
        <v>3</v>
      </c>
      <c r="F424" s="28">
        <f>SUM(F413:F423)</f>
        <v>6310000</v>
      </c>
      <c r="G424" s="27">
        <f t="shared" ref="G424:R424" si="53">SUM(G413:G423)</f>
        <v>0</v>
      </c>
      <c r="H424" s="27">
        <f t="shared" si="53"/>
        <v>3470000</v>
      </c>
      <c r="I424" s="27">
        <f t="shared" si="53"/>
        <v>0</v>
      </c>
      <c r="J424" s="27">
        <f t="shared" si="53"/>
        <v>87000</v>
      </c>
      <c r="K424" s="27">
        <f t="shared" si="53"/>
        <v>0</v>
      </c>
      <c r="L424" s="27">
        <f t="shared" si="53"/>
        <v>2753000</v>
      </c>
      <c r="M424" s="27">
        <f t="shared" si="53"/>
        <v>0</v>
      </c>
      <c r="N424" s="27">
        <f t="shared" si="53"/>
        <v>3754000</v>
      </c>
      <c r="O424" s="27">
        <f t="shared" si="53"/>
        <v>0</v>
      </c>
      <c r="P424" s="27">
        <f t="shared" si="53"/>
        <v>2556000</v>
      </c>
      <c r="Q424" s="27">
        <f t="shared" si="53"/>
        <v>0</v>
      </c>
      <c r="R424" s="27">
        <f t="shared" si="53"/>
        <v>0</v>
      </c>
    </row>
    <row r="425" spans="1:18" x14ac:dyDescent="0.25">
      <c r="A425" s="20"/>
      <c r="B425" s="20"/>
      <c r="C425" s="20"/>
      <c r="D425" s="20"/>
      <c r="E425" s="20"/>
      <c r="F425" s="21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x14ac:dyDescent="0.25">
      <c r="A426" s="20"/>
      <c r="B426" s="20" t="s">
        <v>28</v>
      </c>
      <c r="C426" s="20"/>
      <c r="D426" s="20"/>
      <c r="E426" s="20"/>
      <c r="F426" s="28">
        <f t="shared" ref="F426:F428" si="54">SUM(H426:L426)</f>
        <v>56000</v>
      </c>
      <c r="G426" s="20"/>
      <c r="H426" s="27">
        <v>1000</v>
      </c>
      <c r="I426" s="20"/>
      <c r="J426" s="27">
        <v>18000</v>
      </c>
      <c r="K426" s="20"/>
      <c r="L426" s="27">
        <v>37000</v>
      </c>
      <c r="M426" s="20"/>
      <c r="N426" s="27">
        <v>34000</v>
      </c>
      <c r="O426" s="20"/>
      <c r="P426" s="27">
        <v>22000</v>
      </c>
      <c r="Q426" s="20"/>
      <c r="R426" s="27">
        <v>0</v>
      </c>
    </row>
    <row r="427" spans="1:18" x14ac:dyDescent="0.25">
      <c r="A427" s="20"/>
      <c r="B427" s="20"/>
      <c r="C427" s="20"/>
      <c r="D427" s="20"/>
      <c r="E427" s="20"/>
      <c r="F427" s="21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x14ac:dyDescent="0.25">
      <c r="A428" s="20"/>
      <c r="B428" s="20" t="s">
        <v>29</v>
      </c>
      <c r="C428" s="20"/>
      <c r="D428" s="20"/>
      <c r="E428" s="20"/>
      <c r="F428" s="28">
        <f t="shared" si="54"/>
        <v>33000</v>
      </c>
      <c r="G428" s="20"/>
      <c r="H428" s="27">
        <v>0</v>
      </c>
      <c r="I428" s="20"/>
      <c r="J428" s="27">
        <v>0</v>
      </c>
      <c r="K428" s="20"/>
      <c r="L428" s="27">
        <v>33000</v>
      </c>
      <c r="M428" s="20"/>
      <c r="N428" s="27">
        <v>0</v>
      </c>
      <c r="O428" s="20"/>
      <c r="P428" s="27">
        <v>33000</v>
      </c>
      <c r="Q428" s="20"/>
      <c r="R428" s="27">
        <v>0</v>
      </c>
    </row>
    <row r="429" spans="1:18" x14ac:dyDescent="0.25">
      <c r="A429" s="20"/>
      <c r="B429" s="20"/>
      <c r="C429" s="20"/>
      <c r="D429" s="20"/>
      <c r="E429" s="20"/>
      <c r="F429" s="21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x14ac:dyDescent="0.25">
      <c r="A430" s="20"/>
      <c r="B430" s="20"/>
      <c r="C430" s="20"/>
      <c r="D430" s="20"/>
      <c r="E430" s="20" t="s">
        <v>182</v>
      </c>
      <c r="F430" s="21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x14ac:dyDescent="0.25">
      <c r="A431" s="20"/>
      <c r="B431" s="20"/>
      <c r="C431" s="20"/>
      <c r="D431" s="20"/>
      <c r="E431" s="20" t="s">
        <v>183</v>
      </c>
      <c r="F431" s="28">
        <f>F410+F424+F426+F428</f>
        <v>25111000</v>
      </c>
      <c r="G431" s="27">
        <f t="shared" ref="G431:R431" si="55">G410+G424+G426+G428</f>
        <v>0</v>
      </c>
      <c r="H431" s="27">
        <f t="shared" si="55"/>
        <v>19571000</v>
      </c>
      <c r="I431" s="27">
        <f t="shared" si="55"/>
        <v>0</v>
      </c>
      <c r="J431" s="27">
        <f t="shared" si="55"/>
        <v>1231000</v>
      </c>
      <c r="K431" s="27">
        <f t="shared" si="55"/>
        <v>0</v>
      </c>
      <c r="L431" s="27">
        <f t="shared" si="55"/>
        <v>4309000</v>
      </c>
      <c r="M431" s="27">
        <f t="shared" si="55"/>
        <v>0</v>
      </c>
      <c r="N431" s="27">
        <f t="shared" si="55"/>
        <v>15422000</v>
      </c>
      <c r="O431" s="27">
        <f t="shared" si="55"/>
        <v>0</v>
      </c>
      <c r="P431" s="27">
        <f t="shared" si="55"/>
        <v>9801000</v>
      </c>
      <c r="Q431" s="27">
        <f t="shared" si="55"/>
        <v>0</v>
      </c>
      <c r="R431" s="27">
        <f t="shared" si="55"/>
        <v>112000</v>
      </c>
    </row>
    <row r="432" spans="1:18" x14ac:dyDescent="0.25">
      <c r="A432" s="20"/>
      <c r="B432" s="20"/>
      <c r="C432" s="20"/>
      <c r="D432" s="20"/>
      <c r="E432" s="20"/>
      <c r="F432" s="21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x14ac:dyDescent="0.25">
      <c r="A433" s="22" t="s">
        <v>184</v>
      </c>
      <c r="B433" s="20"/>
      <c r="C433" s="20"/>
      <c r="D433" s="20"/>
      <c r="E433" s="20"/>
      <c r="F433" s="21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x14ac:dyDescent="0.25">
      <c r="A434" s="20"/>
      <c r="B434" s="20"/>
      <c r="C434" s="20"/>
      <c r="D434" s="20"/>
      <c r="E434" s="20"/>
      <c r="F434" s="21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x14ac:dyDescent="0.25">
      <c r="A435" s="20"/>
      <c r="B435" s="20" t="s">
        <v>13</v>
      </c>
      <c r="C435" s="20"/>
      <c r="D435" s="20"/>
      <c r="E435" s="20"/>
      <c r="F435" s="28">
        <f t="shared" ref="F435" si="56">SUM(H435:L435)</f>
        <v>9900000</v>
      </c>
      <c r="G435" s="20"/>
      <c r="H435" s="27">
        <v>6483000</v>
      </c>
      <c r="I435" s="20"/>
      <c r="J435" s="27">
        <v>3280000</v>
      </c>
      <c r="K435" s="20"/>
      <c r="L435" s="27">
        <v>137000</v>
      </c>
      <c r="M435" s="20"/>
      <c r="N435" s="27">
        <v>6543000</v>
      </c>
      <c r="O435" s="20"/>
      <c r="P435" s="27">
        <v>3357000</v>
      </c>
      <c r="Q435" s="20"/>
      <c r="R435" s="27">
        <v>0</v>
      </c>
    </row>
    <row r="436" spans="1:18" x14ac:dyDescent="0.25">
      <c r="A436" s="20"/>
      <c r="B436" s="20"/>
      <c r="C436" s="20"/>
      <c r="D436" s="20"/>
      <c r="E436" s="20"/>
      <c r="F436" s="21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x14ac:dyDescent="0.25">
      <c r="A437" s="20"/>
      <c r="B437" s="20" t="s">
        <v>24</v>
      </c>
      <c r="C437" s="20"/>
      <c r="D437" s="20"/>
      <c r="E437" s="20"/>
      <c r="F437" s="28">
        <f t="shared" ref="F437" si="57">SUM(H437:L437)</f>
        <v>7262000</v>
      </c>
      <c r="G437" s="20"/>
      <c r="H437" s="27">
        <v>47000</v>
      </c>
      <c r="I437" s="20"/>
      <c r="J437" s="27">
        <v>25000</v>
      </c>
      <c r="K437" s="20"/>
      <c r="L437" s="27">
        <v>7190000</v>
      </c>
      <c r="M437" s="20"/>
      <c r="N437" s="27">
        <v>3948000</v>
      </c>
      <c r="O437" s="20"/>
      <c r="P437" s="27">
        <v>3314000</v>
      </c>
      <c r="Q437" s="20"/>
      <c r="R437" s="27">
        <v>0</v>
      </c>
    </row>
    <row r="438" spans="1:18" x14ac:dyDescent="0.25">
      <c r="A438" s="20"/>
      <c r="B438" s="20"/>
      <c r="C438" s="20"/>
      <c r="D438" s="20"/>
      <c r="E438" s="20"/>
      <c r="F438" s="21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x14ac:dyDescent="0.25">
      <c r="A439" s="20"/>
      <c r="B439" s="20" t="s">
        <v>28</v>
      </c>
      <c r="C439" s="20"/>
      <c r="D439" s="20"/>
      <c r="E439" s="20"/>
      <c r="F439" s="28">
        <f t="shared" ref="F439" si="58">SUM(H439:L439)</f>
        <v>0</v>
      </c>
      <c r="G439" s="20"/>
      <c r="H439" s="27">
        <v>0</v>
      </c>
      <c r="I439" s="20"/>
      <c r="J439" s="27">
        <v>0</v>
      </c>
      <c r="K439" s="20"/>
      <c r="L439" s="27">
        <v>0</v>
      </c>
      <c r="M439" s="20"/>
      <c r="N439" s="27">
        <v>0</v>
      </c>
      <c r="O439" s="20"/>
      <c r="P439" s="27">
        <v>0</v>
      </c>
      <c r="Q439" s="20"/>
      <c r="R439" s="27">
        <v>0</v>
      </c>
    </row>
    <row r="440" spans="1:18" x14ac:dyDescent="0.25">
      <c r="A440" s="20"/>
      <c r="B440" s="20"/>
      <c r="C440" s="20"/>
      <c r="D440" s="20"/>
      <c r="E440" s="20"/>
      <c r="F440" s="21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x14ac:dyDescent="0.25">
      <c r="A441" s="20"/>
      <c r="B441" s="20" t="s">
        <v>29</v>
      </c>
      <c r="C441" s="20"/>
      <c r="D441" s="20"/>
      <c r="E441" s="20"/>
      <c r="F441" s="28">
        <f t="shared" ref="F441" si="59">SUM(H441:L441)</f>
        <v>10082000</v>
      </c>
      <c r="G441" s="20"/>
      <c r="H441" s="27">
        <v>175000</v>
      </c>
      <c r="I441" s="20"/>
      <c r="J441" s="27">
        <v>9114000</v>
      </c>
      <c r="K441" s="20"/>
      <c r="L441" s="27">
        <v>793000</v>
      </c>
      <c r="M441" s="20"/>
      <c r="N441" s="27">
        <v>5716000</v>
      </c>
      <c r="O441" s="20"/>
      <c r="P441" s="27">
        <v>4366000</v>
      </c>
      <c r="Q441" s="20"/>
      <c r="R441" s="27">
        <v>0</v>
      </c>
    </row>
    <row r="442" spans="1:18" x14ac:dyDescent="0.25">
      <c r="A442" s="20"/>
      <c r="B442" s="20"/>
      <c r="C442" s="20"/>
      <c r="D442" s="20"/>
      <c r="E442" s="20"/>
      <c r="F442" s="21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x14ac:dyDescent="0.25">
      <c r="A443" s="20"/>
      <c r="B443" s="20"/>
      <c r="C443" s="20"/>
      <c r="D443" s="20"/>
      <c r="E443" s="20" t="s">
        <v>185</v>
      </c>
      <c r="F443" s="28">
        <f>F435+F437+F439+F441</f>
        <v>27244000</v>
      </c>
      <c r="G443" s="28">
        <f t="shared" ref="G443:R443" si="60">G435+G437+G439+G441</f>
        <v>0</v>
      </c>
      <c r="H443" s="28">
        <f t="shared" si="60"/>
        <v>6705000</v>
      </c>
      <c r="I443" s="28">
        <f t="shared" si="60"/>
        <v>0</v>
      </c>
      <c r="J443" s="28">
        <f t="shared" si="60"/>
        <v>12419000</v>
      </c>
      <c r="K443" s="28">
        <f t="shared" si="60"/>
        <v>0</v>
      </c>
      <c r="L443" s="28">
        <f t="shared" si="60"/>
        <v>8120000</v>
      </c>
      <c r="M443" s="28">
        <f t="shared" si="60"/>
        <v>0</v>
      </c>
      <c r="N443" s="28">
        <f t="shared" si="60"/>
        <v>16207000</v>
      </c>
      <c r="O443" s="28">
        <f t="shared" si="60"/>
        <v>0</v>
      </c>
      <c r="P443" s="28">
        <f t="shared" si="60"/>
        <v>11037000</v>
      </c>
      <c r="Q443" s="28">
        <f t="shared" si="60"/>
        <v>0</v>
      </c>
      <c r="R443" s="28">
        <f t="shared" si="60"/>
        <v>0</v>
      </c>
    </row>
    <row r="444" spans="1:18" x14ac:dyDescent="0.25">
      <c r="A444" s="20"/>
      <c r="B444" s="20"/>
      <c r="C444" s="20"/>
      <c r="D444" s="20"/>
      <c r="E444" s="20"/>
      <c r="F444" s="21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x14ac:dyDescent="0.25">
      <c r="A445" s="22" t="s">
        <v>186</v>
      </c>
      <c r="B445" s="20"/>
      <c r="C445" s="20"/>
      <c r="D445" s="20"/>
      <c r="E445" s="20"/>
      <c r="F445" s="21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x14ac:dyDescent="0.25">
      <c r="A446" s="20"/>
      <c r="B446" s="20"/>
      <c r="C446" s="20"/>
      <c r="D446" s="20"/>
      <c r="E446" s="20"/>
      <c r="F446" s="21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x14ac:dyDescent="0.25">
      <c r="A447" s="20"/>
      <c r="B447" s="20" t="s">
        <v>13</v>
      </c>
      <c r="C447" s="20"/>
      <c r="D447" s="20"/>
      <c r="E447" s="20"/>
      <c r="F447" s="28">
        <f t="shared" ref="F447" si="61">SUM(H447:L447)</f>
        <v>26523000</v>
      </c>
      <c r="G447" s="20"/>
      <c r="H447" s="27">
        <v>15233000</v>
      </c>
      <c r="I447" s="20"/>
      <c r="J447" s="27">
        <v>8549000</v>
      </c>
      <c r="K447" s="20"/>
      <c r="L447" s="27">
        <v>2741000</v>
      </c>
      <c r="M447" s="20"/>
      <c r="N447" s="27">
        <v>16705000</v>
      </c>
      <c r="O447" s="20"/>
      <c r="P447" s="27">
        <v>9818000</v>
      </c>
      <c r="Q447" s="20"/>
      <c r="R447" s="27">
        <v>0</v>
      </c>
    </row>
    <row r="448" spans="1:18" x14ac:dyDescent="0.25">
      <c r="A448" s="20"/>
      <c r="B448" s="20"/>
      <c r="C448" s="20"/>
      <c r="D448" s="20"/>
      <c r="E448" s="20"/>
      <c r="F448" s="21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x14ac:dyDescent="0.25">
      <c r="A449" s="20"/>
      <c r="B449" s="20" t="s">
        <v>24</v>
      </c>
      <c r="C449" s="20"/>
      <c r="D449" s="20"/>
      <c r="E449" s="20"/>
      <c r="F449" s="28">
        <f t="shared" ref="F449" si="62">SUM(H449:L449)</f>
        <v>40906000</v>
      </c>
      <c r="G449" s="20"/>
      <c r="H449" s="27">
        <v>555000</v>
      </c>
      <c r="I449" s="20"/>
      <c r="J449" s="27">
        <v>1062000</v>
      </c>
      <c r="K449" s="20"/>
      <c r="L449" s="27">
        <v>39289000</v>
      </c>
      <c r="M449" s="20"/>
      <c r="N449" s="27">
        <v>17848000</v>
      </c>
      <c r="O449" s="20"/>
      <c r="P449" s="27">
        <v>23058000</v>
      </c>
      <c r="Q449" s="20"/>
      <c r="R449" s="27">
        <v>0</v>
      </c>
    </row>
    <row r="450" spans="1:18" x14ac:dyDescent="0.25">
      <c r="A450" s="20"/>
      <c r="B450" s="20"/>
      <c r="C450" s="20"/>
      <c r="D450" s="20"/>
      <c r="E450" s="20"/>
      <c r="F450" s="21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x14ac:dyDescent="0.25">
      <c r="A451" s="20"/>
      <c r="B451" s="20" t="s">
        <v>28</v>
      </c>
      <c r="C451" s="20"/>
      <c r="D451" s="20"/>
      <c r="E451" s="20"/>
      <c r="F451" s="28">
        <f t="shared" ref="F451" si="63">SUM(H451:L451)</f>
        <v>1095000</v>
      </c>
      <c r="G451" s="20"/>
      <c r="H451" s="27">
        <v>-1000</v>
      </c>
      <c r="I451" s="20"/>
      <c r="J451" s="27">
        <v>4000</v>
      </c>
      <c r="K451" s="20"/>
      <c r="L451" s="27">
        <v>1092000</v>
      </c>
      <c r="M451" s="20"/>
      <c r="N451" s="27">
        <v>407000</v>
      </c>
      <c r="O451" s="20"/>
      <c r="P451" s="27">
        <v>688000</v>
      </c>
      <c r="Q451" s="20"/>
      <c r="R451" s="27">
        <v>0</v>
      </c>
    </row>
    <row r="452" spans="1:18" x14ac:dyDescent="0.25">
      <c r="A452" s="20"/>
      <c r="B452" s="20"/>
      <c r="C452" s="20"/>
      <c r="D452" s="20"/>
      <c r="E452" s="20"/>
      <c r="F452" s="21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x14ac:dyDescent="0.25">
      <c r="A453" s="20"/>
      <c r="B453" s="20" t="s">
        <v>29</v>
      </c>
      <c r="C453" s="20"/>
      <c r="D453" s="20"/>
      <c r="E453" s="20"/>
      <c r="F453" s="28">
        <f t="shared" ref="F453" si="64">SUM(H453:L453)</f>
        <v>391000</v>
      </c>
      <c r="G453" s="20"/>
      <c r="H453" s="27">
        <v>355000</v>
      </c>
      <c r="I453" s="20"/>
      <c r="J453" s="27">
        <v>1000</v>
      </c>
      <c r="K453" s="20"/>
      <c r="L453" s="27">
        <v>35000</v>
      </c>
      <c r="M453" s="20"/>
      <c r="N453" s="27">
        <v>249000</v>
      </c>
      <c r="O453" s="20"/>
      <c r="P453" s="27">
        <v>142000</v>
      </c>
      <c r="Q453" s="20"/>
      <c r="R453" s="27">
        <v>0</v>
      </c>
    </row>
    <row r="454" spans="1:18" x14ac:dyDescent="0.25">
      <c r="A454" s="20"/>
      <c r="B454" s="20"/>
      <c r="C454" s="20"/>
      <c r="D454" s="20"/>
      <c r="E454" s="20"/>
      <c r="F454" s="21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x14ac:dyDescent="0.25">
      <c r="A455" s="20"/>
      <c r="B455" s="20"/>
      <c r="C455" s="20"/>
      <c r="D455" s="20"/>
      <c r="E455" s="20" t="s">
        <v>187</v>
      </c>
      <c r="F455" s="28">
        <f>F447+F449+F451+F453</f>
        <v>68915000</v>
      </c>
      <c r="G455" s="28">
        <f t="shared" ref="G455:R455" si="65">G447+G449+G451+G453</f>
        <v>0</v>
      </c>
      <c r="H455" s="28">
        <f t="shared" si="65"/>
        <v>16142000</v>
      </c>
      <c r="I455" s="28">
        <f t="shared" si="65"/>
        <v>0</v>
      </c>
      <c r="J455" s="28">
        <f t="shared" si="65"/>
        <v>9616000</v>
      </c>
      <c r="K455" s="28">
        <f t="shared" si="65"/>
        <v>0</v>
      </c>
      <c r="L455" s="28">
        <f t="shared" si="65"/>
        <v>43157000</v>
      </c>
      <c r="M455" s="28">
        <f t="shared" si="65"/>
        <v>0</v>
      </c>
      <c r="N455" s="28">
        <f t="shared" si="65"/>
        <v>35209000</v>
      </c>
      <c r="O455" s="28">
        <f t="shared" si="65"/>
        <v>0</v>
      </c>
      <c r="P455" s="28">
        <f t="shared" si="65"/>
        <v>33706000</v>
      </c>
      <c r="Q455" s="28">
        <f t="shared" si="65"/>
        <v>0</v>
      </c>
      <c r="R455" s="28">
        <f t="shared" si="65"/>
        <v>0</v>
      </c>
    </row>
    <row r="456" spans="1:18" x14ac:dyDescent="0.25">
      <c r="A456" s="20"/>
      <c r="B456" s="20"/>
      <c r="C456" s="20"/>
      <c r="D456" s="20"/>
      <c r="E456" s="20"/>
      <c r="F456" s="21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x14ac:dyDescent="0.25">
      <c r="A457" s="22" t="s">
        <v>188</v>
      </c>
      <c r="B457" s="20"/>
      <c r="C457" s="20"/>
      <c r="D457" s="20"/>
      <c r="E457" s="20"/>
      <c r="F457" s="21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5">
      <c r="A458" s="20"/>
      <c r="B458" s="22" t="s">
        <v>189</v>
      </c>
      <c r="C458" s="20"/>
      <c r="D458" s="20"/>
      <c r="E458" s="20"/>
      <c r="F458" s="21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5">
      <c r="A459" s="20"/>
      <c r="B459" s="20"/>
      <c r="C459" s="20"/>
      <c r="D459" s="20"/>
      <c r="E459" s="20"/>
      <c r="F459" s="21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5">
      <c r="A460" s="20"/>
      <c r="B460" s="20" t="s">
        <v>13</v>
      </c>
      <c r="C460" s="20"/>
      <c r="D460" s="20"/>
      <c r="E460" s="20"/>
      <c r="F460" s="28">
        <f t="shared" ref="F460" si="66">SUM(H460:L460)</f>
        <v>12315000</v>
      </c>
      <c r="G460" s="20"/>
      <c r="H460" s="27">
        <v>6029000</v>
      </c>
      <c r="I460" s="20"/>
      <c r="J460" s="27">
        <v>3984000</v>
      </c>
      <c r="K460" s="20"/>
      <c r="L460" s="27">
        <v>2302000</v>
      </c>
      <c r="M460" s="20"/>
      <c r="N460" s="27">
        <v>7636000</v>
      </c>
      <c r="O460" s="20"/>
      <c r="P460" s="27">
        <v>4679000</v>
      </c>
      <c r="Q460" s="20"/>
      <c r="R460" s="27">
        <v>0</v>
      </c>
    </row>
    <row r="461" spans="1:18" x14ac:dyDescent="0.25">
      <c r="A461" s="20"/>
      <c r="B461" s="20"/>
      <c r="C461" s="20"/>
      <c r="D461" s="20"/>
      <c r="E461" s="20"/>
      <c r="F461" s="21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5">
      <c r="A462" s="20"/>
      <c r="B462" s="20" t="s">
        <v>24</v>
      </c>
      <c r="C462" s="20"/>
      <c r="D462" s="20"/>
      <c r="E462" s="20"/>
      <c r="F462" s="28">
        <f t="shared" ref="F462" si="67">SUM(H462:L462)</f>
        <v>1853000</v>
      </c>
      <c r="G462" s="20"/>
      <c r="H462" s="27">
        <v>149000</v>
      </c>
      <c r="I462" s="20"/>
      <c r="J462" s="27">
        <v>213000</v>
      </c>
      <c r="K462" s="20"/>
      <c r="L462" s="27">
        <v>1491000</v>
      </c>
      <c r="M462" s="20"/>
      <c r="N462" s="27">
        <v>1092000</v>
      </c>
      <c r="O462" s="20"/>
      <c r="P462" s="27">
        <v>761000</v>
      </c>
      <c r="Q462" s="20"/>
      <c r="R462" s="27">
        <v>0</v>
      </c>
    </row>
    <row r="463" spans="1:18" x14ac:dyDescent="0.25">
      <c r="A463" s="20"/>
      <c r="B463" s="20"/>
      <c r="C463" s="20"/>
      <c r="D463" s="20"/>
      <c r="E463" s="20"/>
      <c r="F463" s="21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5">
      <c r="A464" s="20"/>
      <c r="B464" s="20" t="s">
        <v>28</v>
      </c>
      <c r="C464" s="20"/>
      <c r="D464" s="20"/>
      <c r="E464" s="20"/>
      <c r="F464" s="28">
        <f t="shared" ref="F464" si="68">SUM(H464:L464)</f>
        <v>384000</v>
      </c>
      <c r="G464" s="20"/>
      <c r="H464" s="27">
        <v>205000</v>
      </c>
      <c r="I464" s="20"/>
      <c r="J464" s="27">
        <v>7000</v>
      </c>
      <c r="K464" s="20"/>
      <c r="L464" s="27">
        <v>172000</v>
      </c>
      <c r="M464" s="20"/>
      <c r="N464" s="27">
        <v>136000</v>
      </c>
      <c r="O464" s="20"/>
      <c r="P464" s="27">
        <v>248000</v>
      </c>
      <c r="Q464" s="20"/>
      <c r="R464" s="27">
        <v>0</v>
      </c>
    </row>
    <row r="465" spans="1:18" x14ac:dyDescent="0.25">
      <c r="A465" s="20"/>
      <c r="B465" s="20"/>
      <c r="C465" s="20"/>
      <c r="D465" s="20"/>
      <c r="E465" s="20"/>
      <c r="F465" s="21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5">
      <c r="A466" s="20"/>
      <c r="B466" s="20" t="s">
        <v>29</v>
      </c>
      <c r="C466" s="20"/>
      <c r="D466" s="20"/>
      <c r="E466" s="20"/>
      <c r="F466" s="28">
        <f t="shared" ref="F466" si="69">SUM(H466:L466)</f>
        <v>0</v>
      </c>
      <c r="G466" s="20"/>
      <c r="H466" s="27">
        <v>0</v>
      </c>
      <c r="I466" s="20"/>
      <c r="J466" s="27">
        <v>0</v>
      </c>
      <c r="K466" s="20"/>
      <c r="L466" s="27">
        <v>0</v>
      </c>
      <c r="M466" s="20"/>
      <c r="N466" s="27">
        <v>0</v>
      </c>
      <c r="O466" s="20"/>
      <c r="P466" s="27">
        <v>0</v>
      </c>
      <c r="Q466" s="20"/>
      <c r="R466" s="27">
        <v>0</v>
      </c>
    </row>
    <row r="467" spans="1:18" x14ac:dyDescent="0.25">
      <c r="A467" s="20"/>
      <c r="B467" s="20"/>
      <c r="C467" s="20"/>
      <c r="D467" s="20"/>
      <c r="E467" s="20"/>
      <c r="F467" s="21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5">
      <c r="A468" s="20"/>
      <c r="B468" s="20"/>
      <c r="C468" s="20"/>
      <c r="D468" s="20"/>
      <c r="E468" s="20" t="s">
        <v>190</v>
      </c>
      <c r="F468" s="21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5">
      <c r="A469" s="20"/>
      <c r="B469" s="20"/>
      <c r="C469" s="20"/>
      <c r="D469" s="20"/>
      <c r="E469" s="20" t="s">
        <v>191</v>
      </c>
      <c r="F469" s="28">
        <f>F460+F462+F464+F466</f>
        <v>14552000</v>
      </c>
      <c r="G469" s="28">
        <f t="shared" ref="G469:R469" si="70">G460+G462+G464+G466</f>
        <v>0</v>
      </c>
      <c r="H469" s="28">
        <f t="shared" si="70"/>
        <v>6383000</v>
      </c>
      <c r="I469" s="28">
        <f t="shared" si="70"/>
        <v>0</v>
      </c>
      <c r="J469" s="28">
        <f t="shared" si="70"/>
        <v>4204000</v>
      </c>
      <c r="K469" s="28">
        <f t="shared" si="70"/>
        <v>0</v>
      </c>
      <c r="L469" s="28">
        <f t="shared" si="70"/>
        <v>3965000</v>
      </c>
      <c r="M469" s="28">
        <f t="shared" si="70"/>
        <v>0</v>
      </c>
      <c r="N469" s="28">
        <f t="shared" si="70"/>
        <v>8864000</v>
      </c>
      <c r="O469" s="28">
        <f t="shared" si="70"/>
        <v>0</v>
      </c>
      <c r="P469" s="28">
        <f t="shared" si="70"/>
        <v>5688000</v>
      </c>
      <c r="Q469" s="28">
        <f t="shared" si="70"/>
        <v>0</v>
      </c>
      <c r="R469" s="28">
        <f t="shared" si="70"/>
        <v>0</v>
      </c>
    </row>
    <row r="470" spans="1:18" x14ac:dyDescent="0.25">
      <c r="A470" s="20"/>
      <c r="B470" s="20"/>
      <c r="C470" s="20"/>
      <c r="D470" s="20"/>
      <c r="E470" s="20"/>
      <c r="F470" s="21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5">
      <c r="A471" s="22" t="s">
        <v>192</v>
      </c>
      <c r="B471" s="20"/>
      <c r="C471" s="20"/>
      <c r="D471" s="20"/>
      <c r="E471" s="20"/>
      <c r="F471" s="21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5">
      <c r="A472" s="20"/>
      <c r="B472" s="20"/>
      <c r="C472" s="20"/>
      <c r="D472" s="20"/>
      <c r="E472" s="20"/>
      <c r="F472" s="21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5">
      <c r="A473" s="20"/>
      <c r="B473" s="20" t="s">
        <v>13</v>
      </c>
      <c r="C473" s="20"/>
      <c r="D473" s="20"/>
      <c r="E473" s="20"/>
      <c r="F473" s="28">
        <f t="shared" ref="F473" si="71">SUM(H473:L473)</f>
        <v>46528000</v>
      </c>
      <c r="G473" s="20"/>
      <c r="H473" s="27">
        <v>5118000</v>
      </c>
      <c r="I473" s="20"/>
      <c r="J473" s="27">
        <v>1140000</v>
      </c>
      <c r="K473" s="20"/>
      <c r="L473" s="27">
        <v>40270000</v>
      </c>
      <c r="M473" s="20"/>
      <c r="N473" s="27">
        <v>7207000</v>
      </c>
      <c r="O473" s="20"/>
      <c r="P473" s="27">
        <v>39321000</v>
      </c>
      <c r="Q473" s="20"/>
      <c r="R473" s="27">
        <v>0</v>
      </c>
    </row>
    <row r="474" spans="1:18" x14ac:dyDescent="0.25">
      <c r="A474" s="20"/>
      <c r="B474" s="20"/>
      <c r="C474" s="20"/>
      <c r="D474" s="20"/>
      <c r="E474" s="20"/>
      <c r="F474" s="21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5">
      <c r="A475" s="20"/>
      <c r="B475" s="20" t="s">
        <v>24</v>
      </c>
      <c r="C475" s="20"/>
      <c r="D475" s="20"/>
      <c r="E475" s="20"/>
      <c r="F475" s="28">
        <f t="shared" ref="F475" si="72">SUM(H475:L475)</f>
        <v>2449000</v>
      </c>
      <c r="G475" s="20"/>
      <c r="H475" s="27">
        <v>35000</v>
      </c>
      <c r="I475" s="20"/>
      <c r="J475" s="27">
        <v>68000</v>
      </c>
      <c r="K475" s="20"/>
      <c r="L475" s="27">
        <v>2346000</v>
      </c>
      <c r="M475" s="20"/>
      <c r="N475" s="27">
        <v>1574000</v>
      </c>
      <c r="O475" s="20"/>
      <c r="P475" s="27">
        <v>875000</v>
      </c>
      <c r="Q475" s="20"/>
      <c r="R475" s="27">
        <v>0</v>
      </c>
    </row>
    <row r="476" spans="1:18" x14ac:dyDescent="0.25">
      <c r="A476" s="20"/>
      <c r="B476" s="20"/>
      <c r="C476" s="20"/>
      <c r="D476" s="20"/>
      <c r="E476" s="20"/>
      <c r="F476" s="21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x14ac:dyDescent="0.25">
      <c r="A477" s="20"/>
      <c r="B477" s="20" t="s">
        <v>28</v>
      </c>
      <c r="C477" s="20"/>
      <c r="D477" s="20"/>
      <c r="E477" s="20"/>
      <c r="F477" s="28">
        <f t="shared" ref="F477" si="73">SUM(H477:L477)</f>
        <v>430000</v>
      </c>
      <c r="G477" s="20"/>
      <c r="H477" s="27">
        <v>0</v>
      </c>
      <c r="I477" s="20"/>
      <c r="J477" s="27">
        <v>398000</v>
      </c>
      <c r="K477" s="20"/>
      <c r="L477" s="27">
        <v>32000</v>
      </c>
      <c r="M477" s="20"/>
      <c r="N477" s="27">
        <v>288000</v>
      </c>
      <c r="O477" s="20"/>
      <c r="P477" s="27">
        <v>142000</v>
      </c>
      <c r="Q477" s="20"/>
      <c r="R477" s="27">
        <v>0</v>
      </c>
    </row>
    <row r="478" spans="1:18" x14ac:dyDescent="0.25">
      <c r="A478" s="20"/>
      <c r="B478" s="20"/>
      <c r="C478" s="20"/>
      <c r="D478" s="20"/>
      <c r="E478" s="20"/>
      <c r="F478" s="21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x14ac:dyDescent="0.25">
      <c r="A479" s="20"/>
      <c r="B479" s="20" t="s">
        <v>29</v>
      </c>
      <c r="C479" s="20"/>
      <c r="D479" s="20"/>
      <c r="E479" s="20"/>
      <c r="F479" s="28">
        <f t="shared" ref="F479" si="74">SUM(H479:L479)</f>
        <v>107000</v>
      </c>
      <c r="G479" s="20"/>
      <c r="H479" s="27">
        <v>0</v>
      </c>
      <c r="I479" s="20"/>
      <c r="J479" s="27">
        <v>93000</v>
      </c>
      <c r="K479" s="20"/>
      <c r="L479" s="27">
        <v>14000</v>
      </c>
      <c r="M479" s="20"/>
      <c r="N479" s="27">
        <v>39000</v>
      </c>
      <c r="O479" s="20"/>
      <c r="P479" s="27">
        <v>68000</v>
      </c>
      <c r="Q479" s="20"/>
      <c r="R479" s="27">
        <v>0</v>
      </c>
    </row>
    <row r="480" spans="1:18" x14ac:dyDescent="0.25">
      <c r="A480" s="20"/>
      <c r="B480" s="20"/>
      <c r="C480" s="20"/>
      <c r="D480" s="20"/>
      <c r="E480" s="20"/>
      <c r="F480" s="21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5">
      <c r="A481" s="20"/>
      <c r="B481" s="20"/>
      <c r="C481" s="20"/>
      <c r="D481" s="20"/>
      <c r="E481" s="20" t="s">
        <v>193</v>
      </c>
      <c r="F481" s="28">
        <f>F473+F475+F477+F479</f>
        <v>49514000</v>
      </c>
      <c r="G481" s="28">
        <f t="shared" ref="G481:R481" si="75">G473+G475+G477+G479</f>
        <v>0</v>
      </c>
      <c r="H481" s="28">
        <f t="shared" si="75"/>
        <v>5153000</v>
      </c>
      <c r="I481" s="28">
        <f t="shared" si="75"/>
        <v>0</v>
      </c>
      <c r="J481" s="28">
        <f t="shared" si="75"/>
        <v>1699000</v>
      </c>
      <c r="K481" s="28">
        <f t="shared" si="75"/>
        <v>0</v>
      </c>
      <c r="L481" s="28">
        <f t="shared" si="75"/>
        <v>42662000</v>
      </c>
      <c r="M481" s="28">
        <f t="shared" si="75"/>
        <v>0</v>
      </c>
      <c r="N481" s="28">
        <f t="shared" si="75"/>
        <v>9108000</v>
      </c>
      <c r="O481" s="28">
        <f t="shared" si="75"/>
        <v>0</v>
      </c>
      <c r="P481" s="28">
        <f t="shared" si="75"/>
        <v>40406000</v>
      </c>
      <c r="Q481" s="28">
        <f t="shared" si="75"/>
        <v>0</v>
      </c>
      <c r="R481" s="28">
        <f t="shared" si="75"/>
        <v>0</v>
      </c>
    </row>
    <row r="482" spans="1:18" x14ac:dyDescent="0.25">
      <c r="A482" s="20"/>
      <c r="B482" s="20"/>
      <c r="C482" s="20"/>
      <c r="D482" s="20"/>
      <c r="E482" s="20"/>
      <c r="F482" s="21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5">
      <c r="A483" s="22" t="s">
        <v>194</v>
      </c>
      <c r="B483" s="20"/>
      <c r="C483" s="20"/>
      <c r="D483" s="20"/>
      <c r="E483" s="20"/>
      <c r="F483" s="21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5">
      <c r="A484" s="20"/>
      <c r="B484" s="20"/>
      <c r="C484" s="20"/>
      <c r="D484" s="20"/>
      <c r="E484" s="20"/>
      <c r="F484" s="21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5">
      <c r="A485" s="20"/>
      <c r="B485" s="20" t="s">
        <v>13</v>
      </c>
      <c r="C485" s="20"/>
      <c r="D485" s="20"/>
      <c r="E485" s="20"/>
      <c r="F485" s="21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5">
      <c r="A486" s="20"/>
      <c r="B486" s="20"/>
      <c r="C486" s="20" t="s">
        <v>195</v>
      </c>
      <c r="D486" s="20"/>
      <c r="E486" s="20"/>
      <c r="F486" s="31">
        <f t="shared" ref="F486:F495" si="76">SUM(H486:L486)</f>
        <v>923000</v>
      </c>
      <c r="G486" s="20"/>
      <c r="H486" s="25">
        <v>47000</v>
      </c>
      <c r="I486" s="20"/>
      <c r="J486" s="25">
        <v>4000</v>
      </c>
      <c r="K486" s="20"/>
      <c r="L486" s="25">
        <v>872000</v>
      </c>
      <c r="M486" s="20"/>
      <c r="N486" s="25">
        <v>176000</v>
      </c>
      <c r="O486" s="20"/>
      <c r="P486" s="25">
        <v>747000</v>
      </c>
      <c r="Q486" s="20"/>
      <c r="R486" s="25">
        <v>0</v>
      </c>
    </row>
    <row r="487" spans="1:18" x14ac:dyDescent="0.25">
      <c r="A487" s="20"/>
      <c r="B487" s="20"/>
      <c r="C487" s="20" t="s">
        <v>196</v>
      </c>
      <c r="D487" s="20"/>
      <c r="E487" s="20"/>
      <c r="F487" s="31">
        <f t="shared" si="76"/>
        <v>30000</v>
      </c>
      <c r="G487" s="20"/>
      <c r="H487" s="25">
        <v>0</v>
      </c>
      <c r="I487" s="20"/>
      <c r="J487" s="25">
        <v>0</v>
      </c>
      <c r="K487" s="20"/>
      <c r="L487" s="25">
        <v>30000</v>
      </c>
      <c r="M487" s="20"/>
      <c r="N487" s="25">
        <v>6000</v>
      </c>
      <c r="O487" s="20"/>
      <c r="P487" s="25">
        <v>24000</v>
      </c>
      <c r="Q487" s="20"/>
      <c r="R487" s="25">
        <v>0</v>
      </c>
    </row>
    <row r="488" spans="1:18" x14ac:dyDescent="0.25">
      <c r="A488" s="20"/>
      <c r="B488" s="20"/>
      <c r="C488" s="20" t="s">
        <v>197</v>
      </c>
      <c r="D488" s="20"/>
      <c r="E488" s="20"/>
      <c r="F488" s="31">
        <f t="shared" si="76"/>
        <v>0</v>
      </c>
      <c r="G488" s="20"/>
      <c r="H488" s="25">
        <v>0</v>
      </c>
      <c r="I488" s="20"/>
      <c r="J488" s="25">
        <v>0</v>
      </c>
      <c r="K488" s="20"/>
      <c r="L488" s="25">
        <v>0</v>
      </c>
      <c r="M488" s="20"/>
      <c r="N488" s="25">
        <v>0</v>
      </c>
      <c r="O488" s="20"/>
      <c r="P488" s="25">
        <v>0</v>
      </c>
      <c r="Q488" s="20"/>
      <c r="R488" s="25">
        <v>0</v>
      </c>
    </row>
    <row r="489" spans="1:18" x14ac:dyDescent="0.25">
      <c r="A489" s="20"/>
      <c r="B489" s="20"/>
      <c r="C489" s="20" t="s">
        <v>198</v>
      </c>
      <c r="D489" s="20"/>
      <c r="E489" s="20"/>
      <c r="F489" s="31">
        <f t="shared" si="76"/>
        <v>86000</v>
      </c>
      <c r="G489" s="20"/>
      <c r="H489" s="25">
        <v>1000</v>
      </c>
      <c r="I489" s="20"/>
      <c r="J489" s="25">
        <v>0</v>
      </c>
      <c r="K489" s="20"/>
      <c r="L489" s="25">
        <v>85000</v>
      </c>
      <c r="M489" s="20"/>
      <c r="N489" s="25">
        <v>2000</v>
      </c>
      <c r="O489" s="20"/>
      <c r="P489" s="25">
        <v>84000</v>
      </c>
      <c r="Q489" s="20"/>
      <c r="R489" s="25">
        <v>0</v>
      </c>
    </row>
    <row r="490" spans="1:18" x14ac:dyDescent="0.25">
      <c r="A490" s="20"/>
      <c r="B490" s="20"/>
      <c r="C490" s="20" t="s">
        <v>199</v>
      </c>
      <c r="D490" s="20"/>
      <c r="E490" s="20"/>
      <c r="F490" s="31">
        <f t="shared" si="76"/>
        <v>4000</v>
      </c>
      <c r="G490" s="20"/>
      <c r="H490" s="25">
        <v>1000</v>
      </c>
      <c r="I490" s="20"/>
      <c r="J490" s="25">
        <v>0</v>
      </c>
      <c r="K490" s="20"/>
      <c r="L490" s="25">
        <v>3000</v>
      </c>
      <c r="M490" s="20"/>
      <c r="N490" s="25">
        <v>0</v>
      </c>
      <c r="O490" s="20"/>
      <c r="P490" s="25">
        <v>4000</v>
      </c>
      <c r="Q490" s="20"/>
      <c r="R490" s="25">
        <v>0</v>
      </c>
    </row>
    <row r="491" spans="1:18" x14ac:dyDescent="0.25">
      <c r="A491" s="20"/>
      <c r="B491" s="20"/>
      <c r="C491" s="20" t="s">
        <v>200</v>
      </c>
      <c r="D491" s="20"/>
      <c r="E491" s="20"/>
      <c r="F491" s="31">
        <f t="shared" si="76"/>
        <v>0</v>
      </c>
      <c r="G491" s="20"/>
      <c r="H491" s="25">
        <v>0</v>
      </c>
      <c r="I491" s="20"/>
      <c r="J491" s="25">
        <v>0</v>
      </c>
      <c r="K491" s="20"/>
      <c r="L491" s="25">
        <v>0</v>
      </c>
      <c r="M491" s="20"/>
      <c r="N491" s="25">
        <v>0</v>
      </c>
      <c r="O491" s="20"/>
      <c r="P491" s="25">
        <v>0</v>
      </c>
      <c r="Q491" s="20"/>
      <c r="R491" s="25">
        <v>0</v>
      </c>
    </row>
    <row r="492" spans="1:18" x14ac:dyDescent="0.25">
      <c r="A492" s="20"/>
      <c r="B492" s="20"/>
      <c r="C492" s="20" t="s">
        <v>115</v>
      </c>
      <c r="D492" s="20"/>
      <c r="E492" s="20"/>
      <c r="F492" s="31">
        <f t="shared" si="76"/>
        <v>260000</v>
      </c>
      <c r="G492" s="20"/>
      <c r="H492" s="25">
        <v>0</v>
      </c>
      <c r="I492" s="20"/>
      <c r="J492" s="25">
        <v>223000</v>
      </c>
      <c r="K492" s="20"/>
      <c r="L492" s="25">
        <v>37000</v>
      </c>
      <c r="M492" s="20"/>
      <c r="N492" s="25">
        <v>175000</v>
      </c>
      <c r="O492" s="20"/>
      <c r="P492" s="25">
        <v>85000</v>
      </c>
      <c r="Q492" s="20"/>
      <c r="R492" s="25">
        <v>0</v>
      </c>
    </row>
    <row r="493" spans="1:18" x14ac:dyDescent="0.25">
      <c r="A493" s="20"/>
      <c r="B493" s="20"/>
      <c r="C493" s="20" t="s">
        <v>201</v>
      </c>
      <c r="D493" s="20"/>
      <c r="E493" s="20"/>
      <c r="F493" s="31">
        <f t="shared" si="76"/>
        <v>0</v>
      </c>
      <c r="G493" s="20"/>
      <c r="H493" s="25">
        <v>0</v>
      </c>
      <c r="I493" s="20"/>
      <c r="J493" s="25">
        <v>0</v>
      </c>
      <c r="K493" s="20"/>
      <c r="L493" s="25">
        <v>0</v>
      </c>
      <c r="M493" s="20"/>
      <c r="N493" s="25">
        <v>0</v>
      </c>
      <c r="O493" s="20"/>
      <c r="P493" s="25">
        <v>0</v>
      </c>
      <c r="Q493" s="20"/>
      <c r="R493" s="25">
        <v>0</v>
      </c>
    </row>
    <row r="494" spans="1:18" x14ac:dyDescent="0.25">
      <c r="A494" s="20"/>
      <c r="B494" s="20"/>
      <c r="C494" s="20" t="s">
        <v>202</v>
      </c>
      <c r="D494" s="20"/>
      <c r="E494" s="20"/>
      <c r="F494" s="31">
        <f t="shared" si="76"/>
        <v>46000</v>
      </c>
      <c r="G494" s="20"/>
      <c r="H494" s="25">
        <v>0</v>
      </c>
      <c r="I494" s="20"/>
      <c r="J494" s="25">
        <v>0</v>
      </c>
      <c r="K494" s="20"/>
      <c r="L494" s="25">
        <v>46000</v>
      </c>
      <c r="M494" s="20"/>
      <c r="N494" s="25">
        <v>4000</v>
      </c>
      <c r="O494" s="20"/>
      <c r="P494" s="25">
        <v>42000</v>
      </c>
      <c r="Q494" s="20"/>
      <c r="R494" s="25">
        <v>0</v>
      </c>
    </row>
    <row r="495" spans="1:18" x14ac:dyDescent="0.25">
      <c r="A495" s="20"/>
      <c r="B495" s="20"/>
      <c r="C495" s="20" t="s">
        <v>203</v>
      </c>
      <c r="D495" s="20"/>
      <c r="E495" s="20"/>
      <c r="F495" s="28">
        <f t="shared" si="76"/>
        <v>277000</v>
      </c>
      <c r="G495" s="20"/>
      <c r="H495" s="27">
        <v>0</v>
      </c>
      <c r="I495" s="20"/>
      <c r="J495" s="27">
        <v>0</v>
      </c>
      <c r="K495" s="20"/>
      <c r="L495" s="27">
        <v>277000</v>
      </c>
      <c r="M495" s="20"/>
      <c r="N495" s="27">
        <v>77000</v>
      </c>
      <c r="O495" s="20"/>
      <c r="P495" s="27">
        <v>200000</v>
      </c>
      <c r="Q495" s="20"/>
      <c r="R495" s="27">
        <v>0</v>
      </c>
    </row>
    <row r="496" spans="1:18" x14ac:dyDescent="0.25">
      <c r="A496" s="20"/>
      <c r="B496" s="20"/>
      <c r="C496" s="20"/>
      <c r="D496" s="20"/>
      <c r="E496" s="20"/>
      <c r="F496" s="21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</row>
    <row r="497" spans="1:18" x14ac:dyDescent="0.25">
      <c r="A497" s="20"/>
      <c r="B497" s="20"/>
      <c r="C497" s="20"/>
      <c r="D497" s="20"/>
      <c r="E497" s="20" t="s">
        <v>3</v>
      </c>
      <c r="F497" s="28">
        <f>SUM(F486:F496)</f>
        <v>1626000</v>
      </c>
      <c r="G497" s="27">
        <f t="shared" ref="G497:R497" si="77">SUM(G486:G496)</f>
        <v>0</v>
      </c>
      <c r="H497" s="27">
        <f t="shared" si="77"/>
        <v>49000</v>
      </c>
      <c r="I497" s="27">
        <f t="shared" si="77"/>
        <v>0</v>
      </c>
      <c r="J497" s="27">
        <f t="shared" si="77"/>
        <v>227000</v>
      </c>
      <c r="K497" s="27">
        <f t="shared" si="77"/>
        <v>0</v>
      </c>
      <c r="L497" s="27">
        <f t="shared" si="77"/>
        <v>1350000</v>
      </c>
      <c r="M497" s="27">
        <f t="shared" si="77"/>
        <v>0</v>
      </c>
      <c r="N497" s="27">
        <f t="shared" si="77"/>
        <v>440000</v>
      </c>
      <c r="O497" s="27">
        <f t="shared" si="77"/>
        <v>0</v>
      </c>
      <c r="P497" s="27">
        <f t="shared" si="77"/>
        <v>1186000</v>
      </c>
      <c r="Q497" s="27">
        <f t="shared" si="77"/>
        <v>0</v>
      </c>
      <c r="R497" s="27">
        <f t="shared" si="77"/>
        <v>0</v>
      </c>
    </row>
    <row r="498" spans="1:18" x14ac:dyDescent="0.25">
      <c r="A498" s="20"/>
      <c r="B498" s="20"/>
      <c r="C498" s="20"/>
      <c r="D498" s="20"/>
      <c r="E498" s="20"/>
      <c r="F498" s="21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</row>
    <row r="499" spans="1:18" x14ac:dyDescent="0.25">
      <c r="A499" s="20"/>
      <c r="B499" s="20" t="s">
        <v>24</v>
      </c>
      <c r="C499" s="20"/>
      <c r="D499" s="20"/>
      <c r="E499" s="20"/>
      <c r="F499" s="21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</row>
    <row r="500" spans="1:18" x14ac:dyDescent="0.25">
      <c r="A500" s="20"/>
      <c r="B500" s="20"/>
      <c r="C500" s="20" t="s">
        <v>195</v>
      </c>
      <c r="D500" s="20"/>
      <c r="E500" s="20"/>
      <c r="F500" s="31">
        <f t="shared" ref="F500:F509" si="78">SUM(H500:L500)</f>
        <v>147000</v>
      </c>
      <c r="G500" s="20"/>
      <c r="H500" s="25">
        <v>79000</v>
      </c>
      <c r="I500" s="20"/>
      <c r="J500" s="25">
        <v>43000</v>
      </c>
      <c r="K500" s="20"/>
      <c r="L500" s="25">
        <v>25000</v>
      </c>
      <c r="M500" s="20"/>
      <c r="N500" s="25">
        <v>78000</v>
      </c>
      <c r="O500" s="20"/>
      <c r="P500" s="25">
        <v>69000</v>
      </c>
      <c r="Q500" s="20"/>
      <c r="R500" s="25">
        <v>0</v>
      </c>
    </row>
    <row r="501" spans="1:18" x14ac:dyDescent="0.25">
      <c r="A501" s="20"/>
      <c r="B501" s="20"/>
      <c r="C501" s="20" t="s">
        <v>196</v>
      </c>
      <c r="D501" s="20"/>
      <c r="E501" s="20"/>
      <c r="F501" s="31">
        <f t="shared" si="78"/>
        <v>525000</v>
      </c>
      <c r="G501" s="20"/>
      <c r="H501" s="25">
        <v>35000</v>
      </c>
      <c r="I501" s="20"/>
      <c r="J501" s="25">
        <v>5000</v>
      </c>
      <c r="K501" s="20"/>
      <c r="L501" s="25">
        <v>485000</v>
      </c>
      <c r="M501" s="20"/>
      <c r="N501" s="25">
        <v>278000</v>
      </c>
      <c r="O501" s="20"/>
      <c r="P501" s="25">
        <v>247000</v>
      </c>
      <c r="Q501" s="20"/>
      <c r="R501" s="25">
        <v>0</v>
      </c>
    </row>
    <row r="502" spans="1:18" x14ac:dyDescent="0.25">
      <c r="A502" s="20"/>
      <c r="B502" s="20"/>
      <c r="C502" s="20" t="s">
        <v>197</v>
      </c>
      <c r="D502" s="20"/>
      <c r="E502" s="20"/>
      <c r="F502" s="31">
        <f t="shared" si="78"/>
        <v>187000</v>
      </c>
      <c r="G502" s="20"/>
      <c r="H502" s="25">
        <v>82000</v>
      </c>
      <c r="I502" s="20"/>
      <c r="J502" s="25">
        <v>7000</v>
      </c>
      <c r="K502" s="20"/>
      <c r="L502" s="25">
        <v>98000</v>
      </c>
      <c r="M502" s="20"/>
      <c r="N502" s="25">
        <v>109000</v>
      </c>
      <c r="O502" s="20"/>
      <c r="P502" s="25">
        <v>88000</v>
      </c>
      <c r="Q502" s="20"/>
      <c r="R502" s="25">
        <v>10000</v>
      </c>
    </row>
    <row r="503" spans="1:18" x14ac:dyDescent="0.25">
      <c r="A503" s="20"/>
      <c r="B503" s="20"/>
      <c r="C503" s="20" t="s">
        <v>198</v>
      </c>
      <c r="D503" s="20"/>
      <c r="E503" s="20"/>
      <c r="F503" s="31">
        <f t="shared" si="78"/>
        <v>3037000</v>
      </c>
      <c r="G503" s="20"/>
      <c r="H503" s="25">
        <v>246000</v>
      </c>
      <c r="I503" s="20"/>
      <c r="J503" s="25">
        <v>215000</v>
      </c>
      <c r="K503" s="20"/>
      <c r="L503" s="25">
        <v>2576000</v>
      </c>
      <c r="M503" s="20"/>
      <c r="N503" s="25">
        <v>1545000</v>
      </c>
      <c r="O503" s="20"/>
      <c r="P503" s="25">
        <v>1548000</v>
      </c>
      <c r="Q503" s="20"/>
      <c r="R503" s="25">
        <v>56000</v>
      </c>
    </row>
    <row r="504" spans="1:18" x14ac:dyDescent="0.25">
      <c r="A504" s="20"/>
      <c r="B504" s="20"/>
      <c r="C504" s="20" t="s">
        <v>199</v>
      </c>
      <c r="D504" s="20"/>
      <c r="E504" s="20"/>
      <c r="F504" s="31">
        <f t="shared" si="78"/>
        <v>639000</v>
      </c>
      <c r="G504" s="20"/>
      <c r="H504" s="25">
        <v>162000</v>
      </c>
      <c r="I504" s="20"/>
      <c r="J504" s="25">
        <v>47000</v>
      </c>
      <c r="K504" s="20"/>
      <c r="L504" s="25">
        <v>430000</v>
      </c>
      <c r="M504" s="20"/>
      <c r="N504" s="25">
        <v>338000</v>
      </c>
      <c r="O504" s="20"/>
      <c r="P504" s="25">
        <v>301000</v>
      </c>
      <c r="Q504" s="20"/>
      <c r="R504" s="25">
        <v>0</v>
      </c>
    </row>
    <row r="505" spans="1:18" x14ac:dyDescent="0.25">
      <c r="A505" s="20"/>
      <c r="B505" s="20"/>
      <c r="C505" s="20" t="s">
        <v>200</v>
      </c>
      <c r="D505" s="20"/>
      <c r="E505" s="20"/>
      <c r="F505" s="31">
        <f t="shared" si="78"/>
        <v>2821000</v>
      </c>
      <c r="G505" s="20"/>
      <c r="H505" s="25">
        <v>187000</v>
      </c>
      <c r="I505" s="20"/>
      <c r="J505" s="25">
        <v>705000</v>
      </c>
      <c r="K505" s="20"/>
      <c r="L505" s="25">
        <v>1929000</v>
      </c>
      <c r="M505" s="20"/>
      <c r="N505" s="25">
        <v>1461000</v>
      </c>
      <c r="O505" s="20"/>
      <c r="P505" s="25">
        <v>1360000</v>
      </c>
      <c r="Q505" s="20"/>
      <c r="R505" s="25">
        <v>0</v>
      </c>
    </row>
    <row r="506" spans="1:18" x14ac:dyDescent="0.25">
      <c r="A506" s="20"/>
      <c r="B506" s="20"/>
      <c r="C506" s="20" t="s">
        <v>115</v>
      </c>
      <c r="D506" s="20"/>
      <c r="E506" s="20"/>
      <c r="F506" s="31">
        <f t="shared" si="78"/>
        <v>139000</v>
      </c>
      <c r="G506" s="20"/>
      <c r="H506" s="25">
        <v>30000</v>
      </c>
      <c r="I506" s="20"/>
      <c r="J506" s="25">
        <v>33000</v>
      </c>
      <c r="K506" s="20"/>
      <c r="L506" s="25">
        <v>76000</v>
      </c>
      <c r="M506" s="20"/>
      <c r="N506" s="25">
        <v>75000</v>
      </c>
      <c r="O506" s="20"/>
      <c r="P506" s="25">
        <v>64000</v>
      </c>
      <c r="Q506" s="20"/>
      <c r="R506" s="25">
        <v>0</v>
      </c>
    </row>
    <row r="507" spans="1:18" x14ac:dyDescent="0.25">
      <c r="A507" s="20"/>
      <c r="B507" s="20"/>
      <c r="C507" s="20" t="s">
        <v>201</v>
      </c>
      <c r="D507" s="20"/>
      <c r="E507" s="20"/>
      <c r="F507" s="31">
        <f t="shared" si="78"/>
        <v>610000</v>
      </c>
      <c r="G507" s="20"/>
      <c r="H507" s="25">
        <v>71000</v>
      </c>
      <c r="I507" s="20"/>
      <c r="J507" s="25">
        <v>17000</v>
      </c>
      <c r="K507" s="20"/>
      <c r="L507" s="25">
        <v>522000</v>
      </c>
      <c r="M507" s="20"/>
      <c r="N507" s="25">
        <v>306000</v>
      </c>
      <c r="O507" s="20"/>
      <c r="P507" s="25">
        <v>305000</v>
      </c>
      <c r="Q507" s="20"/>
      <c r="R507" s="25">
        <v>1000</v>
      </c>
    </row>
    <row r="508" spans="1:18" x14ac:dyDescent="0.25">
      <c r="A508" s="20"/>
      <c r="B508" s="20"/>
      <c r="C508" s="20" t="s">
        <v>202</v>
      </c>
      <c r="D508" s="20"/>
      <c r="E508" s="20"/>
      <c r="F508" s="31">
        <f t="shared" si="78"/>
        <v>572000</v>
      </c>
      <c r="G508" s="20"/>
      <c r="H508" s="25">
        <v>138000</v>
      </c>
      <c r="I508" s="20"/>
      <c r="J508" s="25">
        <v>1000</v>
      </c>
      <c r="K508" s="20"/>
      <c r="L508" s="25">
        <v>433000</v>
      </c>
      <c r="M508" s="20"/>
      <c r="N508" s="25">
        <v>314000</v>
      </c>
      <c r="O508" s="20"/>
      <c r="P508" s="25">
        <v>258000</v>
      </c>
      <c r="Q508" s="20"/>
      <c r="R508" s="25">
        <v>0</v>
      </c>
    </row>
    <row r="509" spans="1:18" x14ac:dyDescent="0.25">
      <c r="A509" s="20"/>
      <c r="B509" s="20"/>
      <c r="C509" s="20" t="s">
        <v>203</v>
      </c>
      <c r="D509" s="20"/>
      <c r="E509" s="20"/>
      <c r="F509" s="28">
        <f t="shared" si="78"/>
        <v>513000</v>
      </c>
      <c r="G509" s="20"/>
      <c r="H509" s="27">
        <v>90000</v>
      </c>
      <c r="I509" s="20"/>
      <c r="J509" s="27">
        <v>20000</v>
      </c>
      <c r="K509" s="20"/>
      <c r="L509" s="27">
        <v>403000</v>
      </c>
      <c r="M509" s="20"/>
      <c r="N509" s="27">
        <v>133000</v>
      </c>
      <c r="O509" s="20"/>
      <c r="P509" s="27">
        <v>380000</v>
      </c>
      <c r="Q509" s="20"/>
      <c r="R509" s="27">
        <v>0</v>
      </c>
    </row>
    <row r="510" spans="1:18" x14ac:dyDescent="0.25">
      <c r="A510" s="20"/>
      <c r="B510" s="20"/>
      <c r="C510" s="20"/>
      <c r="D510" s="20"/>
      <c r="E510" s="20"/>
      <c r="F510" s="21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</row>
    <row r="511" spans="1:18" x14ac:dyDescent="0.25">
      <c r="A511" s="20"/>
      <c r="B511" s="20"/>
      <c r="C511" s="20"/>
      <c r="D511" s="20"/>
      <c r="E511" s="20" t="s">
        <v>3</v>
      </c>
      <c r="F511" s="28">
        <f>SUM(F500:F510)</f>
        <v>9190000</v>
      </c>
      <c r="G511" s="27">
        <f t="shared" ref="G511:R511" si="79">SUM(G500:G510)</f>
        <v>0</v>
      </c>
      <c r="H511" s="27">
        <f t="shared" si="79"/>
        <v>1120000</v>
      </c>
      <c r="I511" s="27">
        <f t="shared" si="79"/>
        <v>0</v>
      </c>
      <c r="J511" s="27">
        <f t="shared" si="79"/>
        <v>1093000</v>
      </c>
      <c r="K511" s="27">
        <f t="shared" si="79"/>
        <v>0</v>
      </c>
      <c r="L511" s="27">
        <f t="shared" si="79"/>
        <v>6977000</v>
      </c>
      <c r="M511" s="27">
        <f t="shared" si="79"/>
        <v>0</v>
      </c>
      <c r="N511" s="27">
        <f t="shared" si="79"/>
        <v>4637000</v>
      </c>
      <c r="O511" s="27">
        <f t="shared" si="79"/>
        <v>0</v>
      </c>
      <c r="P511" s="27">
        <f t="shared" si="79"/>
        <v>4620000</v>
      </c>
      <c r="Q511" s="27">
        <f t="shared" si="79"/>
        <v>0</v>
      </c>
      <c r="R511" s="27">
        <f t="shared" si="79"/>
        <v>67000</v>
      </c>
    </row>
    <row r="512" spans="1:18" x14ac:dyDescent="0.25">
      <c r="A512" s="20"/>
      <c r="B512" s="20"/>
      <c r="C512" s="20"/>
      <c r="D512" s="20"/>
      <c r="E512" s="20"/>
      <c r="F512" s="21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</row>
    <row r="513" spans="1:18" x14ac:dyDescent="0.25">
      <c r="A513" s="20"/>
      <c r="B513" s="20" t="s">
        <v>28</v>
      </c>
      <c r="C513" s="20"/>
      <c r="D513" s="20"/>
      <c r="E513" s="20"/>
      <c r="F513" s="21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</row>
    <row r="514" spans="1:18" x14ac:dyDescent="0.25">
      <c r="A514" s="20"/>
      <c r="B514" s="20"/>
      <c r="C514" s="20" t="s">
        <v>198</v>
      </c>
      <c r="D514" s="20"/>
      <c r="E514" s="20"/>
      <c r="F514" s="31">
        <f t="shared" ref="F514:F516" si="80">SUM(H514:L514)</f>
        <v>170000</v>
      </c>
      <c r="G514" s="20"/>
      <c r="H514" s="25">
        <v>0</v>
      </c>
      <c r="I514" s="20"/>
      <c r="J514" s="25">
        <v>0</v>
      </c>
      <c r="K514" s="20"/>
      <c r="L514" s="25">
        <v>170000</v>
      </c>
      <c r="M514" s="20"/>
      <c r="N514" s="25">
        <v>41000</v>
      </c>
      <c r="O514" s="20"/>
      <c r="P514" s="25">
        <v>129000</v>
      </c>
      <c r="Q514" s="20"/>
      <c r="R514" s="25">
        <v>0</v>
      </c>
    </row>
    <row r="515" spans="1:18" x14ac:dyDescent="0.25">
      <c r="A515" s="20"/>
      <c r="B515" s="20"/>
      <c r="C515" s="20" t="s">
        <v>115</v>
      </c>
      <c r="D515" s="20"/>
      <c r="E515" s="20"/>
      <c r="F515" s="31">
        <f t="shared" si="80"/>
        <v>313000</v>
      </c>
      <c r="G515" s="20"/>
      <c r="H515" s="25">
        <v>0</v>
      </c>
      <c r="I515" s="20"/>
      <c r="J515" s="25">
        <v>2000</v>
      </c>
      <c r="K515" s="20"/>
      <c r="L515" s="25">
        <v>311000</v>
      </c>
      <c r="M515" s="20"/>
      <c r="N515" s="25">
        <v>177000</v>
      </c>
      <c r="O515" s="20"/>
      <c r="P515" s="25">
        <v>136000</v>
      </c>
      <c r="Q515" s="20"/>
      <c r="R515" s="25">
        <v>0</v>
      </c>
    </row>
    <row r="516" spans="1:18" x14ac:dyDescent="0.25">
      <c r="A516" s="20"/>
      <c r="B516" s="20"/>
      <c r="C516" s="20" t="s">
        <v>203</v>
      </c>
      <c r="D516" s="20"/>
      <c r="E516" s="20"/>
      <c r="F516" s="28">
        <f t="shared" si="80"/>
        <v>37000</v>
      </c>
      <c r="G516" s="20"/>
      <c r="H516" s="27">
        <v>35000</v>
      </c>
      <c r="I516" s="20"/>
      <c r="J516" s="27">
        <v>0</v>
      </c>
      <c r="K516" s="20"/>
      <c r="L516" s="27">
        <v>2000</v>
      </c>
      <c r="M516" s="20"/>
      <c r="N516" s="27">
        <v>26000</v>
      </c>
      <c r="O516" s="20"/>
      <c r="P516" s="27">
        <v>11000</v>
      </c>
      <c r="Q516" s="20"/>
      <c r="R516" s="27">
        <v>0</v>
      </c>
    </row>
    <row r="517" spans="1:18" x14ac:dyDescent="0.25">
      <c r="A517" s="20"/>
      <c r="B517" s="20"/>
      <c r="C517" s="20"/>
      <c r="D517" s="20"/>
      <c r="E517" s="20"/>
      <c r="F517" s="21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</row>
    <row r="518" spans="1:18" x14ac:dyDescent="0.25">
      <c r="A518" s="20"/>
      <c r="B518" s="20"/>
      <c r="C518" s="20"/>
      <c r="D518" s="20"/>
      <c r="E518" s="20" t="s">
        <v>3</v>
      </c>
      <c r="F518" s="28">
        <f>SUM(F514:F517)</f>
        <v>520000</v>
      </c>
      <c r="G518" s="27">
        <f t="shared" ref="G518:R518" si="81">SUM(G514:G517)</f>
        <v>0</v>
      </c>
      <c r="H518" s="27">
        <f t="shared" si="81"/>
        <v>35000</v>
      </c>
      <c r="I518" s="27">
        <f t="shared" si="81"/>
        <v>0</v>
      </c>
      <c r="J518" s="27">
        <f t="shared" si="81"/>
        <v>2000</v>
      </c>
      <c r="K518" s="27">
        <f t="shared" si="81"/>
        <v>0</v>
      </c>
      <c r="L518" s="27">
        <f t="shared" si="81"/>
        <v>483000</v>
      </c>
      <c r="M518" s="27">
        <f t="shared" si="81"/>
        <v>0</v>
      </c>
      <c r="N518" s="27">
        <f t="shared" si="81"/>
        <v>244000</v>
      </c>
      <c r="O518" s="27">
        <f t="shared" si="81"/>
        <v>0</v>
      </c>
      <c r="P518" s="27">
        <f t="shared" si="81"/>
        <v>276000</v>
      </c>
      <c r="Q518" s="27">
        <f t="shared" si="81"/>
        <v>0</v>
      </c>
      <c r="R518" s="27">
        <f t="shared" si="81"/>
        <v>0</v>
      </c>
    </row>
    <row r="519" spans="1:18" x14ac:dyDescent="0.25">
      <c r="A519" s="20"/>
      <c r="B519" s="20"/>
      <c r="C519" s="20"/>
      <c r="D519" s="20"/>
      <c r="E519" s="20"/>
      <c r="F519" s="21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</row>
    <row r="520" spans="1:18" x14ac:dyDescent="0.25">
      <c r="A520" s="20"/>
      <c r="B520" s="20" t="s">
        <v>29</v>
      </c>
      <c r="C520" s="20"/>
      <c r="D520" s="20"/>
      <c r="E520" s="20"/>
      <c r="F520" s="31">
        <f t="shared" ref="F520" si="82">SUM(H520:L520)</f>
        <v>0</v>
      </c>
      <c r="G520" s="20"/>
      <c r="H520" s="20">
        <v>0</v>
      </c>
      <c r="I520" s="20"/>
      <c r="J520" s="20">
        <v>0</v>
      </c>
      <c r="K520" s="20"/>
      <c r="L520" s="20">
        <v>0</v>
      </c>
      <c r="M520" s="20"/>
      <c r="N520" s="20">
        <v>0</v>
      </c>
      <c r="O520" s="20"/>
      <c r="P520" s="20">
        <v>0</v>
      </c>
      <c r="Q520" s="20"/>
      <c r="R520" s="20">
        <v>0</v>
      </c>
    </row>
    <row r="521" spans="1:18" x14ac:dyDescent="0.25">
      <c r="A521" s="20"/>
      <c r="B521" s="20"/>
      <c r="C521" s="20"/>
      <c r="D521" s="20"/>
      <c r="E521" s="20"/>
      <c r="F521" s="21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</row>
    <row r="522" spans="1:18" x14ac:dyDescent="0.25">
      <c r="A522" s="20"/>
      <c r="B522" s="20"/>
      <c r="C522" s="20"/>
      <c r="D522" s="20"/>
      <c r="E522" s="20" t="s">
        <v>204</v>
      </c>
      <c r="F522" s="28">
        <f>F497+F511+F518+F520</f>
        <v>11336000</v>
      </c>
      <c r="G522" s="27">
        <f t="shared" ref="G522:R522" si="83">G497+G511+G518+G520</f>
        <v>0</v>
      </c>
      <c r="H522" s="27">
        <f t="shared" si="83"/>
        <v>1204000</v>
      </c>
      <c r="I522" s="27">
        <f t="shared" si="83"/>
        <v>0</v>
      </c>
      <c r="J522" s="27">
        <f t="shared" si="83"/>
        <v>1322000</v>
      </c>
      <c r="K522" s="27">
        <f t="shared" si="83"/>
        <v>0</v>
      </c>
      <c r="L522" s="27">
        <f t="shared" si="83"/>
        <v>8810000</v>
      </c>
      <c r="M522" s="27">
        <f t="shared" si="83"/>
        <v>0</v>
      </c>
      <c r="N522" s="27">
        <f t="shared" si="83"/>
        <v>5321000</v>
      </c>
      <c r="O522" s="27">
        <f t="shared" si="83"/>
        <v>0</v>
      </c>
      <c r="P522" s="27">
        <f t="shared" si="83"/>
        <v>6082000</v>
      </c>
      <c r="Q522" s="27">
        <f t="shared" si="83"/>
        <v>0</v>
      </c>
      <c r="R522" s="27">
        <f t="shared" si="83"/>
        <v>67000</v>
      </c>
    </row>
    <row r="523" spans="1:18" x14ac:dyDescent="0.25">
      <c r="A523" s="20"/>
      <c r="B523" s="20"/>
      <c r="C523" s="20"/>
      <c r="D523" s="20"/>
      <c r="E523" s="20"/>
      <c r="F523" s="21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</row>
    <row r="524" spans="1:18" x14ac:dyDescent="0.25">
      <c r="A524" s="22" t="s">
        <v>205</v>
      </c>
      <c r="B524" s="20"/>
      <c r="C524" s="20"/>
      <c r="D524" s="20"/>
      <c r="E524" s="20"/>
      <c r="F524" s="21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</row>
    <row r="525" spans="1:18" x14ac:dyDescent="0.25">
      <c r="A525" s="20"/>
      <c r="B525" s="20"/>
      <c r="C525" s="20"/>
      <c r="D525" s="20"/>
      <c r="E525" s="20"/>
      <c r="F525" s="21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</row>
    <row r="526" spans="1:18" x14ac:dyDescent="0.25">
      <c r="A526" s="20"/>
      <c r="B526" s="20" t="s">
        <v>13</v>
      </c>
      <c r="C526" s="20"/>
      <c r="D526" s="20"/>
      <c r="E526" s="20"/>
      <c r="F526" s="28">
        <f t="shared" ref="F526" si="84">SUM(H526:L526)</f>
        <v>6672000</v>
      </c>
      <c r="G526" s="20"/>
      <c r="H526" s="27">
        <v>3834000</v>
      </c>
      <c r="I526" s="20"/>
      <c r="J526" s="27">
        <v>2525000</v>
      </c>
      <c r="K526" s="20"/>
      <c r="L526" s="27">
        <v>313000</v>
      </c>
      <c r="M526" s="20"/>
      <c r="N526" s="27">
        <v>4054000</v>
      </c>
      <c r="O526" s="20"/>
      <c r="P526" s="27">
        <v>2618000</v>
      </c>
      <c r="Q526" s="20"/>
      <c r="R526" s="27">
        <v>0</v>
      </c>
    </row>
    <row r="527" spans="1:18" x14ac:dyDescent="0.25">
      <c r="A527" s="20"/>
      <c r="B527" s="20"/>
      <c r="C527" s="20"/>
      <c r="D527" s="20"/>
      <c r="E527" s="20"/>
      <c r="F527" s="21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</row>
    <row r="528" spans="1:18" x14ac:dyDescent="0.25">
      <c r="A528" s="20"/>
      <c r="B528" s="20" t="s">
        <v>24</v>
      </c>
      <c r="C528" s="20"/>
      <c r="D528" s="20"/>
      <c r="E528" s="20"/>
      <c r="F528" s="28">
        <f t="shared" ref="F528" si="85">SUM(H528:L528)</f>
        <v>107000</v>
      </c>
      <c r="G528" s="20"/>
      <c r="H528" s="27">
        <v>-3000</v>
      </c>
      <c r="I528" s="20"/>
      <c r="J528" s="27">
        <v>0</v>
      </c>
      <c r="K528" s="20"/>
      <c r="L528" s="27">
        <v>110000</v>
      </c>
      <c r="M528" s="20"/>
      <c r="N528" s="27">
        <v>75000</v>
      </c>
      <c r="O528" s="20"/>
      <c r="P528" s="27">
        <v>32000</v>
      </c>
      <c r="Q528" s="20"/>
      <c r="R528" s="27">
        <v>0</v>
      </c>
    </row>
    <row r="529" spans="1:18" x14ac:dyDescent="0.25">
      <c r="A529" s="20"/>
      <c r="B529" s="20"/>
      <c r="C529" s="20"/>
      <c r="D529" s="20"/>
      <c r="E529" s="20"/>
      <c r="F529" s="21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</row>
    <row r="530" spans="1:18" x14ac:dyDescent="0.25">
      <c r="A530" s="20"/>
      <c r="B530" s="20" t="s">
        <v>28</v>
      </c>
      <c r="C530" s="20"/>
      <c r="D530" s="20"/>
      <c r="E530" s="20"/>
      <c r="F530" s="28">
        <f t="shared" ref="F530" si="86">SUM(H530:L530)</f>
        <v>266000</v>
      </c>
      <c r="G530" s="20"/>
      <c r="H530" s="27">
        <v>0</v>
      </c>
      <c r="I530" s="20"/>
      <c r="J530" s="27">
        <v>1000</v>
      </c>
      <c r="K530" s="20"/>
      <c r="L530" s="27">
        <v>265000</v>
      </c>
      <c r="M530" s="20"/>
      <c r="N530" s="27">
        <v>80000</v>
      </c>
      <c r="O530" s="20"/>
      <c r="P530" s="27">
        <v>186000</v>
      </c>
      <c r="Q530" s="20"/>
      <c r="R530" s="27">
        <v>0</v>
      </c>
    </row>
    <row r="531" spans="1:18" x14ac:dyDescent="0.25">
      <c r="A531" s="20"/>
      <c r="B531" s="20"/>
      <c r="C531" s="20"/>
      <c r="D531" s="20"/>
      <c r="E531" s="20"/>
      <c r="F531" s="21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</row>
    <row r="532" spans="1:18" x14ac:dyDescent="0.25">
      <c r="A532" s="20"/>
      <c r="B532" s="20"/>
      <c r="C532" s="20"/>
      <c r="D532" s="20"/>
      <c r="E532" s="20" t="s">
        <v>206</v>
      </c>
      <c r="F532" s="28">
        <f>F526+F528+F530</f>
        <v>7045000</v>
      </c>
      <c r="G532" s="27">
        <f t="shared" ref="G532:R532" si="87">G526+G528+G530</f>
        <v>0</v>
      </c>
      <c r="H532" s="27">
        <f t="shared" si="87"/>
        <v>3831000</v>
      </c>
      <c r="I532" s="27">
        <f t="shared" si="87"/>
        <v>0</v>
      </c>
      <c r="J532" s="27">
        <f t="shared" si="87"/>
        <v>2526000</v>
      </c>
      <c r="K532" s="27">
        <f t="shared" si="87"/>
        <v>0</v>
      </c>
      <c r="L532" s="27">
        <f t="shared" si="87"/>
        <v>688000</v>
      </c>
      <c r="M532" s="27">
        <f t="shared" si="87"/>
        <v>0</v>
      </c>
      <c r="N532" s="27">
        <f t="shared" si="87"/>
        <v>4209000</v>
      </c>
      <c r="O532" s="27">
        <f t="shared" si="87"/>
        <v>0</v>
      </c>
      <c r="P532" s="27">
        <f t="shared" si="87"/>
        <v>2836000</v>
      </c>
      <c r="Q532" s="27">
        <f t="shared" si="87"/>
        <v>0</v>
      </c>
      <c r="R532" s="27">
        <f t="shared" si="87"/>
        <v>0</v>
      </c>
    </row>
    <row r="533" spans="1:18" x14ac:dyDescent="0.25">
      <c r="A533" s="20"/>
      <c r="B533" s="20"/>
      <c r="C533" s="20"/>
      <c r="D533" s="20"/>
      <c r="E533" s="20"/>
      <c r="F533" s="21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</row>
    <row r="534" spans="1:18" x14ac:dyDescent="0.25">
      <c r="A534" s="20" t="s">
        <v>207</v>
      </c>
      <c r="B534" s="20"/>
      <c r="C534" s="20"/>
      <c r="D534" s="20"/>
      <c r="E534" s="20"/>
      <c r="F534" s="21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</row>
    <row r="535" spans="1:18" x14ac:dyDescent="0.25">
      <c r="A535" s="20"/>
      <c r="B535" s="20"/>
      <c r="C535" s="20"/>
      <c r="D535" s="20"/>
      <c r="E535" s="20"/>
      <c r="F535" s="21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</row>
    <row r="536" spans="1:18" x14ac:dyDescent="0.25">
      <c r="A536" s="20"/>
      <c r="B536" s="20" t="s">
        <v>13</v>
      </c>
      <c r="C536" s="20"/>
      <c r="D536" s="20"/>
      <c r="E536" s="20"/>
      <c r="F536" s="28">
        <f t="shared" ref="F536" si="88">SUM(H536:L536)</f>
        <v>18271000</v>
      </c>
      <c r="G536" s="20"/>
      <c r="H536" s="27">
        <v>296000</v>
      </c>
      <c r="I536" s="20"/>
      <c r="J536" s="27">
        <v>17875000</v>
      </c>
      <c r="K536" s="20"/>
      <c r="L536" s="27">
        <v>100000</v>
      </c>
      <c r="M536" s="20"/>
      <c r="N536" s="27">
        <v>12056000</v>
      </c>
      <c r="O536" s="20"/>
      <c r="P536" s="27">
        <v>6215000</v>
      </c>
      <c r="Q536" s="20"/>
      <c r="R536" s="27">
        <v>0</v>
      </c>
    </row>
    <row r="537" spans="1:18" x14ac:dyDescent="0.25">
      <c r="A537" s="20"/>
      <c r="B537" s="20"/>
      <c r="C537" s="20"/>
      <c r="D537" s="20"/>
      <c r="E537" s="20"/>
      <c r="F537" s="21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</row>
    <row r="538" spans="1:18" x14ac:dyDescent="0.25">
      <c r="A538" s="20" t="s">
        <v>208</v>
      </c>
      <c r="B538" s="20"/>
      <c r="C538" s="20"/>
      <c r="D538" s="20"/>
      <c r="E538" s="20"/>
      <c r="F538" s="21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</row>
    <row r="539" spans="1:18" x14ac:dyDescent="0.25">
      <c r="A539" s="20"/>
      <c r="B539" s="20"/>
      <c r="C539" s="20"/>
      <c r="D539" s="20"/>
      <c r="E539" s="20"/>
      <c r="F539" s="21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</row>
    <row r="540" spans="1:18" x14ac:dyDescent="0.25">
      <c r="A540" s="20"/>
      <c r="B540" s="20" t="s">
        <v>13</v>
      </c>
      <c r="C540" s="20"/>
      <c r="D540" s="20"/>
      <c r="E540" s="20"/>
      <c r="F540" s="28">
        <f t="shared" ref="F540" si="89">SUM(H540:L540)</f>
        <v>35273000</v>
      </c>
      <c r="G540" s="20"/>
      <c r="H540" s="27">
        <v>49000</v>
      </c>
      <c r="I540" s="20"/>
      <c r="J540" s="27">
        <v>35212000</v>
      </c>
      <c r="K540" s="20"/>
      <c r="L540" s="27">
        <v>12000</v>
      </c>
      <c r="M540" s="20"/>
      <c r="N540" s="27">
        <v>17719000</v>
      </c>
      <c r="O540" s="20"/>
      <c r="P540" s="27">
        <v>17554000</v>
      </c>
      <c r="Q540" s="20"/>
      <c r="R540" s="27">
        <v>0</v>
      </c>
    </row>
    <row r="541" spans="1:18" x14ac:dyDescent="0.25">
      <c r="A541" s="20"/>
      <c r="B541" s="20"/>
      <c r="C541" s="20"/>
      <c r="D541" s="20"/>
      <c r="E541" s="20"/>
      <c r="F541" s="21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</row>
    <row r="542" spans="1:18" x14ac:dyDescent="0.25">
      <c r="A542" s="22" t="s">
        <v>209</v>
      </c>
      <c r="B542" s="20"/>
      <c r="C542" s="20"/>
      <c r="D542" s="20"/>
      <c r="E542" s="20"/>
      <c r="F542" s="21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</row>
    <row r="543" spans="1:18" x14ac:dyDescent="0.25">
      <c r="A543" s="20"/>
      <c r="B543" s="20"/>
      <c r="C543" s="20"/>
      <c r="D543" s="20"/>
      <c r="E543" s="20"/>
      <c r="F543" s="21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</row>
    <row r="544" spans="1:18" x14ac:dyDescent="0.25">
      <c r="A544" s="20"/>
      <c r="B544" s="20" t="s">
        <v>13</v>
      </c>
      <c r="C544" s="20"/>
      <c r="D544" s="20"/>
      <c r="E544" s="20"/>
      <c r="F544" s="21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</row>
    <row r="545" spans="1:18" x14ac:dyDescent="0.25">
      <c r="A545" s="20"/>
      <c r="B545" s="20"/>
      <c r="C545" s="20" t="s">
        <v>210</v>
      </c>
      <c r="D545" s="20"/>
      <c r="E545" s="20"/>
      <c r="F545" s="31">
        <f t="shared" ref="F545:F581" si="90">SUM(H545:L545)</f>
        <v>4000</v>
      </c>
      <c r="G545" s="20"/>
      <c r="H545" s="25">
        <v>-1000</v>
      </c>
      <c r="I545" s="20"/>
      <c r="J545" s="25">
        <v>0</v>
      </c>
      <c r="K545" s="20"/>
      <c r="L545" s="25">
        <v>5000</v>
      </c>
      <c r="M545" s="20"/>
      <c r="N545" s="25">
        <v>1000</v>
      </c>
      <c r="O545" s="20"/>
      <c r="P545" s="25">
        <v>3000</v>
      </c>
      <c r="Q545" s="20"/>
      <c r="R545" s="25">
        <v>0</v>
      </c>
    </row>
    <row r="546" spans="1:18" x14ac:dyDescent="0.25">
      <c r="A546" s="20"/>
      <c r="B546" s="20"/>
      <c r="C546" s="20" t="s">
        <v>211</v>
      </c>
      <c r="D546" s="20"/>
      <c r="E546" s="20"/>
      <c r="F546" s="31">
        <f t="shared" si="90"/>
        <v>44000</v>
      </c>
      <c r="G546" s="20"/>
      <c r="H546" s="25">
        <v>40000</v>
      </c>
      <c r="I546" s="20"/>
      <c r="J546" s="25">
        <v>2000</v>
      </c>
      <c r="K546" s="20"/>
      <c r="L546" s="25">
        <v>2000</v>
      </c>
      <c r="M546" s="20"/>
      <c r="N546" s="25">
        <v>26000</v>
      </c>
      <c r="O546" s="20"/>
      <c r="P546" s="25">
        <v>18000</v>
      </c>
      <c r="Q546" s="20"/>
      <c r="R546" s="25">
        <v>0</v>
      </c>
    </row>
    <row r="547" spans="1:18" x14ac:dyDescent="0.25">
      <c r="A547" s="20"/>
      <c r="B547" s="20"/>
      <c r="C547" s="20" t="s">
        <v>212</v>
      </c>
      <c r="D547" s="20"/>
      <c r="E547" s="20"/>
      <c r="F547" s="31">
        <f t="shared" si="90"/>
        <v>188000</v>
      </c>
      <c r="G547" s="20"/>
      <c r="H547" s="25">
        <v>117000</v>
      </c>
      <c r="I547" s="20"/>
      <c r="J547" s="25">
        <v>1000</v>
      </c>
      <c r="K547" s="20"/>
      <c r="L547" s="25">
        <v>70000</v>
      </c>
      <c r="M547" s="20"/>
      <c r="N547" s="25">
        <v>110000</v>
      </c>
      <c r="O547" s="20"/>
      <c r="P547" s="25">
        <v>78000</v>
      </c>
      <c r="Q547" s="20"/>
      <c r="R547" s="25">
        <v>0</v>
      </c>
    </row>
    <row r="548" spans="1:18" x14ac:dyDescent="0.25">
      <c r="A548" s="20"/>
      <c r="B548" s="20"/>
      <c r="C548" s="20" t="s">
        <v>213</v>
      </c>
      <c r="D548" s="20"/>
      <c r="E548" s="20"/>
      <c r="F548" s="31">
        <f t="shared" si="90"/>
        <v>0</v>
      </c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</row>
    <row r="549" spans="1:18" x14ac:dyDescent="0.25">
      <c r="A549" s="20"/>
      <c r="B549" s="20"/>
      <c r="C549" s="20"/>
      <c r="D549" s="20"/>
      <c r="E549" s="20" t="s">
        <v>214</v>
      </c>
      <c r="F549" s="31">
        <f t="shared" si="90"/>
        <v>334000</v>
      </c>
      <c r="G549" s="20"/>
      <c r="H549" s="25">
        <v>78000</v>
      </c>
      <c r="I549" s="20"/>
      <c r="J549" s="25">
        <v>9000</v>
      </c>
      <c r="K549" s="20"/>
      <c r="L549" s="25">
        <v>247000</v>
      </c>
      <c r="M549" s="20"/>
      <c r="N549" s="25">
        <v>165000</v>
      </c>
      <c r="O549" s="20"/>
      <c r="P549" s="25">
        <v>169000</v>
      </c>
      <c r="Q549" s="20"/>
      <c r="R549" s="25">
        <v>0</v>
      </c>
    </row>
    <row r="550" spans="1:18" x14ac:dyDescent="0.25">
      <c r="A550" s="20"/>
      <c r="B550" s="20"/>
      <c r="C550" s="20" t="s">
        <v>215</v>
      </c>
      <c r="D550" s="20"/>
      <c r="E550" s="20"/>
      <c r="F550" s="31">
        <f t="shared" si="90"/>
        <v>0</v>
      </c>
      <c r="G550" s="20"/>
      <c r="H550" s="25">
        <v>0</v>
      </c>
      <c r="I550" s="20"/>
      <c r="J550" s="25">
        <v>0</v>
      </c>
      <c r="K550" s="20"/>
      <c r="L550" s="25">
        <v>0</v>
      </c>
      <c r="M550" s="20"/>
      <c r="N550" s="25">
        <v>0</v>
      </c>
      <c r="O550" s="20"/>
      <c r="P550" s="25">
        <v>0</v>
      </c>
      <c r="Q550" s="20"/>
      <c r="R550" s="25">
        <v>0</v>
      </c>
    </row>
    <row r="551" spans="1:18" x14ac:dyDescent="0.25">
      <c r="A551" s="20"/>
      <c r="B551" s="20"/>
      <c r="C551" s="20" t="s">
        <v>216</v>
      </c>
      <c r="D551" s="20"/>
      <c r="E551" s="20"/>
      <c r="F551" s="31">
        <f t="shared" si="90"/>
        <v>740000</v>
      </c>
      <c r="G551" s="20"/>
      <c r="H551" s="25">
        <v>280000</v>
      </c>
      <c r="I551" s="20"/>
      <c r="J551" s="25">
        <v>443000</v>
      </c>
      <c r="K551" s="20"/>
      <c r="L551" s="25">
        <v>17000</v>
      </c>
      <c r="M551" s="20"/>
      <c r="N551" s="25">
        <v>475000</v>
      </c>
      <c r="O551" s="20"/>
      <c r="P551" s="25">
        <v>265000</v>
      </c>
      <c r="Q551" s="20"/>
      <c r="R551" s="25">
        <v>0</v>
      </c>
    </row>
    <row r="552" spans="1:18" x14ac:dyDescent="0.25">
      <c r="A552" s="20"/>
      <c r="B552" s="20"/>
      <c r="C552" s="20" t="s">
        <v>217</v>
      </c>
      <c r="D552" s="20"/>
      <c r="E552" s="20"/>
      <c r="F552" s="31">
        <f t="shared" si="90"/>
        <v>0</v>
      </c>
      <c r="G552" s="20"/>
      <c r="H552" s="25">
        <v>0</v>
      </c>
      <c r="I552" s="20"/>
      <c r="J552" s="25">
        <v>0</v>
      </c>
      <c r="K552" s="20"/>
      <c r="L552" s="25">
        <v>0</v>
      </c>
      <c r="M552" s="20"/>
      <c r="N552" s="25">
        <v>0</v>
      </c>
      <c r="O552" s="20"/>
      <c r="P552" s="25">
        <v>0</v>
      </c>
      <c r="Q552" s="20"/>
      <c r="R552" s="25">
        <v>0</v>
      </c>
    </row>
    <row r="553" spans="1:18" x14ac:dyDescent="0.25">
      <c r="A553" s="20"/>
      <c r="B553" s="20"/>
      <c r="C553" s="20" t="s">
        <v>218</v>
      </c>
      <c r="D553" s="20"/>
      <c r="E553" s="20"/>
      <c r="F553" s="31">
        <f t="shared" si="90"/>
        <v>1133000</v>
      </c>
      <c r="G553" s="20"/>
      <c r="H553" s="25">
        <v>1109000</v>
      </c>
      <c r="I553" s="20"/>
      <c r="J553" s="25">
        <v>9000</v>
      </c>
      <c r="K553" s="20"/>
      <c r="L553" s="25">
        <v>15000</v>
      </c>
      <c r="M553" s="20"/>
      <c r="N553" s="25">
        <v>767000</v>
      </c>
      <c r="O553" s="20"/>
      <c r="P553" s="25">
        <v>366000</v>
      </c>
      <c r="Q553" s="20"/>
      <c r="R553" s="25">
        <v>0</v>
      </c>
    </row>
    <row r="554" spans="1:18" x14ac:dyDescent="0.25">
      <c r="A554" s="20"/>
      <c r="B554" s="20"/>
      <c r="C554" s="20" t="s">
        <v>219</v>
      </c>
      <c r="D554" s="20"/>
      <c r="E554" s="20"/>
      <c r="F554" s="31">
        <f t="shared" si="90"/>
        <v>1000</v>
      </c>
      <c r="G554" s="20"/>
      <c r="H554" s="25">
        <v>0</v>
      </c>
      <c r="I554" s="20"/>
      <c r="J554" s="25">
        <v>1000</v>
      </c>
      <c r="K554" s="20"/>
      <c r="L554" s="25">
        <v>0</v>
      </c>
      <c r="M554" s="20"/>
      <c r="N554" s="25">
        <v>0</v>
      </c>
      <c r="O554" s="20"/>
      <c r="P554" s="25">
        <v>1000</v>
      </c>
      <c r="Q554" s="20"/>
      <c r="R554" s="25">
        <v>0</v>
      </c>
    </row>
    <row r="555" spans="1:18" x14ac:dyDescent="0.25">
      <c r="A555" s="20"/>
      <c r="B555" s="20"/>
      <c r="C555" s="20" t="s">
        <v>220</v>
      </c>
      <c r="D555" s="20"/>
      <c r="E555" s="20"/>
      <c r="F555" s="31">
        <f t="shared" si="90"/>
        <v>2561000</v>
      </c>
      <c r="G555" s="20"/>
      <c r="H555" s="25">
        <v>1799000</v>
      </c>
      <c r="I555" s="20"/>
      <c r="J555" s="25">
        <v>546000</v>
      </c>
      <c r="K555" s="20"/>
      <c r="L555" s="25">
        <v>216000</v>
      </c>
      <c r="M555" s="20"/>
      <c r="N555" s="25">
        <v>1716000</v>
      </c>
      <c r="O555" s="20"/>
      <c r="P555" s="25">
        <v>845000</v>
      </c>
      <c r="Q555" s="20"/>
      <c r="R555" s="25">
        <v>0</v>
      </c>
    </row>
    <row r="556" spans="1:18" x14ac:dyDescent="0.25">
      <c r="A556" s="20"/>
      <c r="B556" s="20"/>
      <c r="C556" s="20" t="s">
        <v>221</v>
      </c>
      <c r="D556" s="20"/>
      <c r="E556" s="20"/>
      <c r="F556" s="31">
        <f t="shared" si="90"/>
        <v>-8000</v>
      </c>
      <c r="G556" s="20"/>
      <c r="H556" s="25">
        <v>3000</v>
      </c>
      <c r="I556" s="20"/>
      <c r="J556" s="25">
        <v>-11000</v>
      </c>
      <c r="K556" s="20"/>
      <c r="L556" s="25">
        <v>0</v>
      </c>
      <c r="M556" s="20"/>
      <c r="N556" s="25">
        <v>0</v>
      </c>
      <c r="O556" s="20"/>
      <c r="P556" s="25">
        <v>-8000</v>
      </c>
      <c r="Q556" s="20"/>
      <c r="R556" s="25">
        <v>0</v>
      </c>
    </row>
    <row r="557" spans="1:18" x14ac:dyDescent="0.25">
      <c r="A557" s="20"/>
      <c r="B557" s="20"/>
      <c r="C557" s="20" t="s">
        <v>222</v>
      </c>
      <c r="D557" s="20"/>
      <c r="E557" s="20"/>
      <c r="F557" s="31">
        <f t="shared" si="90"/>
        <v>0</v>
      </c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>
        <v>0</v>
      </c>
    </row>
    <row r="558" spans="1:18" x14ac:dyDescent="0.25">
      <c r="A558" s="20"/>
      <c r="B558" s="20"/>
      <c r="C558" s="20"/>
      <c r="D558" s="20"/>
      <c r="E558" s="20" t="s">
        <v>223</v>
      </c>
      <c r="F558" s="31">
        <f t="shared" si="90"/>
        <v>3000</v>
      </c>
      <c r="G558" s="20"/>
      <c r="H558" s="25">
        <v>0</v>
      </c>
      <c r="I558" s="20"/>
      <c r="J558" s="25">
        <v>3000</v>
      </c>
      <c r="K558" s="20"/>
      <c r="L558" s="25">
        <v>0</v>
      </c>
      <c r="M558" s="20"/>
      <c r="N558" s="25">
        <v>0</v>
      </c>
      <c r="O558" s="20"/>
      <c r="P558" s="25">
        <v>3000</v>
      </c>
      <c r="Q558" s="20"/>
      <c r="R558" s="25">
        <v>0</v>
      </c>
    </row>
    <row r="559" spans="1:18" x14ac:dyDescent="0.25">
      <c r="A559" s="20"/>
      <c r="B559" s="20"/>
      <c r="C559" s="20" t="s">
        <v>224</v>
      </c>
      <c r="D559" s="20"/>
      <c r="E559" s="20"/>
      <c r="F559" s="31">
        <f t="shared" si="90"/>
        <v>7000</v>
      </c>
      <c r="G559" s="20"/>
      <c r="H559" s="25">
        <v>-5000</v>
      </c>
      <c r="I559" s="20"/>
      <c r="J559" s="25">
        <v>0</v>
      </c>
      <c r="K559" s="20"/>
      <c r="L559" s="25">
        <v>12000</v>
      </c>
      <c r="M559" s="20"/>
      <c r="N559" s="25">
        <v>0</v>
      </c>
      <c r="O559" s="20"/>
      <c r="P559" s="25">
        <v>7000</v>
      </c>
      <c r="Q559" s="20"/>
      <c r="R559" s="25">
        <v>0</v>
      </c>
    </row>
    <row r="560" spans="1:18" x14ac:dyDescent="0.25">
      <c r="A560" s="20"/>
      <c r="B560" s="20"/>
      <c r="C560" s="20" t="s">
        <v>225</v>
      </c>
      <c r="D560" s="20"/>
      <c r="E560" s="20"/>
      <c r="F560" s="31">
        <f t="shared" si="90"/>
        <v>0</v>
      </c>
      <c r="G560" s="20"/>
      <c r="H560" s="25">
        <v>0</v>
      </c>
      <c r="I560" s="20"/>
      <c r="J560" s="25">
        <v>0</v>
      </c>
      <c r="K560" s="20"/>
      <c r="L560" s="25">
        <v>0</v>
      </c>
      <c r="M560" s="20"/>
      <c r="N560" s="25">
        <v>0</v>
      </c>
      <c r="O560" s="20"/>
      <c r="P560" s="25">
        <v>0</v>
      </c>
      <c r="Q560" s="20"/>
      <c r="R560" s="25">
        <v>0</v>
      </c>
    </row>
    <row r="561" spans="1:18" x14ac:dyDescent="0.25">
      <c r="A561" s="20"/>
      <c r="B561" s="20"/>
      <c r="C561" s="20" t="s">
        <v>226</v>
      </c>
      <c r="D561" s="20"/>
      <c r="E561" s="20"/>
      <c r="F561" s="31">
        <f t="shared" si="90"/>
        <v>14000</v>
      </c>
      <c r="G561" s="20"/>
      <c r="H561" s="25">
        <v>14000</v>
      </c>
      <c r="I561" s="20"/>
      <c r="J561" s="25">
        <v>0</v>
      </c>
      <c r="K561" s="20"/>
      <c r="L561" s="25">
        <v>0</v>
      </c>
      <c r="M561" s="20"/>
      <c r="N561" s="25">
        <v>10000</v>
      </c>
      <c r="O561" s="20"/>
      <c r="P561" s="25">
        <v>4000</v>
      </c>
      <c r="Q561" s="20"/>
      <c r="R561" s="25">
        <v>0</v>
      </c>
    </row>
    <row r="562" spans="1:18" x14ac:dyDescent="0.25">
      <c r="A562" s="20"/>
      <c r="B562" s="20"/>
      <c r="C562" s="20" t="s">
        <v>227</v>
      </c>
      <c r="D562" s="20"/>
      <c r="E562" s="20"/>
      <c r="F562" s="31">
        <f t="shared" si="90"/>
        <v>0</v>
      </c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</row>
    <row r="563" spans="1:18" x14ac:dyDescent="0.25">
      <c r="A563" s="20"/>
      <c r="B563" s="20"/>
      <c r="C563" s="20"/>
      <c r="D563" s="20"/>
      <c r="E563" s="20" t="s">
        <v>51</v>
      </c>
      <c r="F563" s="31">
        <f t="shared" si="90"/>
        <v>90000</v>
      </c>
      <c r="G563" s="20"/>
      <c r="H563" s="20">
        <v>0</v>
      </c>
      <c r="I563" s="20"/>
      <c r="J563" s="20">
        <v>0</v>
      </c>
      <c r="K563" s="20"/>
      <c r="L563" s="20">
        <v>90000</v>
      </c>
      <c r="M563" s="20"/>
      <c r="N563" s="20">
        <v>0</v>
      </c>
      <c r="O563" s="20"/>
      <c r="P563" s="20">
        <v>90000</v>
      </c>
      <c r="Q563" s="20"/>
      <c r="R563" s="20">
        <v>0</v>
      </c>
    </row>
    <row r="564" spans="1:18" x14ac:dyDescent="0.25">
      <c r="A564" s="20"/>
      <c r="B564" s="20"/>
      <c r="C564" s="20" t="s">
        <v>228</v>
      </c>
      <c r="D564" s="20"/>
      <c r="E564" s="20"/>
      <c r="F564" s="31">
        <f t="shared" si="90"/>
        <v>0</v>
      </c>
      <c r="G564" s="20"/>
      <c r="H564" s="20">
        <v>0</v>
      </c>
      <c r="I564" s="20"/>
      <c r="J564" s="20">
        <v>0</v>
      </c>
      <c r="K564" s="20"/>
      <c r="L564" s="20">
        <v>0</v>
      </c>
      <c r="M564" s="20"/>
      <c r="N564" s="20">
        <v>0</v>
      </c>
      <c r="O564" s="20"/>
      <c r="P564" s="20">
        <v>0</v>
      </c>
      <c r="Q564" s="20"/>
      <c r="R564" s="20">
        <v>0</v>
      </c>
    </row>
    <row r="565" spans="1:18" x14ac:dyDescent="0.25">
      <c r="A565" s="20"/>
      <c r="B565" s="20"/>
      <c r="C565" s="20" t="s">
        <v>229</v>
      </c>
      <c r="D565" s="20"/>
      <c r="E565" s="20"/>
      <c r="F565" s="31">
        <f t="shared" si="90"/>
        <v>0</v>
      </c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>
        <v>0</v>
      </c>
    </row>
    <row r="566" spans="1:18" x14ac:dyDescent="0.25">
      <c r="A566" s="20"/>
      <c r="B566" s="20"/>
      <c r="C566" s="20"/>
      <c r="D566" s="20"/>
      <c r="E566" s="20" t="s">
        <v>230</v>
      </c>
      <c r="F566" s="31">
        <f t="shared" si="90"/>
        <v>316000</v>
      </c>
      <c r="G566" s="20"/>
      <c r="H566" s="25">
        <v>0</v>
      </c>
      <c r="I566" s="20"/>
      <c r="J566" s="25">
        <v>0</v>
      </c>
      <c r="K566" s="20"/>
      <c r="L566" s="25">
        <v>316000</v>
      </c>
      <c r="M566" s="20"/>
      <c r="N566" s="25">
        <v>194000</v>
      </c>
      <c r="O566" s="20"/>
      <c r="P566" s="25">
        <v>122000</v>
      </c>
      <c r="Q566" s="20"/>
      <c r="R566" s="25">
        <v>0</v>
      </c>
    </row>
    <row r="567" spans="1:18" x14ac:dyDescent="0.25">
      <c r="A567" s="20"/>
      <c r="B567" s="20"/>
      <c r="C567" s="20" t="s">
        <v>231</v>
      </c>
      <c r="D567" s="20"/>
      <c r="E567" s="20"/>
      <c r="F567" s="31">
        <f t="shared" si="90"/>
        <v>0</v>
      </c>
      <c r="G567" s="20"/>
      <c r="H567" s="25">
        <v>0</v>
      </c>
      <c r="I567" s="20"/>
      <c r="J567" s="25">
        <v>0</v>
      </c>
      <c r="K567" s="20"/>
      <c r="L567" s="25">
        <v>0</v>
      </c>
      <c r="M567" s="20"/>
      <c r="N567" s="25">
        <v>0</v>
      </c>
      <c r="O567" s="20"/>
      <c r="P567" s="25">
        <v>0</v>
      </c>
      <c r="Q567" s="20"/>
      <c r="R567" s="25">
        <v>0</v>
      </c>
    </row>
    <row r="568" spans="1:18" x14ac:dyDescent="0.25">
      <c r="A568" s="20"/>
      <c r="B568" s="20"/>
      <c r="C568" s="20" t="s">
        <v>232</v>
      </c>
      <c r="D568" s="20"/>
      <c r="E568" s="20"/>
      <c r="F568" s="31">
        <f t="shared" si="90"/>
        <v>0</v>
      </c>
      <c r="G568" s="20"/>
      <c r="H568" s="25">
        <v>0</v>
      </c>
      <c r="I568" s="20"/>
      <c r="J568" s="25">
        <v>0</v>
      </c>
      <c r="K568" s="20"/>
      <c r="L568" s="25">
        <v>0</v>
      </c>
      <c r="M568" s="20"/>
      <c r="N568" s="25">
        <v>0</v>
      </c>
      <c r="O568" s="20"/>
      <c r="P568" s="25">
        <v>0</v>
      </c>
      <c r="Q568" s="20"/>
      <c r="R568" s="25">
        <v>0</v>
      </c>
    </row>
    <row r="569" spans="1:18" x14ac:dyDescent="0.25">
      <c r="A569" s="20"/>
      <c r="B569" s="20"/>
      <c r="C569" s="20" t="s">
        <v>233</v>
      </c>
      <c r="D569" s="20"/>
      <c r="E569" s="20"/>
      <c r="F569" s="31">
        <f t="shared" si="90"/>
        <v>15000</v>
      </c>
      <c r="G569" s="20"/>
      <c r="H569" s="25">
        <v>0</v>
      </c>
      <c r="I569" s="20"/>
      <c r="J569" s="25">
        <v>4000</v>
      </c>
      <c r="K569" s="20"/>
      <c r="L569" s="25">
        <v>11000</v>
      </c>
      <c r="M569" s="20"/>
      <c r="N569" s="25">
        <v>0</v>
      </c>
      <c r="O569" s="20"/>
      <c r="P569" s="25">
        <v>15000</v>
      </c>
      <c r="Q569" s="20"/>
      <c r="R569" s="25">
        <v>0</v>
      </c>
    </row>
    <row r="570" spans="1:18" x14ac:dyDescent="0.25">
      <c r="A570" s="20"/>
      <c r="B570" s="20"/>
      <c r="C570" s="20" t="s">
        <v>234</v>
      </c>
      <c r="D570" s="20"/>
      <c r="E570" s="20"/>
      <c r="F570" s="31">
        <f t="shared" si="90"/>
        <v>-15725000</v>
      </c>
      <c r="G570" s="20"/>
      <c r="H570" s="25">
        <v>39837000</v>
      </c>
      <c r="I570" s="20"/>
      <c r="J570" s="25">
        <v>-64890000</v>
      </c>
      <c r="K570" s="20"/>
      <c r="L570" s="25">
        <v>9328000</v>
      </c>
      <c r="M570" s="20"/>
      <c r="N570" s="25">
        <v>1486000</v>
      </c>
      <c r="O570" s="20"/>
      <c r="P570" s="25">
        <v>-17173000</v>
      </c>
      <c r="Q570" s="20"/>
      <c r="R570" s="25">
        <v>38000</v>
      </c>
    </row>
    <row r="571" spans="1:18" x14ac:dyDescent="0.25">
      <c r="A571" s="20"/>
      <c r="B571" s="20"/>
      <c r="C571" s="20" t="s">
        <v>235</v>
      </c>
      <c r="D571" s="20"/>
      <c r="E571" s="20"/>
      <c r="F571" s="31">
        <f t="shared" si="90"/>
        <v>21000</v>
      </c>
      <c r="G571" s="20"/>
      <c r="H571" s="25">
        <v>0</v>
      </c>
      <c r="I571" s="20"/>
      <c r="J571" s="25">
        <v>1000</v>
      </c>
      <c r="K571" s="20"/>
      <c r="L571" s="25">
        <v>20000</v>
      </c>
      <c r="M571" s="20"/>
      <c r="N571" s="25">
        <v>13000</v>
      </c>
      <c r="O571" s="20"/>
      <c r="P571" s="25">
        <v>8000</v>
      </c>
      <c r="Q571" s="20"/>
      <c r="R571" s="25">
        <v>0</v>
      </c>
    </row>
    <row r="572" spans="1:18" x14ac:dyDescent="0.25">
      <c r="A572" s="20"/>
      <c r="B572" s="20"/>
      <c r="C572" s="20" t="s">
        <v>236</v>
      </c>
      <c r="D572" s="20"/>
      <c r="E572" s="20"/>
      <c r="F572" s="31">
        <f t="shared" si="90"/>
        <v>0</v>
      </c>
      <c r="G572" s="20"/>
      <c r="H572" s="25">
        <v>0</v>
      </c>
      <c r="I572" s="20"/>
      <c r="J572" s="25">
        <v>0</v>
      </c>
      <c r="K572" s="20"/>
      <c r="L572" s="25">
        <v>0</v>
      </c>
      <c r="M572" s="20"/>
      <c r="N572" s="25">
        <v>0</v>
      </c>
      <c r="O572" s="20"/>
      <c r="P572" s="25">
        <v>0</v>
      </c>
      <c r="Q572" s="20"/>
      <c r="R572" s="25">
        <v>0</v>
      </c>
    </row>
    <row r="573" spans="1:18" x14ac:dyDescent="0.25">
      <c r="A573" s="20"/>
      <c r="B573" s="20"/>
      <c r="C573" s="20" t="s">
        <v>237</v>
      </c>
      <c r="D573" s="20"/>
      <c r="E573" s="20"/>
      <c r="F573" s="31">
        <f t="shared" si="90"/>
        <v>0</v>
      </c>
      <c r="G573" s="20"/>
      <c r="H573" s="25">
        <v>0</v>
      </c>
      <c r="I573" s="20"/>
      <c r="J573" s="25">
        <v>0</v>
      </c>
      <c r="K573" s="20"/>
      <c r="L573" s="25">
        <v>0</v>
      </c>
      <c r="M573" s="20"/>
      <c r="N573" s="25">
        <v>0</v>
      </c>
      <c r="O573" s="20"/>
      <c r="P573" s="25">
        <v>0</v>
      </c>
      <c r="Q573" s="20"/>
      <c r="R573" s="25">
        <v>0</v>
      </c>
    </row>
    <row r="574" spans="1:18" x14ac:dyDescent="0.25">
      <c r="A574" s="20"/>
      <c r="B574" s="20"/>
      <c r="C574" s="20" t="s">
        <v>238</v>
      </c>
      <c r="D574" s="20"/>
      <c r="E574" s="20"/>
      <c r="F574" s="31">
        <f t="shared" si="90"/>
        <v>0</v>
      </c>
      <c r="G574" s="20"/>
      <c r="H574" s="25">
        <v>0</v>
      </c>
      <c r="I574" s="20"/>
      <c r="J574" s="25">
        <v>0</v>
      </c>
      <c r="K574" s="20"/>
      <c r="L574" s="25">
        <v>0</v>
      </c>
      <c r="M574" s="20"/>
      <c r="N574" s="25">
        <v>0</v>
      </c>
      <c r="O574" s="20"/>
      <c r="P574" s="25">
        <v>0</v>
      </c>
      <c r="Q574" s="20"/>
      <c r="R574" s="25">
        <v>0</v>
      </c>
    </row>
    <row r="575" spans="1:18" x14ac:dyDescent="0.25">
      <c r="A575" s="20"/>
      <c r="B575" s="20"/>
      <c r="C575" s="20" t="s">
        <v>239</v>
      </c>
      <c r="D575" s="20"/>
      <c r="E575" s="20"/>
      <c r="F575" s="31">
        <f t="shared" si="90"/>
        <v>1000</v>
      </c>
      <c r="G575" s="20"/>
      <c r="H575" s="25">
        <v>1000</v>
      </c>
      <c r="I575" s="20"/>
      <c r="J575" s="25">
        <v>0</v>
      </c>
      <c r="K575" s="20"/>
      <c r="L575" s="25">
        <v>0</v>
      </c>
      <c r="M575" s="20"/>
      <c r="N575" s="25">
        <v>0</v>
      </c>
      <c r="O575" s="20"/>
      <c r="P575" s="25">
        <v>1000</v>
      </c>
      <c r="Q575" s="20"/>
      <c r="R575" s="25">
        <v>0</v>
      </c>
    </row>
    <row r="576" spans="1:18" x14ac:dyDescent="0.25">
      <c r="A576" s="20"/>
      <c r="B576" s="20"/>
      <c r="C576" s="20" t="s">
        <v>240</v>
      </c>
      <c r="D576" s="20"/>
      <c r="E576" s="20"/>
      <c r="F576" s="31">
        <f t="shared" si="90"/>
        <v>75000</v>
      </c>
      <c r="G576" s="20"/>
      <c r="H576" s="25">
        <v>0</v>
      </c>
      <c r="I576" s="20"/>
      <c r="J576" s="25">
        <v>72000</v>
      </c>
      <c r="K576" s="20"/>
      <c r="L576" s="25">
        <v>3000</v>
      </c>
      <c r="M576" s="20"/>
      <c r="N576" s="25">
        <v>45000</v>
      </c>
      <c r="O576" s="20"/>
      <c r="P576" s="25">
        <v>30000</v>
      </c>
      <c r="Q576" s="20"/>
      <c r="R576" s="25">
        <v>0</v>
      </c>
    </row>
    <row r="577" spans="1:18" x14ac:dyDescent="0.25">
      <c r="A577" s="20"/>
      <c r="B577" s="20"/>
      <c r="C577" s="20" t="s">
        <v>241</v>
      </c>
      <c r="D577" s="20"/>
      <c r="E577" s="20"/>
      <c r="F577" s="31">
        <f t="shared" si="90"/>
        <v>31000</v>
      </c>
      <c r="G577" s="20"/>
      <c r="H577" s="25">
        <v>0</v>
      </c>
      <c r="I577" s="20"/>
      <c r="J577" s="25">
        <v>31000</v>
      </c>
      <c r="K577" s="20"/>
      <c r="L577" s="25">
        <v>0</v>
      </c>
      <c r="M577" s="20"/>
      <c r="N577" s="25">
        <v>0</v>
      </c>
      <c r="O577" s="20"/>
      <c r="P577" s="25">
        <v>31000</v>
      </c>
      <c r="Q577" s="20"/>
      <c r="R577" s="25">
        <v>0</v>
      </c>
    </row>
    <row r="578" spans="1:18" x14ac:dyDescent="0.25">
      <c r="A578" s="20"/>
      <c r="B578" s="20"/>
      <c r="C578" s="20" t="s">
        <v>242</v>
      </c>
      <c r="D578" s="20"/>
      <c r="E578" s="20"/>
      <c r="F578" s="31">
        <f t="shared" si="90"/>
        <v>0</v>
      </c>
      <c r="G578" s="20"/>
      <c r="H578" s="25"/>
      <c r="I578" s="20"/>
      <c r="J578" s="25"/>
      <c r="K578" s="20"/>
      <c r="L578" s="25"/>
      <c r="M578" s="20"/>
      <c r="N578" s="25"/>
      <c r="O578" s="20"/>
      <c r="P578" s="25"/>
      <c r="Q578" s="20"/>
      <c r="R578" s="25"/>
    </row>
    <row r="579" spans="1:18" x14ac:dyDescent="0.25">
      <c r="A579" s="20"/>
      <c r="B579" s="20"/>
      <c r="C579" s="20"/>
      <c r="D579" s="20"/>
      <c r="E579" s="20" t="s">
        <v>243</v>
      </c>
      <c r="F579" s="31">
        <f t="shared" si="90"/>
        <v>250000</v>
      </c>
      <c r="G579" s="20"/>
      <c r="H579" s="25">
        <v>36000</v>
      </c>
      <c r="I579" s="20"/>
      <c r="J579" s="25">
        <v>200000</v>
      </c>
      <c r="K579" s="20"/>
      <c r="L579" s="25">
        <v>14000</v>
      </c>
      <c r="M579" s="20"/>
      <c r="N579" s="25">
        <v>141000</v>
      </c>
      <c r="O579" s="20"/>
      <c r="P579" s="25">
        <v>109000</v>
      </c>
      <c r="Q579" s="20"/>
      <c r="R579" s="25">
        <v>0</v>
      </c>
    </row>
    <row r="580" spans="1:18" x14ac:dyDescent="0.25">
      <c r="A580" s="20"/>
      <c r="B580" s="20"/>
      <c r="C580" s="20" t="s">
        <v>244</v>
      </c>
      <c r="D580" s="20"/>
      <c r="E580" s="20"/>
      <c r="F580" s="31">
        <f t="shared" si="90"/>
        <v>455000</v>
      </c>
      <c r="G580" s="20"/>
      <c r="H580" s="25">
        <v>80000</v>
      </c>
      <c r="I580" s="20"/>
      <c r="J580" s="25">
        <v>377000</v>
      </c>
      <c r="K580" s="20"/>
      <c r="L580" s="25">
        <v>-2000</v>
      </c>
      <c r="M580" s="20"/>
      <c r="N580" s="25">
        <v>449000</v>
      </c>
      <c r="O580" s="20"/>
      <c r="P580" s="25">
        <v>6000</v>
      </c>
      <c r="Q580" s="20"/>
      <c r="R580" s="25">
        <v>0</v>
      </c>
    </row>
    <row r="581" spans="1:18" x14ac:dyDescent="0.25">
      <c r="A581" s="20"/>
      <c r="B581" s="20"/>
      <c r="C581" s="20" t="s">
        <v>245</v>
      </c>
      <c r="D581" s="20"/>
      <c r="E581" s="20"/>
      <c r="F581" s="28">
        <f t="shared" si="90"/>
        <v>578000</v>
      </c>
      <c r="G581" s="20"/>
      <c r="H581" s="27">
        <v>-329786000</v>
      </c>
      <c r="I581" s="20"/>
      <c r="J581" s="27">
        <v>330364000</v>
      </c>
      <c r="K581" s="20"/>
      <c r="L581" s="27">
        <v>0</v>
      </c>
      <c r="M581" s="20"/>
      <c r="N581" s="27">
        <v>0</v>
      </c>
      <c r="O581" s="20"/>
      <c r="P581" s="27">
        <v>578000</v>
      </c>
      <c r="Q581" s="20"/>
      <c r="R581" s="27">
        <v>0</v>
      </c>
    </row>
    <row r="582" spans="1:18" x14ac:dyDescent="0.25">
      <c r="A582" s="20"/>
      <c r="B582" s="20"/>
      <c r="C582" s="20"/>
      <c r="D582" s="20"/>
      <c r="E582" s="20"/>
      <c r="F582" s="21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</row>
    <row r="583" spans="1:18" x14ac:dyDescent="0.25">
      <c r="A583" s="20"/>
      <c r="B583" s="20"/>
      <c r="C583" s="20"/>
      <c r="D583" s="20"/>
      <c r="E583" s="20" t="s">
        <v>3</v>
      </c>
      <c r="F583" s="28">
        <f>SUM(F545:F582)</f>
        <v>-8872000</v>
      </c>
      <c r="G583" s="27">
        <f t="shared" ref="G583:R583" si="91">SUM(G545:G582)</f>
        <v>0</v>
      </c>
      <c r="H583" s="27">
        <f t="shared" si="91"/>
        <v>-286398000</v>
      </c>
      <c r="I583" s="27">
        <f t="shared" si="91"/>
        <v>0</v>
      </c>
      <c r="J583" s="27">
        <f t="shared" si="91"/>
        <v>267162000</v>
      </c>
      <c r="K583" s="27">
        <f t="shared" si="91"/>
        <v>0</v>
      </c>
      <c r="L583" s="27">
        <f t="shared" si="91"/>
        <v>10364000</v>
      </c>
      <c r="M583" s="27">
        <f t="shared" si="91"/>
        <v>0</v>
      </c>
      <c r="N583" s="27">
        <f t="shared" si="91"/>
        <v>5598000</v>
      </c>
      <c r="O583" s="27">
        <f t="shared" si="91"/>
        <v>0</v>
      </c>
      <c r="P583" s="27">
        <f t="shared" si="91"/>
        <v>-14432000</v>
      </c>
      <c r="Q583" s="27">
        <f t="shared" si="91"/>
        <v>0</v>
      </c>
      <c r="R583" s="27">
        <f t="shared" si="91"/>
        <v>38000</v>
      </c>
    </row>
    <row r="584" spans="1:18" x14ac:dyDescent="0.25">
      <c r="A584" s="20"/>
      <c r="B584" s="20"/>
      <c r="C584" s="20"/>
      <c r="D584" s="20"/>
      <c r="E584" s="20"/>
      <c r="F584" s="21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</row>
    <row r="585" spans="1:18" x14ac:dyDescent="0.25">
      <c r="A585" s="20"/>
      <c r="B585" s="20" t="s">
        <v>24</v>
      </c>
      <c r="C585" s="20"/>
      <c r="D585" s="20"/>
      <c r="E585" s="20"/>
      <c r="F585" s="21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</row>
    <row r="586" spans="1:18" x14ac:dyDescent="0.25">
      <c r="A586" s="20"/>
      <c r="B586" s="20"/>
      <c r="C586" s="20" t="s">
        <v>246</v>
      </c>
      <c r="D586" s="20"/>
      <c r="E586" s="20"/>
      <c r="F586" s="31">
        <f t="shared" ref="F586:F649" si="92">SUM(H586:L586)</f>
        <v>0</v>
      </c>
      <c r="G586" s="20"/>
      <c r="H586" s="25">
        <v>0</v>
      </c>
      <c r="I586" s="20"/>
      <c r="J586" s="25">
        <v>0</v>
      </c>
      <c r="K586" s="20"/>
      <c r="L586" s="25">
        <v>0</v>
      </c>
      <c r="M586" s="20"/>
      <c r="N586" s="25">
        <v>0</v>
      </c>
      <c r="O586" s="20"/>
      <c r="P586" s="25">
        <v>0</v>
      </c>
      <c r="Q586" s="20"/>
      <c r="R586" s="25">
        <v>0</v>
      </c>
    </row>
    <row r="587" spans="1:18" x14ac:dyDescent="0.25">
      <c r="A587" s="20"/>
      <c r="B587" s="20"/>
      <c r="C587" s="20" t="s">
        <v>210</v>
      </c>
      <c r="D587" s="20"/>
      <c r="E587" s="20"/>
      <c r="F587" s="31">
        <f t="shared" si="92"/>
        <v>449000</v>
      </c>
      <c r="G587" s="20"/>
      <c r="H587" s="25">
        <v>158000</v>
      </c>
      <c r="I587" s="20"/>
      <c r="J587" s="25">
        <v>20000</v>
      </c>
      <c r="K587" s="20"/>
      <c r="L587" s="25">
        <v>271000</v>
      </c>
      <c r="M587" s="20"/>
      <c r="N587" s="25">
        <v>224000</v>
      </c>
      <c r="O587" s="20"/>
      <c r="P587" s="25">
        <v>227000</v>
      </c>
      <c r="Q587" s="20"/>
      <c r="R587" s="25">
        <v>2000</v>
      </c>
    </row>
    <row r="588" spans="1:18" x14ac:dyDescent="0.25">
      <c r="A588" s="20"/>
      <c r="B588" s="20"/>
      <c r="C588" s="20" t="s">
        <v>247</v>
      </c>
      <c r="D588" s="20"/>
      <c r="E588" s="20"/>
      <c r="F588" s="31">
        <f t="shared" si="92"/>
        <v>162000</v>
      </c>
      <c r="G588" s="20"/>
      <c r="H588" s="25">
        <v>108000</v>
      </c>
      <c r="I588" s="20"/>
      <c r="J588" s="25">
        <v>32000</v>
      </c>
      <c r="K588" s="20"/>
      <c r="L588" s="25">
        <v>22000</v>
      </c>
      <c r="M588" s="20"/>
      <c r="N588" s="25">
        <v>72000</v>
      </c>
      <c r="O588" s="20"/>
      <c r="P588" s="25">
        <v>90000</v>
      </c>
      <c r="Q588" s="20"/>
      <c r="R588" s="25">
        <v>0</v>
      </c>
    </row>
    <row r="589" spans="1:18" x14ac:dyDescent="0.25">
      <c r="A589" s="20"/>
      <c r="B589" s="20"/>
      <c r="C589" s="20" t="s">
        <v>248</v>
      </c>
      <c r="D589" s="20"/>
      <c r="E589" s="20"/>
      <c r="F589" s="31">
        <f t="shared" si="92"/>
        <v>0</v>
      </c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</row>
    <row r="590" spans="1:18" x14ac:dyDescent="0.25">
      <c r="A590" s="20"/>
      <c r="B590" s="20"/>
      <c r="C590" s="20"/>
      <c r="D590" s="20"/>
      <c r="E590" s="20" t="s">
        <v>249</v>
      </c>
      <c r="F590" s="31">
        <f t="shared" si="92"/>
        <v>43000</v>
      </c>
      <c r="G590" s="20"/>
      <c r="H590" s="25">
        <v>43000</v>
      </c>
      <c r="I590" s="20"/>
      <c r="J590" s="25">
        <v>0</v>
      </c>
      <c r="K590" s="20"/>
      <c r="L590" s="25">
        <v>0</v>
      </c>
      <c r="M590" s="20"/>
      <c r="N590" s="25">
        <v>28000</v>
      </c>
      <c r="O590" s="20"/>
      <c r="P590" s="25">
        <v>15000</v>
      </c>
      <c r="Q590" s="20"/>
      <c r="R590" s="25">
        <v>0</v>
      </c>
    </row>
    <row r="591" spans="1:18" x14ac:dyDescent="0.25">
      <c r="A591" s="20"/>
      <c r="B591" s="20"/>
      <c r="C591" s="20" t="s">
        <v>211</v>
      </c>
      <c r="D591" s="20"/>
      <c r="E591" s="20"/>
      <c r="F591" s="31">
        <f t="shared" si="92"/>
        <v>5635000</v>
      </c>
      <c r="G591" s="20"/>
      <c r="H591" s="25">
        <v>606000</v>
      </c>
      <c r="I591" s="20"/>
      <c r="J591" s="25">
        <v>84000</v>
      </c>
      <c r="K591" s="20"/>
      <c r="L591" s="25">
        <v>4945000</v>
      </c>
      <c r="M591" s="20"/>
      <c r="N591" s="25">
        <v>2922000</v>
      </c>
      <c r="O591" s="20"/>
      <c r="P591" s="25">
        <v>2802000</v>
      </c>
      <c r="Q591" s="20"/>
      <c r="R591" s="25">
        <v>89000</v>
      </c>
    </row>
    <row r="592" spans="1:18" x14ac:dyDescent="0.25">
      <c r="A592" s="20"/>
      <c r="B592" s="20"/>
      <c r="C592" s="20" t="s">
        <v>250</v>
      </c>
      <c r="D592" s="20"/>
      <c r="E592" s="20"/>
      <c r="F592" s="31">
        <f t="shared" si="92"/>
        <v>867000</v>
      </c>
      <c r="G592" s="20"/>
      <c r="H592" s="25">
        <v>65000</v>
      </c>
      <c r="I592" s="20"/>
      <c r="J592" s="25">
        <v>19000</v>
      </c>
      <c r="K592" s="20"/>
      <c r="L592" s="25">
        <v>783000</v>
      </c>
      <c r="M592" s="20"/>
      <c r="N592" s="25">
        <v>421000</v>
      </c>
      <c r="O592" s="20"/>
      <c r="P592" s="25">
        <v>446000</v>
      </c>
      <c r="Q592" s="20"/>
      <c r="R592" s="25">
        <v>0</v>
      </c>
    </row>
    <row r="593" spans="1:18" x14ac:dyDescent="0.25">
      <c r="A593" s="20"/>
      <c r="B593" s="20"/>
      <c r="C593" s="20" t="s">
        <v>251</v>
      </c>
      <c r="D593" s="20"/>
      <c r="E593" s="20"/>
      <c r="F593" s="31">
        <f t="shared" si="92"/>
        <v>126000</v>
      </c>
      <c r="G593" s="20"/>
      <c r="H593" s="25">
        <v>124000</v>
      </c>
      <c r="I593" s="20"/>
      <c r="J593" s="25">
        <v>-5000</v>
      </c>
      <c r="K593" s="20"/>
      <c r="L593" s="25">
        <v>7000</v>
      </c>
      <c r="M593" s="20"/>
      <c r="N593" s="25">
        <v>92000</v>
      </c>
      <c r="O593" s="20"/>
      <c r="P593" s="25">
        <v>40000</v>
      </c>
      <c r="Q593" s="20"/>
      <c r="R593" s="25">
        <v>6000</v>
      </c>
    </row>
    <row r="594" spans="1:18" x14ac:dyDescent="0.25">
      <c r="A594" s="20"/>
      <c r="B594" s="20"/>
      <c r="C594" s="20" t="s">
        <v>252</v>
      </c>
      <c r="D594" s="20"/>
      <c r="E594" s="20"/>
      <c r="F594" s="31">
        <f t="shared" si="92"/>
        <v>425000</v>
      </c>
      <c r="G594" s="20"/>
      <c r="H594" s="25">
        <v>228000</v>
      </c>
      <c r="I594" s="20"/>
      <c r="J594" s="25">
        <v>12000</v>
      </c>
      <c r="K594" s="20"/>
      <c r="L594" s="25">
        <v>185000</v>
      </c>
      <c r="M594" s="20"/>
      <c r="N594" s="25">
        <v>216000</v>
      </c>
      <c r="O594" s="20"/>
      <c r="P594" s="25">
        <v>214000</v>
      </c>
      <c r="Q594" s="20"/>
      <c r="R594" s="25">
        <v>5000</v>
      </c>
    </row>
    <row r="595" spans="1:18" x14ac:dyDescent="0.25">
      <c r="A595" s="20"/>
      <c r="B595" s="20"/>
      <c r="C595" s="20" t="s">
        <v>253</v>
      </c>
      <c r="D595" s="20"/>
      <c r="E595" s="20"/>
      <c r="F595" s="31">
        <f t="shared" si="92"/>
        <v>0</v>
      </c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</row>
    <row r="596" spans="1:18" x14ac:dyDescent="0.25">
      <c r="A596" s="20"/>
      <c r="B596" s="20"/>
      <c r="C596" s="20"/>
      <c r="D596" s="20"/>
      <c r="E596" s="20" t="s">
        <v>254</v>
      </c>
      <c r="F596" s="31">
        <f t="shared" si="92"/>
        <v>7337000</v>
      </c>
      <c r="G596" s="20"/>
      <c r="H596" s="25">
        <v>65000</v>
      </c>
      <c r="I596" s="20"/>
      <c r="J596" s="25">
        <v>687000</v>
      </c>
      <c r="K596" s="20"/>
      <c r="L596" s="25">
        <v>6585000</v>
      </c>
      <c r="M596" s="20"/>
      <c r="N596" s="25">
        <v>1553000</v>
      </c>
      <c r="O596" s="20"/>
      <c r="P596" s="25">
        <v>5784000</v>
      </c>
      <c r="Q596" s="20"/>
      <c r="R596" s="25">
        <v>0</v>
      </c>
    </row>
    <row r="597" spans="1:18" x14ac:dyDescent="0.25">
      <c r="A597" s="20"/>
      <c r="B597" s="20"/>
      <c r="C597" s="20" t="s">
        <v>213</v>
      </c>
      <c r="D597" s="20"/>
      <c r="E597" s="20"/>
      <c r="F597" s="31">
        <f t="shared" si="92"/>
        <v>0</v>
      </c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</row>
    <row r="598" spans="1:18" x14ac:dyDescent="0.25">
      <c r="A598" s="20"/>
      <c r="B598" s="20"/>
      <c r="C598" s="20"/>
      <c r="D598" s="20"/>
      <c r="E598" s="20" t="s">
        <v>214</v>
      </c>
      <c r="F598" s="31">
        <f t="shared" si="92"/>
        <v>32549000</v>
      </c>
      <c r="G598" s="20"/>
      <c r="H598" s="25">
        <v>698000</v>
      </c>
      <c r="I598" s="20"/>
      <c r="J598" s="25">
        <v>2712000</v>
      </c>
      <c r="K598" s="20"/>
      <c r="L598" s="25">
        <v>29139000</v>
      </c>
      <c r="M598" s="20"/>
      <c r="N598" s="25">
        <v>15540000</v>
      </c>
      <c r="O598" s="20"/>
      <c r="P598" s="25">
        <v>17086000</v>
      </c>
      <c r="Q598" s="20"/>
      <c r="R598" s="25">
        <v>77000</v>
      </c>
    </row>
    <row r="599" spans="1:18" x14ac:dyDescent="0.25">
      <c r="A599" s="20"/>
      <c r="B599" s="20"/>
      <c r="C599" s="20" t="s">
        <v>215</v>
      </c>
      <c r="D599" s="20"/>
      <c r="E599" s="20"/>
      <c r="F599" s="31">
        <f t="shared" si="92"/>
        <v>733000</v>
      </c>
      <c r="G599" s="20"/>
      <c r="H599" s="25">
        <v>586000</v>
      </c>
      <c r="I599" s="20"/>
      <c r="J599" s="25">
        <v>-99000</v>
      </c>
      <c r="K599" s="20"/>
      <c r="L599" s="25">
        <v>246000</v>
      </c>
      <c r="M599" s="20"/>
      <c r="N599" s="25">
        <v>821000</v>
      </c>
      <c r="O599" s="20"/>
      <c r="P599" s="25">
        <v>776000</v>
      </c>
      <c r="Q599" s="20"/>
      <c r="R599" s="25">
        <v>864000</v>
      </c>
    </row>
    <row r="600" spans="1:18" x14ac:dyDescent="0.25">
      <c r="A600" s="20"/>
      <c r="B600" s="20"/>
      <c r="C600" s="20" t="s">
        <v>255</v>
      </c>
      <c r="D600" s="20"/>
      <c r="E600" s="20"/>
      <c r="F600" s="31">
        <f t="shared" si="92"/>
        <v>18000</v>
      </c>
      <c r="G600" s="20"/>
      <c r="H600" s="25">
        <v>0</v>
      </c>
      <c r="I600" s="20"/>
      <c r="J600" s="25">
        <v>18000</v>
      </c>
      <c r="K600" s="20"/>
      <c r="L600" s="25">
        <v>0</v>
      </c>
      <c r="M600" s="20"/>
      <c r="N600" s="25">
        <v>13000</v>
      </c>
      <c r="O600" s="20"/>
      <c r="P600" s="25">
        <v>5000</v>
      </c>
      <c r="Q600" s="20"/>
      <c r="R600" s="25">
        <v>0</v>
      </c>
    </row>
    <row r="601" spans="1:18" x14ac:dyDescent="0.25">
      <c r="A601" s="20"/>
      <c r="B601" s="20"/>
      <c r="C601" s="20" t="s">
        <v>256</v>
      </c>
      <c r="D601" s="20"/>
      <c r="E601" s="20"/>
      <c r="F601" s="31">
        <f t="shared" si="92"/>
        <v>0</v>
      </c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</row>
    <row r="602" spans="1:18" x14ac:dyDescent="0.25">
      <c r="A602" s="20"/>
      <c r="B602" s="20"/>
      <c r="C602" s="20"/>
      <c r="D602" s="20"/>
      <c r="E602" s="20" t="s">
        <v>51</v>
      </c>
      <c r="F602" s="31">
        <f t="shared" si="92"/>
        <v>3955000</v>
      </c>
      <c r="G602" s="20"/>
      <c r="H602" s="25">
        <v>43000</v>
      </c>
      <c r="I602" s="20"/>
      <c r="J602" s="25">
        <v>105000</v>
      </c>
      <c r="K602" s="20"/>
      <c r="L602" s="25">
        <v>3807000</v>
      </c>
      <c r="M602" s="20"/>
      <c r="N602" s="25">
        <v>1851000</v>
      </c>
      <c r="O602" s="20"/>
      <c r="P602" s="25">
        <v>2107000</v>
      </c>
      <c r="Q602" s="20"/>
      <c r="R602" s="25">
        <v>3000</v>
      </c>
    </row>
    <row r="603" spans="1:18" x14ac:dyDescent="0.25">
      <c r="A603" s="20"/>
      <c r="B603" s="20"/>
      <c r="C603" s="20" t="s">
        <v>257</v>
      </c>
      <c r="D603" s="20"/>
      <c r="E603" s="20"/>
      <c r="F603" s="31">
        <f t="shared" si="92"/>
        <v>0</v>
      </c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</row>
    <row r="604" spans="1:18" x14ac:dyDescent="0.25">
      <c r="A604" s="20"/>
      <c r="B604" s="20"/>
      <c r="C604" s="20"/>
      <c r="D604" s="20"/>
      <c r="E604" s="20" t="s">
        <v>258</v>
      </c>
      <c r="F604" s="31">
        <f t="shared" si="92"/>
        <v>4714000</v>
      </c>
      <c r="G604" s="20"/>
      <c r="H604" s="25">
        <v>1437000</v>
      </c>
      <c r="I604" s="20"/>
      <c r="J604" s="25">
        <v>2023000</v>
      </c>
      <c r="K604" s="20"/>
      <c r="L604" s="25">
        <v>1254000</v>
      </c>
      <c r="M604" s="20"/>
      <c r="N604" s="25">
        <v>2879000</v>
      </c>
      <c r="O604" s="20"/>
      <c r="P604" s="25">
        <v>1835000</v>
      </c>
      <c r="Q604" s="20"/>
      <c r="R604" s="25">
        <v>0</v>
      </c>
    </row>
    <row r="605" spans="1:18" x14ac:dyDescent="0.25">
      <c r="A605" s="20"/>
      <c r="B605" s="20"/>
      <c r="C605" s="20" t="s">
        <v>259</v>
      </c>
      <c r="D605" s="20"/>
      <c r="E605" s="20"/>
      <c r="F605" s="31">
        <f t="shared" si="92"/>
        <v>0</v>
      </c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</row>
    <row r="606" spans="1:18" x14ac:dyDescent="0.25">
      <c r="A606" s="20"/>
      <c r="B606" s="20"/>
      <c r="C606" s="20"/>
      <c r="D606" s="20"/>
      <c r="E606" s="20" t="s">
        <v>260</v>
      </c>
      <c r="F606" s="31">
        <f t="shared" si="92"/>
        <v>283000</v>
      </c>
      <c r="G606" s="20"/>
      <c r="H606" s="25">
        <v>28000</v>
      </c>
      <c r="I606" s="20"/>
      <c r="J606" s="25">
        <v>65000</v>
      </c>
      <c r="K606" s="20"/>
      <c r="L606" s="25">
        <v>190000</v>
      </c>
      <c r="M606" s="20"/>
      <c r="N606" s="25">
        <v>202000</v>
      </c>
      <c r="O606" s="20"/>
      <c r="P606" s="25">
        <v>81000</v>
      </c>
      <c r="Q606" s="20"/>
      <c r="R606" s="25">
        <v>0</v>
      </c>
    </row>
    <row r="607" spans="1:18" x14ac:dyDescent="0.25">
      <c r="A607" s="20"/>
      <c r="B607" s="20"/>
      <c r="C607" s="20" t="s">
        <v>261</v>
      </c>
      <c r="D607" s="20"/>
      <c r="E607" s="20"/>
      <c r="F607" s="31">
        <f t="shared" si="92"/>
        <v>0</v>
      </c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</row>
    <row r="608" spans="1:18" x14ac:dyDescent="0.25">
      <c r="A608" s="20"/>
      <c r="B608" s="20"/>
      <c r="C608" s="20"/>
      <c r="D608" s="20"/>
      <c r="E608" s="20" t="s">
        <v>262</v>
      </c>
      <c r="F608" s="31">
        <f t="shared" si="92"/>
        <v>3810000</v>
      </c>
      <c r="G608" s="20"/>
      <c r="H608" s="25">
        <v>-1000</v>
      </c>
      <c r="I608" s="20"/>
      <c r="J608" s="25">
        <v>3000</v>
      </c>
      <c r="K608" s="20"/>
      <c r="L608" s="25">
        <v>3808000</v>
      </c>
      <c r="M608" s="20"/>
      <c r="N608" s="25">
        <v>2264000</v>
      </c>
      <c r="O608" s="20"/>
      <c r="P608" s="25">
        <v>1546000</v>
      </c>
      <c r="Q608" s="20"/>
      <c r="R608" s="25">
        <v>0</v>
      </c>
    </row>
    <row r="609" spans="1:18" x14ac:dyDescent="0.25">
      <c r="A609" s="20"/>
      <c r="B609" s="20"/>
      <c r="C609" s="20" t="s">
        <v>263</v>
      </c>
      <c r="D609" s="20"/>
      <c r="E609" s="20"/>
      <c r="F609" s="31">
        <f t="shared" si="92"/>
        <v>0</v>
      </c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</row>
    <row r="610" spans="1:18" x14ac:dyDescent="0.25">
      <c r="A610" s="20"/>
      <c r="B610" s="20"/>
      <c r="C610" s="20"/>
      <c r="D610" s="20"/>
      <c r="E610" s="20" t="s">
        <v>264</v>
      </c>
      <c r="F610" s="31">
        <f t="shared" si="92"/>
        <v>550000</v>
      </c>
      <c r="G610" s="20"/>
      <c r="H610" s="25">
        <v>335000</v>
      </c>
      <c r="I610" s="20"/>
      <c r="J610" s="25">
        <v>192000</v>
      </c>
      <c r="K610" s="20"/>
      <c r="L610" s="25">
        <v>23000</v>
      </c>
      <c r="M610" s="20"/>
      <c r="N610" s="25">
        <v>375000</v>
      </c>
      <c r="O610" s="20"/>
      <c r="P610" s="25">
        <v>281000</v>
      </c>
      <c r="Q610" s="20"/>
      <c r="R610" s="25">
        <v>106000</v>
      </c>
    </row>
    <row r="611" spans="1:18" x14ac:dyDescent="0.25">
      <c r="A611" s="20"/>
      <c r="B611" s="20"/>
      <c r="C611" s="20" t="s">
        <v>265</v>
      </c>
      <c r="D611" s="20"/>
      <c r="E611" s="20"/>
      <c r="F611" s="31">
        <f t="shared" si="92"/>
        <v>0</v>
      </c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</row>
    <row r="612" spans="1:18" x14ac:dyDescent="0.25">
      <c r="A612" s="20"/>
      <c r="B612" s="20"/>
      <c r="C612" s="20"/>
      <c r="D612" s="20"/>
      <c r="E612" s="20" t="s">
        <v>266</v>
      </c>
      <c r="F612" s="31">
        <f t="shared" si="92"/>
        <v>283000</v>
      </c>
      <c r="G612" s="20"/>
      <c r="H612" s="25">
        <v>0</v>
      </c>
      <c r="I612" s="20"/>
      <c r="J612" s="25">
        <v>229000</v>
      </c>
      <c r="K612" s="20"/>
      <c r="L612" s="25">
        <v>54000</v>
      </c>
      <c r="M612" s="20"/>
      <c r="N612" s="25">
        <v>148000</v>
      </c>
      <c r="O612" s="20"/>
      <c r="P612" s="25">
        <v>135000</v>
      </c>
      <c r="Q612" s="20"/>
      <c r="R612" s="25">
        <v>0</v>
      </c>
    </row>
    <row r="613" spans="1:18" x14ac:dyDescent="0.25">
      <c r="A613" s="20"/>
      <c r="B613" s="20"/>
      <c r="C613" s="20" t="s">
        <v>267</v>
      </c>
      <c r="D613" s="20"/>
      <c r="E613" s="20"/>
      <c r="F613" s="31">
        <f t="shared" si="92"/>
        <v>60000</v>
      </c>
      <c r="G613" s="20"/>
      <c r="H613" s="25">
        <v>60000</v>
      </c>
      <c r="I613" s="20"/>
      <c r="J613" s="25">
        <v>0</v>
      </c>
      <c r="K613" s="20"/>
      <c r="L613" s="25">
        <v>0</v>
      </c>
      <c r="M613" s="20"/>
      <c r="N613" s="25">
        <v>8000</v>
      </c>
      <c r="O613" s="20"/>
      <c r="P613" s="25">
        <v>52000</v>
      </c>
      <c r="Q613" s="20"/>
      <c r="R613" s="25">
        <v>0</v>
      </c>
    </row>
    <row r="614" spans="1:18" x14ac:dyDescent="0.25">
      <c r="A614" s="20"/>
      <c r="B614" s="20"/>
      <c r="C614" s="20" t="s">
        <v>268</v>
      </c>
      <c r="D614" s="20"/>
      <c r="E614" s="20"/>
      <c r="F614" s="31">
        <f t="shared" si="92"/>
        <v>0</v>
      </c>
      <c r="G614" s="20"/>
      <c r="H614" s="25">
        <v>0</v>
      </c>
      <c r="I614" s="20"/>
      <c r="J614" s="25">
        <v>0</v>
      </c>
      <c r="K614" s="20"/>
      <c r="L614" s="25">
        <v>0</v>
      </c>
      <c r="M614" s="20"/>
      <c r="N614" s="25">
        <v>0</v>
      </c>
      <c r="O614" s="20"/>
      <c r="P614" s="25">
        <v>0</v>
      </c>
      <c r="Q614" s="20"/>
      <c r="R614" s="25">
        <v>0</v>
      </c>
    </row>
    <row r="615" spans="1:18" x14ac:dyDescent="0.25">
      <c r="A615" s="20"/>
      <c r="B615" s="20"/>
      <c r="C615" s="20" t="s">
        <v>269</v>
      </c>
      <c r="D615" s="20"/>
      <c r="E615" s="20"/>
      <c r="F615" s="31">
        <f t="shared" si="92"/>
        <v>5795000</v>
      </c>
      <c r="G615" s="20"/>
      <c r="H615" s="25">
        <v>1000</v>
      </c>
      <c r="I615" s="20"/>
      <c r="J615" s="25">
        <v>272000</v>
      </c>
      <c r="K615" s="20"/>
      <c r="L615" s="25">
        <v>5522000</v>
      </c>
      <c r="M615" s="20"/>
      <c r="N615" s="25">
        <v>2376000</v>
      </c>
      <c r="O615" s="20"/>
      <c r="P615" s="25">
        <v>3419000</v>
      </c>
      <c r="Q615" s="20"/>
      <c r="R615" s="25">
        <v>0</v>
      </c>
    </row>
    <row r="616" spans="1:18" x14ac:dyDescent="0.25">
      <c r="A616" s="20"/>
      <c r="B616" s="20"/>
      <c r="C616" s="20" t="s">
        <v>270</v>
      </c>
      <c r="D616" s="20"/>
      <c r="E616" s="20"/>
      <c r="F616" s="31">
        <f t="shared" si="92"/>
        <v>2878000</v>
      </c>
      <c r="G616" s="20"/>
      <c r="H616" s="25">
        <v>0</v>
      </c>
      <c r="I616" s="20"/>
      <c r="J616" s="25">
        <v>3000</v>
      </c>
      <c r="K616" s="20"/>
      <c r="L616" s="25">
        <v>2875000</v>
      </c>
      <c r="M616" s="20"/>
      <c r="N616" s="25">
        <v>1602000</v>
      </c>
      <c r="O616" s="20"/>
      <c r="P616" s="25">
        <v>1276000</v>
      </c>
      <c r="Q616" s="20"/>
      <c r="R616" s="25">
        <v>0</v>
      </c>
    </row>
    <row r="617" spans="1:18" x14ac:dyDescent="0.25">
      <c r="A617" s="20"/>
      <c r="B617" s="20"/>
      <c r="C617" s="20" t="s">
        <v>271</v>
      </c>
      <c r="D617" s="20"/>
      <c r="E617" s="20"/>
      <c r="F617" s="31">
        <f t="shared" si="92"/>
        <v>0</v>
      </c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</row>
    <row r="618" spans="1:18" x14ac:dyDescent="0.25">
      <c r="A618" s="20"/>
      <c r="B618" s="20"/>
      <c r="C618" s="20" t="s">
        <v>272</v>
      </c>
      <c r="D618" s="20"/>
      <c r="E618" s="20" t="s">
        <v>273</v>
      </c>
      <c r="F618" s="31">
        <f t="shared" si="92"/>
        <v>0</v>
      </c>
      <c r="G618" s="20"/>
      <c r="H618" s="25">
        <v>0</v>
      </c>
      <c r="I618" s="20"/>
      <c r="J618" s="25">
        <v>0</v>
      </c>
      <c r="K618" s="20"/>
      <c r="L618" s="25">
        <v>0</v>
      </c>
      <c r="M618" s="20"/>
      <c r="N618" s="25">
        <v>0</v>
      </c>
      <c r="O618" s="20"/>
      <c r="P618" s="25">
        <v>0</v>
      </c>
      <c r="Q618" s="20"/>
      <c r="R618" s="25">
        <v>0</v>
      </c>
    </row>
    <row r="619" spans="1:18" x14ac:dyDescent="0.25">
      <c r="A619" s="20"/>
      <c r="B619" s="20"/>
      <c r="C619" s="20" t="s">
        <v>274</v>
      </c>
      <c r="D619" s="20"/>
      <c r="E619" s="20"/>
      <c r="F619" s="31">
        <f t="shared" si="92"/>
        <v>468000</v>
      </c>
      <c r="G619" s="20"/>
      <c r="H619" s="25">
        <v>0</v>
      </c>
      <c r="I619" s="20"/>
      <c r="J619" s="25">
        <v>0</v>
      </c>
      <c r="K619" s="20"/>
      <c r="L619" s="25">
        <v>468000</v>
      </c>
      <c r="M619" s="20"/>
      <c r="N619" s="25">
        <v>23000</v>
      </c>
      <c r="O619" s="20"/>
      <c r="P619" s="25">
        <v>445000</v>
      </c>
      <c r="Q619" s="20"/>
      <c r="R619" s="25">
        <v>0</v>
      </c>
    </row>
    <row r="620" spans="1:18" x14ac:dyDescent="0.25">
      <c r="A620" s="20"/>
      <c r="B620" s="20"/>
      <c r="C620" s="20" t="s">
        <v>275</v>
      </c>
      <c r="D620" s="20"/>
      <c r="E620" s="20"/>
      <c r="F620" s="31">
        <f t="shared" si="92"/>
        <v>1978000</v>
      </c>
      <c r="G620" s="20"/>
      <c r="H620" s="25">
        <v>524000</v>
      </c>
      <c r="I620" s="20"/>
      <c r="J620" s="25">
        <v>708000</v>
      </c>
      <c r="K620" s="20"/>
      <c r="L620" s="25">
        <v>746000</v>
      </c>
      <c r="M620" s="20"/>
      <c r="N620" s="25">
        <v>949000</v>
      </c>
      <c r="O620" s="20"/>
      <c r="P620" s="25">
        <v>1371000</v>
      </c>
      <c r="Q620" s="20"/>
      <c r="R620" s="25">
        <v>342000</v>
      </c>
    </row>
    <row r="621" spans="1:18" x14ac:dyDescent="0.25">
      <c r="A621" s="20"/>
      <c r="B621" s="20"/>
      <c r="C621" s="20" t="s">
        <v>276</v>
      </c>
      <c r="D621" s="20"/>
      <c r="E621" s="20"/>
      <c r="F621" s="31">
        <f t="shared" si="92"/>
        <v>41000</v>
      </c>
      <c r="G621" s="20"/>
      <c r="H621" s="25">
        <v>1000</v>
      </c>
      <c r="I621" s="20"/>
      <c r="J621" s="25">
        <v>35000</v>
      </c>
      <c r="K621" s="20"/>
      <c r="L621" s="25">
        <v>5000</v>
      </c>
      <c r="M621" s="20"/>
      <c r="N621" s="25">
        <v>21000</v>
      </c>
      <c r="O621" s="20"/>
      <c r="P621" s="25">
        <v>20000</v>
      </c>
      <c r="Q621" s="20"/>
      <c r="R621" s="25">
        <v>0</v>
      </c>
    </row>
    <row r="622" spans="1:18" x14ac:dyDescent="0.25">
      <c r="A622" s="20"/>
      <c r="B622" s="20"/>
      <c r="C622" s="20" t="s">
        <v>277</v>
      </c>
      <c r="D622" s="20"/>
      <c r="E622" s="20"/>
      <c r="F622" s="31">
        <f t="shared" si="92"/>
        <v>255000</v>
      </c>
      <c r="G622" s="20"/>
      <c r="H622" s="25">
        <v>1000</v>
      </c>
      <c r="I622" s="20"/>
      <c r="J622" s="25">
        <v>3000</v>
      </c>
      <c r="K622" s="20"/>
      <c r="L622" s="25">
        <v>251000</v>
      </c>
      <c r="M622" s="20"/>
      <c r="N622" s="25">
        <v>168000</v>
      </c>
      <c r="O622" s="20"/>
      <c r="P622" s="25">
        <v>87000</v>
      </c>
      <c r="Q622" s="20"/>
      <c r="R622" s="25">
        <v>0</v>
      </c>
    </row>
    <row r="623" spans="1:18" x14ac:dyDescent="0.25">
      <c r="A623" s="20"/>
      <c r="B623" s="20"/>
      <c r="C623" s="20" t="s">
        <v>278</v>
      </c>
      <c r="D623" s="20"/>
      <c r="E623" s="20"/>
      <c r="F623" s="31">
        <f t="shared" si="92"/>
        <v>1287000</v>
      </c>
      <c r="G623" s="20"/>
      <c r="H623" s="25">
        <v>53000</v>
      </c>
      <c r="I623" s="20"/>
      <c r="J623" s="25">
        <v>189000</v>
      </c>
      <c r="K623" s="20"/>
      <c r="L623" s="25">
        <v>1045000</v>
      </c>
      <c r="M623" s="20"/>
      <c r="N623" s="25">
        <v>531000</v>
      </c>
      <c r="O623" s="20"/>
      <c r="P623" s="25">
        <v>756000</v>
      </c>
      <c r="Q623" s="20"/>
      <c r="R623" s="25">
        <v>0</v>
      </c>
    </row>
    <row r="624" spans="1:18" x14ac:dyDescent="0.25">
      <c r="A624" s="20"/>
      <c r="B624" s="20"/>
      <c r="C624" s="20" t="s">
        <v>218</v>
      </c>
      <c r="D624" s="20"/>
      <c r="E624" s="20"/>
      <c r="F624" s="31">
        <f t="shared" si="92"/>
        <v>2399000</v>
      </c>
      <c r="G624" s="20"/>
      <c r="H624" s="25">
        <v>81000</v>
      </c>
      <c r="I624" s="20"/>
      <c r="J624" s="25">
        <v>195000</v>
      </c>
      <c r="K624" s="20"/>
      <c r="L624" s="25">
        <v>2123000</v>
      </c>
      <c r="M624" s="20"/>
      <c r="N624" s="25">
        <v>813000</v>
      </c>
      <c r="O624" s="20"/>
      <c r="P624" s="25">
        <v>1586000</v>
      </c>
      <c r="Q624" s="20"/>
      <c r="R624" s="25">
        <v>0</v>
      </c>
    </row>
    <row r="625" spans="1:18" x14ac:dyDescent="0.25">
      <c r="A625" s="20"/>
      <c r="B625" s="20"/>
      <c r="C625" s="20" t="s">
        <v>279</v>
      </c>
      <c r="D625" s="20"/>
      <c r="E625" s="20"/>
      <c r="F625" s="31">
        <f t="shared" si="92"/>
        <v>4144000</v>
      </c>
      <c r="G625" s="20"/>
      <c r="H625" s="25">
        <v>-1000</v>
      </c>
      <c r="I625" s="20"/>
      <c r="J625" s="25">
        <v>5000</v>
      </c>
      <c r="K625" s="20"/>
      <c r="L625" s="25">
        <v>4140000</v>
      </c>
      <c r="M625" s="20"/>
      <c r="N625" s="25">
        <v>781000</v>
      </c>
      <c r="O625" s="20"/>
      <c r="P625" s="25">
        <v>3366000</v>
      </c>
      <c r="Q625" s="20"/>
      <c r="R625" s="25">
        <v>3000</v>
      </c>
    </row>
    <row r="626" spans="1:18" x14ac:dyDescent="0.25">
      <c r="A626" s="20"/>
      <c r="B626" s="20"/>
      <c r="C626" s="20" t="s">
        <v>219</v>
      </c>
      <c r="D626" s="20"/>
      <c r="E626" s="20"/>
      <c r="F626" s="31">
        <f t="shared" si="92"/>
        <v>392000</v>
      </c>
      <c r="G626" s="20"/>
      <c r="H626" s="25">
        <v>0</v>
      </c>
      <c r="I626" s="20"/>
      <c r="J626" s="25">
        <v>77000</v>
      </c>
      <c r="K626" s="20"/>
      <c r="L626" s="25">
        <v>315000</v>
      </c>
      <c r="M626" s="20"/>
      <c r="N626" s="25">
        <v>238000</v>
      </c>
      <c r="O626" s="20"/>
      <c r="P626" s="25">
        <v>154000</v>
      </c>
      <c r="Q626" s="20"/>
      <c r="R626" s="25">
        <v>0</v>
      </c>
    </row>
    <row r="627" spans="1:18" x14ac:dyDescent="0.25">
      <c r="A627" s="20"/>
      <c r="B627" s="20"/>
      <c r="C627" s="20" t="s">
        <v>280</v>
      </c>
      <c r="D627" s="20"/>
      <c r="E627" s="20"/>
      <c r="F627" s="31">
        <f t="shared" si="92"/>
        <v>-101000</v>
      </c>
      <c r="G627" s="20"/>
      <c r="H627" s="25">
        <v>21000</v>
      </c>
      <c r="I627" s="20"/>
      <c r="J627" s="25">
        <v>-122000</v>
      </c>
      <c r="K627" s="20"/>
      <c r="L627" s="25">
        <v>0</v>
      </c>
      <c r="M627" s="20"/>
      <c r="N627" s="25">
        <v>12000</v>
      </c>
      <c r="O627" s="20"/>
      <c r="P627" s="25">
        <v>-113000</v>
      </c>
      <c r="Q627" s="20"/>
      <c r="R627" s="25">
        <v>0</v>
      </c>
    </row>
    <row r="628" spans="1:18" x14ac:dyDescent="0.25">
      <c r="A628" s="20"/>
      <c r="B628" s="20"/>
      <c r="C628" s="20" t="s">
        <v>281</v>
      </c>
      <c r="D628" s="20"/>
      <c r="E628" s="20"/>
      <c r="F628" s="31">
        <f t="shared" si="92"/>
        <v>-2000</v>
      </c>
      <c r="G628" s="20"/>
      <c r="H628" s="25">
        <v>-38000</v>
      </c>
      <c r="I628" s="20"/>
      <c r="J628" s="25">
        <v>56000</v>
      </c>
      <c r="K628" s="20"/>
      <c r="L628" s="25">
        <v>-20000</v>
      </c>
      <c r="M628" s="20"/>
      <c r="N628" s="25">
        <v>0</v>
      </c>
      <c r="O628" s="20"/>
      <c r="P628" s="25">
        <v>-2000</v>
      </c>
      <c r="Q628" s="20"/>
      <c r="R628" s="25">
        <v>0</v>
      </c>
    </row>
    <row r="629" spans="1:18" x14ac:dyDescent="0.25">
      <c r="A629" s="20"/>
      <c r="B629" s="20"/>
      <c r="C629" s="20" t="s">
        <v>282</v>
      </c>
      <c r="D629" s="20"/>
      <c r="E629" s="20"/>
      <c r="F629" s="31">
        <f t="shared" si="92"/>
        <v>3673000</v>
      </c>
      <c r="G629" s="20"/>
      <c r="H629" s="25">
        <v>115000</v>
      </c>
      <c r="I629" s="20"/>
      <c r="J629" s="25">
        <v>192000</v>
      </c>
      <c r="K629" s="20"/>
      <c r="L629" s="25">
        <v>3366000</v>
      </c>
      <c r="M629" s="20"/>
      <c r="N629" s="25">
        <v>1423000</v>
      </c>
      <c r="O629" s="20"/>
      <c r="P629" s="25">
        <v>2250000</v>
      </c>
      <c r="Q629" s="20"/>
      <c r="R629" s="25">
        <v>0</v>
      </c>
    </row>
    <row r="630" spans="1:18" x14ac:dyDescent="0.25">
      <c r="A630" s="20"/>
      <c r="B630" s="20"/>
      <c r="C630" s="20" t="s">
        <v>220</v>
      </c>
      <c r="D630" s="20"/>
      <c r="E630" s="20"/>
      <c r="F630" s="31">
        <f t="shared" si="92"/>
        <v>8524000</v>
      </c>
      <c r="G630" s="20"/>
      <c r="H630" s="25">
        <v>5000</v>
      </c>
      <c r="I630" s="20"/>
      <c r="J630" s="25">
        <v>327000</v>
      </c>
      <c r="K630" s="20"/>
      <c r="L630" s="25">
        <v>8192000</v>
      </c>
      <c r="M630" s="20"/>
      <c r="N630" s="25">
        <v>4535000</v>
      </c>
      <c r="O630" s="20"/>
      <c r="P630" s="25">
        <v>3989000</v>
      </c>
      <c r="Q630" s="20"/>
      <c r="R630" s="25">
        <v>0</v>
      </c>
    </row>
    <row r="631" spans="1:18" x14ac:dyDescent="0.25">
      <c r="A631" s="20"/>
      <c r="B631" s="20"/>
      <c r="C631" s="20" t="s">
        <v>221</v>
      </c>
      <c r="D631" s="20"/>
      <c r="E631" s="20"/>
      <c r="F631" s="31">
        <f t="shared" si="92"/>
        <v>213000</v>
      </c>
      <c r="G631" s="20"/>
      <c r="H631" s="25">
        <v>102000</v>
      </c>
      <c r="I631" s="20"/>
      <c r="J631" s="25">
        <v>84000</v>
      </c>
      <c r="K631" s="20"/>
      <c r="L631" s="25">
        <v>27000</v>
      </c>
      <c r="M631" s="20"/>
      <c r="N631" s="25">
        <v>130000</v>
      </c>
      <c r="O631" s="20"/>
      <c r="P631" s="25">
        <v>83000</v>
      </c>
      <c r="Q631" s="20"/>
      <c r="R631" s="25">
        <v>0</v>
      </c>
    </row>
    <row r="632" spans="1:18" x14ac:dyDescent="0.25">
      <c r="A632" s="20"/>
      <c r="B632" s="20"/>
      <c r="C632" s="20" t="s">
        <v>283</v>
      </c>
      <c r="D632" s="20"/>
      <c r="E632" s="20"/>
      <c r="F632" s="31">
        <f t="shared" si="92"/>
        <v>79000</v>
      </c>
      <c r="G632" s="20"/>
      <c r="H632" s="25">
        <v>0</v>
      </c>
      <c r="I632" s="20"/>
      <c r="J632" s="25">
        <v>0</v>
      </c>
      <c r="K632" s="20"/>
      <c r="L632" s="25">
        <v>79000</v>
      </c>
      <c r="M632" s="20"/>
      <c r="N632" s="25">
        <v>45000</v>
      </c>
      <c r="O632" s="20"/>
      <c r="P632" s="25">
        <v>34000</v>
      </c>
      <c r="Q632" s="20"/>
      <c r="R632" s="25">
        <v>0</v>
      </c>
    </row>
    <row r="633" spans="1:18" x14ac:dyDescent="0.25">
      <c r="A633" s="20"/>
      <c r="B633" s="20"/>
      <c r="C633" s="20" t="s">
        <v>284</v>
      </c>
      <c r="D633" s="20"/>
      <c r="E633" s="20"/>
      <c r="F633" s="31">
        <f t="shared" si="92"/>
        <v>0</v>
      </c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</row>
    <row r="634" spans="1:18" x14ac:dyDescent="0.25">
      <c r="A634" s="20"/>
      <c r="B634" s="20"/>
      <c r="C634" s="20"/>
      <c r="D634" s="20"/>
      <c r="E634" s="20" t="s">
        <v>285</v>
      </c>
      <c r="F634" s="31">
        <f t="shared" si="92"/>
        <v>658000</v>
      </c>
      <c r="G634" s="20"/>
      <c r="H634" s="25">
        <v>300000</v>
      </c>
      <c r="I634" s="20"/>
      <c r="J634" s="25">
        <v>299000</v>
      </c>
      <c r="K634" s="20"/>
      <c r="L634" s="25">
        <v>59000</v>
      </c>
      <c r="M634" s="20"/>
      <c r="N634" s="25">
        <v>388000</v>
      </c>
      <c r="O634" s="20"/>
      <c r="P634" s="25">
        <v>270000</v>
      </c>
      <c r="Q634" s="20"/>
      <c r="R634" s="25">
        <v>0</v>
      </c>
    </row>
    <row r="635" spans="1:18" x14ac:dyDescent="0.25">
      <c r="A635" s="20"/>
      <c r="B635" s="20"/>
      <c r="C635" s="20" t="s">
        <v>222</v>
      </c>
      <c r="D635" s="20"/>
      <c r="E635" s="20"/>
      <c r="F635" s="31">
        <f t="shared" si="92"/>
        <v>0</v>
      </c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</row>
    <row r="636" spans="1:18" x14ac:dyDescent="0.25">
      <c r="A636" s="20"/>
      <c r="B636" s="20"/>
      <c r="C636" s="20"/>
      <c r="D636" s="20"/>
      <c r="E636" s="20" t="s">
        <v>223</v>
      </c>
      <c r="F636" s="31">
        <f t="shared" si="92"/>
        <v>3798000</v>
      </c>
      <c r="G636" s="20"/>
      <c r="H636" s="25">
        <v>3000</v>
      </c>
      <c r="I636" s="20"/>
      <c r="J636" s="25">
        <v>172000</v>
      </c>
      <c r="K636" s="20"/>
      <c r="L636" s="25">
        <v>3623000</v>
      </c>
      <c r="M636" s="20"/>
      <c r="N636" s="25">
        <v>1894000</v>
      </c>
      <c r="O636" s="20"/>
      <c r="P636" s="25">
        <v>1904000</v>
      </c>
      <c r="Q636" s="20"/>
      <c r="R636" s="25">
        <v>0</v>
      </c>
    </row>
    <row r="637" spans="1:18" x14ac:dyDescent="0.25">
      <c r="A637" s="20"/>
      <c r="B637" s="20"/>
      <c r="C637" s="20" t="s">
        <v>224</v>
      </c>
      <c r="D637" s="20"/>
      <c r="E637" s="20"/>
      <c r="F637" s="31">
        <f t="shared" si="92"/>
        <v>881000</v>
      </c>
      <c r="G637" s="20"/>
      <c r="H637" s="25">
        <v>68000</v>
      </c>
      <c r="I637" s="20"/>
      <c r="J637" s="25">
        <v>-50000</v>
      </c>
      <c r="K637" s="20"/>
      <c r="L637" s="25">
        <v>863000</v>
      </c>
      <c r="M637" s="20"/>
      <c r="N637" s="25">
        <v>509000</v>
      </c>
      <c r="O637" s="20"/>
      <c r="P637" s="25">
        <v>372000</v>
      </c>
      <c r="Q637" s="20"/>
      <c r="R637" s="25">
        <v>0</v>
      </c>
    </row>
    <row r="638" spans="1:18" x14ac:dyDescent="0.25">
      <c r="A638" s="20"/>
      <c r="B638" s="20"/>
      <c r="C638" s="20" t="s">
        <v>225</v>
      </c>
      <c r="D638" s="20"/>
      <c r="E638" s="20"/>
      <c r="F638" s="31">
        <f t="shared" si="92"/>
        <v>5817000</v>
      </c>
      <c r="G638" s="20"/>
      <c r="H638" s="25">
        <v>1333000</v>
      </c>
      <c r="I638" s="20"/>
      <c r="J638" s="25">
        <v>253000</v>
      </c>
      <c r="K638" s="20"/>
      <c r="L638" s="25">
        <v>4231000</v>
      </c>
      <c r="M638" s="20"/>
      <c r="N638" s="25">
        <v>1919000</v>
      </c>
      <c r="O638" s="20"/>
      <c r="P638" s="25">
        <v>3903000</v>
      </c>
      <c r="Q638" s="20"/>
      <c r="R638" s="25">
        <v>5000</v>
      </c>
    </row>
    <row r="639" spans="1:18" x14ac:dyDescent="0.25">
      <c r="A639" s="20"/>
      <c r="B639" s="20"/>
      <c r="C639" s="20" t="s">
        <v>226</v>
      </c>
      <c r="D639" s="20"/>
      <c r="E639" s="20"/>
      <c r="F639" s="31">
        <f t="shared" si="92"/>
        <v>3657000</v>
      </c>
      <c r="G639" s="20"/>
      <c r="H639" s="25">
        <v>395000</v>
      </c>
      <c r="I639" s="20"/>
      <c r="J639" s="25">
        <v>116000</v>
      </c>
      <c r="K639" s="20"/>
      <c r="L639" s="25">
        <v>3146000</v>
      </c>
      <c r="M639" s="20"/>
      <c r="N639" s="25">
        <v>1731000</v>
      </c>
      <c r="O639" s="20"/>
      <c r="P639" s="25">
        <v>1926000</v>
      </c>
      <c r="Q639" s="20"/>
      <c r="R639" s="25">
        <v>0</v>
      </c>
    </row>
    <row r="640" spans="1:18" x14ac:dyDescent="0.25">
      <c r="A640" s="20"/>
      <c r="B640" s="20"/>
      <c r="C640" s="20" t="s">
        <v>286</v>
      </c>
      <c r="D640" s="20"/>
      <c r="E640" s="20"/>
      <c r="F640" s="31">
        <f t="shared" si="92"/>
        <v>9178000</v>
      </c>
      <c r="G640" s="20"/>
      <c r="H640" s="25">
        <v>3503000</v>
      </c>
      <c r="I640" s="20"/>
      <c r="J640" s="25">
        <v>742000</v>
      </c>
      <c r="K640" s="20"/>
      <c r="L640" s="25">
        <v>4933000</v>
      </c>
      <c r="M640" s="20"/>
      <c r="N640" s="25">
        <v>5347000</v>
      </c>
      <c r="O640" s="20"/>
      <c r="P640" s="25">
        <v>3832000</v>
      </c>
      <c r="Q640" s="20"/>
      <c r="R640" s="25">
        <v>1000</v>
      </c>
    </row>
    <row r="641" spans="1:18" x14ac:dyDescent="0.25">
      <c r="A641" s="20"/>
      <c r="B641" s="20"/>
      <c r="C641" s="20" t="s">
        <v>287</v>
      </c>
      <c r="D641" s="20"/>
      <c r="E641" s="20"/>
      <c r="F641" s="31">
        <f t="shared" si="92"/>
        <v>0</v>
      </c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</row>
    <row r="642" spans="1:18" x14ac:dyDescent="0.25">
      <c r="A642" s="20"/>
      <c r="B642" s="20"/>
      <c r="C642" s="20"/>
      <c r="D642" s="20"/>
      <c r="E642" s="20" t="s">
        <v>288</v>
      </c>
      <c r="F642" s="31">
        <f t="shared" si="92"/>
        <v>2524000</v>
      </c>
      <c r="G642" s="20"/>
      <c r="H642" s="25">
        <v>293000</v>
      </c>
      <c r="I642" s="20"/>
      <c r="J642" s="25">
        <v>204000</v>
      </c>
      <c r="K642" s="20"/>
      <c r="L642" s="25">
        <v>2027000</v>
      </c>
      <c r="M642" s="20"/>
      <c r="N642" s="25">
        <v>1252000</v>
      </c>
      <c r="O642" s="20"/>
      <c r="P642" s="25">
        <v>1272000</v>
      </c>
      <c r="Q642" s="20"/>
      <c r="R642" s="25">
        <v>0</v>
      </c>
    </row>
    <row r="643" spans="1:18" x14ac:dyDescent="0.25">
      <c r="A643" s="20"/>
      <c r="B643" s="20"/>
      <c r="C643" s="20" t="s">
        <v>227</v>
      </c>
      <c r="D643" s="20"/>
      <c r="E643" s="20"/>
      <c r="F643" s="31">
        <f t="shared" si="92"/>
        <v>0</v>
      </c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</row>
    <row r="644" spans="1:18" x14ac:dyDescent="0.25">
      <c r="A644" s="20"/>
      <c r="B644" s="20"/>
      <c r="C644" s="20"/>
      <c r="D644" s="20"/>
      <c r="E644" s="20" t="s">
        <v>51</v>
      </c>
      <c r="F644" s="31">
        <f t="shared" si="92"/>
        <v>3586000</v>
      </c>
      <c r="G644" s="20"/>
      <c r="H644" s="25">
        <v>276000</v>
      </c>
      <c r="I644" s="20"/>
      <c r="J644" s="25">
        <v>28000</v>
      </c>
      <c r="K644" s="20"/>
      <c r="L644" s="25">
        <v>3282000</v>
      </c>
      <c r="M644" s="20"/>
      <c r="N644" s="25">
        <v>1009000</v>
      </c>
      <c r="O644" s="20"/>
      <c r="P644" s="25">
        <v>2577000</v>
      </c>
      <c r="Q644" s="20"/>
      <c r="R644" s="25">
        <v>0</v>
      </c>
    </row>
    <row r="645" spans="1:18" x14ac:dyDescent="0.25">
      <c r="A645" s="20"/>
      <c r="B645" s="20"/>
      <c r="C645" s="20" t="s">
        <v>228</v>
      </c>
      <c r="D645" s="20"/>
      <c r="E645" s="20"/>
      <c r="F645" s="31">
        <f t="shared" si="92"/>
        <v>9679000</v>
      </c>
      <c r="G645" s="20"/>
      <c r="H645" s="25">
        <v>13000</v>
      </c>
      <c r="I645" s="20"/>
      <c r="J645" s="25">
        <v>1111000</v>
      </c>
      <c r="K645" s="20"/>
      <c r="L645" s="25">
        <v>8555000</v>
      </c>
      <c r="M645" s="20"/>
      <c r="N645" s="25">
        <v>4745000</v>
      </c>
      <c r="O645" s="20"/>
      <c r="P645" s="25">
        <v>4934000</v>
      </c>
      <c r="Q645" s="20"/>
      <c r="R645" s="25">
        <v>0</v>
      </c>
    </row>
    <row r="646" spans="1:18" x14ac:dyDescent="0.25">
      <c r="A646" s="20"/>
      <c r="B646" s="20"/>
      <c r="C646" s="20" t="s">
        <v>229</v>
      </c>
      <c r="D646" s="20"/>
      <c r="E646" s="20"/>
      <c r="F646" s="31">
        <f t="shared" si="92"/>
        <v>0</v>
      </c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</row>
    <row r="647" spans="1:18" x14ac:dyDescent="0.25">
      <c r="A647" s="20"/>
      <c r="B647" s="20"/>
      <c r="C647" s="20"/>
      <c r="D647" s="20"/>
      <c r="E647" s="20" t="s">
        <v>230</v>
      </c>
      <c r="F647" s="31">
        <f t="shared" si="92"/>
        <v>2213000</v>
      </c>
      <c r="G647" s="20"/>
      <c r="H647" s="25">
        <v>140000</v>
      </c>
      <c r="I647" s="20"/>
      <c r="J647" s="25">
        <v>138000</v>
      </c>
      <c r="K647" s="20"/>
      <c r="L647" s="25">
        <v>1935000</v>
      </c>
      <c r="M647" s="20"/>
      <c r="N647" s="25">
        <v>1247000</v>
      </c>
      <c r="O647" s="20"/>
      <c r="P647" s="25">
        <v>966000</v>
      </c>
      <c r="Q647" s="20"/>
      <c r="R647" s="25">
        <v>0</v>
      </c>
    </row>
    <row r="648" spans="1:18" x14ac:dyDescent="0.25">
      <c r="A648" s="20"/>
      <c r="B648" s="20"/>
      <c r="C648" s="20" t="s">
        <v>231</v>
      </c>
      <c r="D648" s="20"/>
      <c r="E648" s="20"/>
      <c r="F648" s="31">
        <f t="shared" si="92"/>
        <v>141000</v>
      </c>
      <c r="G648" s="20"/>
      <c r="H648" s="25">
        <v>0</v>
      </c>
      <c r="I648" s="20"/>
      <c r="J648" s="25">
        <v>3000</v>
      </c>
      <c r="K648" s="20"/>
      <c r="L648" s="25">
        <v>138000</v>
      </c>
      <c r="M648" s="20"/>
      <c r="N648" s="25">
        <v>86000</v>
      </c>
      <c r="O648" s="20"/>
      <c r="P648" s="25">
        <v>55000</v>
      </c>
      <c r="Q648" s="20"/>
      <c r="R648" s="25">
        <v>0</v>
      </c>
    </row>
    <row r="649" spans="1:18" x14ac:dyDescent="0.25">
      <c r="A649" s="20"/>
      <c r="B649" s="20"/>
      <c r="C649" s="20" t="s">
        <v>289</v>
      </c>
      <c r="D649" s="20"/>
      <c r="E649" s="20"/>
      <c r="F649" s="31">
        <f t="shared" si="92"/>
        <v>0</v>
      </c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</row>
    <row r="650" spans="1:18" x14ac:dyDescent="0.25">
      <c r="A650" s="20"/>
      <c r="B650" s="20"/>
      <c r="C650" s="20"/>
      <c r="D650" s="20"/>
      <c r="E650" s="20" t="s">
        <v>290</v>
      </c>
      <c r="F650" s="31">
        <f t="shared" ref="F650:F675" si="93">SUM(H650:L650)</f>
        <v>2965000</v>
      </c>
      <c r="G650" s="20"/>
      <c r="H650" s="25">
        <v>0</v>
      </c>
      <c r="I650" s="20"/>
      <c r="J650" s="25">
        <v>1000</v>
      </c>
      <c r="K650" s="20"/>
      <c r="L650" s="25">
        <v>2964000</v>
      </c>
      <c r="M650" s="20"/>
      <c r="N650" s="25">
        <v>2044000</v>
      </c>
      <c r="O650" s="20"/>
      <c r="P650" s="25">
        <v>921000</v>
      </c>
      <c r="Q650" s="20"/>
      <c r="R650" s="25">
        <v>0</v>
      </c>
    </row>
    <row r="651" spans="1:18" x14ac:dyDescent="0.25">
      <c r="A651" s="20"/>
      <c r="B651" s="20"/>
      <c r="C651" s="20" t="s">
        <v>232</v>
      </c>
      <c r="D651" s="20"/>
      <c r="E651" s="20"/>
      <c r="F651" s="31">
        <f t="shared" si="93"/>
        <v>1091000</v>
      </c>
      <c r="G651" s="20"/>
      <c r="H651" s="25">
        <v>14000</v>
      </c>
      <c r="I651" s="20"/>
      <c r="J651" s="25">
        <v>5000</v>
      </c>
      <c r="K651" s="20"/>
      <c r="L651" s="25">
        <v>1072000</v>
      </c>
      <c r="M651" s="20"/>
      <c r="N651" s="25">
        <v>548000</v>
      </c>
      <c r="O651" s="20"/>
      <c r="P651" s="25">
        <v>543000</v>
      </c>
      <c r="Q651" s="20"/>
      <c r="R651" s="25">
        <v>0</v>
      </c>
    </row>
    <row r="652" spans="1:18" x14ac:dyDescent="0.25">
      <c r="A652" s="20"/>
      <c r="B652" s="20"/>
      <c r="C652" s="20" t="s">
        <v>233</v>
      </c>
      <c r="D652" s="20"/>
      <c r="E652" s="20"/>
      <c r="F652" s="31">
        <f t="shared" si="93"/>
        <v>1592000</v>
      </c>
      <c r="G652" s="20"/>
      <c r="H652" s="25">
        <v>0</v>
      </c>
      <c r="I652" s="20"/>
      <c r="J652" s="25">
        <v>166000</v>
      </c>
      <c r="K652" s="20"/>
      <c r="L652" s="25">
        <v>1426000</v>
      </c>
      <c r="M652" s="20"/>
      <c r="N652" s="25">
        <v>580000</v>
      </c>
      <c r="O652" s="20"/>
      <c r="P652" s="25">
        <v>1112000</v>
      </c>
      <c r="Q652" s="20"/>
      <c r="R652" s="25">
        <v>100000</v>
      </c>
    </row>
    <row r="653" spans="1:18" x14ac:dyDescent="0.25">
      <c r="A653" s="20"/>
      <c r="B653" s="20"/>
      <c r="C653" s="20" t="s">
        <v>291</v>
      </c>
      <c r="D653" s="20"/>
      <c r="E653" s="20"/>
      <c r="F653" s="31">
        <f t="shared" si="93"/>
        <v>0</v>
      </c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</row>
    <row r="654" spans="1:18" x14ac:dyDescent="0.25">
      <c r="A654" s="20"/>
      <c r="B654" s="20"/>
      <c r="C654" s="20"/>
      <c r="D654" s="20"/>
      <c r="E654" s="20" t="s">
        <v>292</v>
      </c>
      <c r="F654" s="31">
        <f t="shared" si="93"/>
        <v>119000</v>
      </c>
      <c r="G654" s="20"/>
      <c r="H654" s="25">
        <v>0</v>
      </c>
      <c r="I654" s="20"/>
      <c r="J654" s="25">
        <v>69000</v>
      </c>
      <c r="K654" s="20"/>
      <c r="L654" s="25">
        <v>50000</v>
      </c>
      <c r="M654" s="20"/>
      <c r="N654" s="25">
        <v>63000</v>
      </c>
      <c r="O654" s="20"/>
      <c r="P654" s="25">
        <v>56000</v>
      </c>
      <c r="Q654" s="20"/>
      <c r="R654" s="25">
        <v>0</v>
      </c>
    </row>
    <row r="655" spans="1:18" x14ac:dyDescent="0.25">
      <c r="A655" s="20"/>
      <c r="B655" s="20"/>
      <c r="C655" s="20" t="s">
        <v>293</v>
      </c>
      <c r="D655" s="20"/>
      <c r="E655" s="20"/>
      <c r="F655" s="31">
        <f t="shared" si="93"/>
        <v>215000</v>
      </c>
      <c r="G655" s="20"/>
      <c r="H655" s="25">
        <v>100000</v>
      </c>
      <c r="I655" s="20"/>
      <c r="J655" s="25">
        <v>59000</v>
      </c>
      <c r="K655" s="20"/>
      <c r="L655" s="25">
        <v>56000</v>
      </c>
      <c r="M655" s="20"/>
      <c r="N655" s="25">
        <v>141000</v>
      </c>
      <c r="O655" s="20"/>
      <c r="P655" s="25">
        <v>74000</v>
      </c>
      <c r="Q655" s="20"/>
      <c r="R655" s="25">
        <v>0</v>
      </c>
    </row>
    <row r="656" spans="1:18" x14ac:dyDescent="0.25">
      <c r="A656" s="20"/>
      <c r="B656" s="20"/>
      <c r="C656" s="20" t="s">
        <v>234</v>
      </c>
      <c r="D656" s="20"/>
      <c r="E656" s="20"/>
      <c r="F656" s="31">
        <f t="shared" si="93"/>
        <v>2170000</v>
      </c>
      <c r="G656" s="20"/>
      <c r="H656" s="25">
        <v>-11431000</v>
      </c>
      <c r="I656" s="20"/>
      <c r="J656" s="25">
        <v>12432000</v>
      </c>
      <c r="K656" s="20"/>
      <c r="L656" s="25">
        <v>1169000</v>
      </c>
      <c r="M656" s="20"/>
      <c r="N656" s="25">
        <v>435000</v>
      </c>
      <c r="O656" s="20"/>
      <c r="P656" s="25">
        <v>1740000</v>
      </c>
      <c r="Q656" s="20"/>
      <c r="R656" s="25">
        <v>5000</v>
      </c>
    </row>
    <row r="657" spans="1:18" x14ac:dyDescent="0.25">
      <c r="A657" s="20"/>
      <c r="B657" s="20"/>
      <c r="C657" s="20" t="s">
        <v>294</v>
      </c>
      <c r="D657" s="20"/>
      <c r="E657" s="20"/>
      <c r="F657" s="31">
        <f t="shared" si="93"/>
        <v>0</v>
      </c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</row>
    <row r="658" spans="1:18" x14ac:dyDescent="0.25">
      <c r="A658" s="20"/>
      <c r="B658" s="20"/>
      <c r="C658" s="20" t="s">
        <v>235</v>
      </c>
      <c r="D658" s="20"/>
      <c r="E658" s="20"/>
      <c r="F658" s="31">
        <f t="shared" si="93"/>
        <v>28000</v>
      </c>
      <c r="G658" s="20"/>
      <c r="H658" s="25">
        <v>0</v>
      </c>
      <c r="I658" s="20"/>
      <c r="J658" s="25">
        <v>25000</v>
      </c>
      <c r="K658" s="20"/>
      <c r="L658" s="25">
        <v>3000</v>
      </c>
      <c r="M658" s="20"/>
      <c r="N658" s="25">
        <v>9000</v>
      </c>
      <c r="O658" s="20"/>
      <c r="P658" s="25">
        <v>19000</v>
      </c>
      <c r="Q658" s="20"/>
      <c r="R658" s="25">
        <v>0</v>
      </c>
    </row>
    <row r="659" spans="1:18" x14ac:dyDescent="0.25">
      <c r="A659" s="20"/>
      <c r="B659" s="20"/>
      <c r="C659" s="20" t="s">
        <v>295</v>
      </c>
      <c r="D659" s="20"/>
      <c r="E659" s="20"/>
      <c r="F659" s="31">
        <f t="shared" si="93"/>
        <v>3439000</v>
      </c>
      <c r="G659" s="20"/>
      <c r="H659" s="25">
        <v>753000</v>
      </c>
      <c r="I659" s="20"/>
      <c r="J659" s="25">
        <v>0</v>
      </c>
      <c r="K659" s="20"/>
      <c r="L659" s="25">
        <v>2686000</v>
      </c>
      <c r="M659" s="20"/>
      <c r="N659" s="25">
        <v>1222000</v>
      </c>
      <c r="O659" s="20"/>
      <c r="P659" s="25">
        <v>2217000</v>
      </c>
      <c r="Q659" s="20"/>
      <c r="R659" s="25">
        <v>0</v>
      </c>
    </row>
    <row r="660" spans="1:18" x14ac:dyDescent="0.25">
      <c r="A660" s="20"/>
      <c r="B660" s="20"/>
      <c r="C660" s="20" t="s">
        <v>296</v>
      </c>
      <c r="D660" s="20"/>
      <c r="E660" s="20"/>
      <c r="F660" s="31">
        <f t="shared" si="93"/>
        <v>2040000</v>
      </c>
      <c r="G660" s="20"/>
      <c r="H660" s="25">
        <v>881000</v>
      </c>
      <c r="I660" s="20"/>
      <c r="J660" s="25">
        <v>1159000</v>
      </c>
      <c r="K660" s="20"/>
      <c r="L660" s="25">
        <v>0</v>
      </c>
      <c r="M660" s="20"/>
      <c r="N660" s="25">
        <v>807000</v>
      </c>
      <c r="O660" s="20"/>
      <c r="P660" s="25">
        <v>1233000</v>
      </c>
      <c r="Q660" s="20"/>
      <c r="R660" s="25">
        <v>0</v>
      </c>
    </row>
    <row r="661" spans="1:18" x14ac:dyDescent="0.25">
      <c r="A661" s="20"/>
      <c r="B661" s="20"/>
      <c r="C661" s="20" t="s">
        <v>297</v>
      </c>
      <c r="D661" s="20"/>
      <c r="E661" s="20"/>
      <c r="F661" s="31">
        <f t="shared" si="93"/>
        <v>0</v>
      </c>
      <c r="G661" s="20"/>
      <c r="H661" s="25">
        <v>0</v>
      </c>
      <c r="I661" s="20"/>
      <c r="J661" s="25">
        <v>0</v>
      </c>
      <c r="K661" s="20"/>
      <c r="L661" s="25">
        <v>0</v>
      </c>
      <c r="M661" s="20"/>
      <c r="N661" s="25">
        <v>0</v>
      </c>
      <c r="O661" s="20"/>
      <c r="P661" s="25">
        <v>0</v>
      </c>
      <c r="Q661" s="20"/>
      <c r="R661" s="25">
        <v>0</v>
      </c>
    </row>
    <row r="662" spans="1:18" x14ac:dyDescent="0.25">
      <c r="A662" s="20"/>
      <c r="B662" s="20"/>
      <c r="C662" s="20" t="s">
        <v>298</v>
      </c>
      <c r="D662" s="20"/>
      <c r="E662" s="20"/>
      <c r="F662" s="31">
        <f t="shared" si="93"/>
        <v>4701000</v>
      </c>
      <c r="G662" s="20"/>
      <c r="H662" s="25">
        <v>85000</v>
      </c>
      <c r="I662" s="20"/>
      <c r="J662" s="25">
        <v>74000</v>
      </c>
      <c r="K662" s="20"/>
      <c r="L662" s="25">
        <v>4542000</v>
      </c>
      <c r="M662" s="20"/>
      <c r="N662" s="25">
        <v>2181000</v>
      </c>
      <c r="O662" s="20"/>
      <c r="P662" s="25">
        <v>2520000</v>
      </c>
      <c r="Q662" s="20"/>
      <c r="R662" s="25">
        <v>0</v>
      </c>
    </row>
    <row r="663" spans="1:18" x14ac:dyDescent="0.25">
      <c r="A663" s="20"/>
      <c r="B663" s="20"/>
      <c r="C663" s="20" t="s">
        <v>236</v>
      </c>
      <c r="D663" s="20"/>
      <c r="E663" s="20"/>
      <c r="F663" s="31">
        <f t="shared" si="93"/>
        <v>41101000</v>
      </c>
      <c r="G663" s="20"/>
      <c r="H663" s="25">
        <v>557000</v>
      </c>
      <c r="I663" s="20"/>
      <c r="J663" s="25">
        <v>886000</v>
      </c>
      <c r="K663" s="20"/>
      <c r="L663" s="25">
        <v>39658000</v>
      </c>
      <c r="M663" s="20"/>
      <c r="N663" s="25">
        <v>18785000</v>
      </c>
      <c r="O663" s="20"/>
      <c r="P663" s="25">
        <v>22480000</v>
      </c>
      <c r="Q663" s="20"/>
      <c r="R663" s="25">
        <v>164000</v>
      </c>
    </row>
    <row r="664" spans="1:18" x14ac:dyDescent="0.25">
      <c r="A664" s="20"/>
      <c r="B664" s="20"/>
      <c r="C664" s="20" t="s">
        <v>237</v>
      </c>
      <c r="D664" s="20"/>
      <c r="E664" s="20"/>
      <c r="F664" s="31">
        <f t="shared" si="93"/>
        <v>185000</v>
      </c>
      <c r="G664" s="20"/>
      <c r="H664" s="25">
        <v>0</v>
      </c>
      <c r="I664" s="20"/>
      <c r="J664" s="25">
        <v>0</v>
      </c>
      <c r="K664" s="20"/>
      <c r="L664" s="25">
        <v>185000</v>
      </c>
      <c r="M664" s="20"/>
      <c r="N664" s="25">
        <v>99000</v>
      </c>
      <c r="O664" s="20"/>
      <c r="P664" s="25">
        <v>86000</v>
      </c>
      <c r="Q664" s="20"/>
      <c r="R664" s="25">
        <v>0</v>
      </c>
    </row>
    <row r="665" spans="1:18" x14ac:dyDescent="0.25">
      <c r="A665" s="20"/>
      <c r="B665" s="20"/>
      <c r="C665" s="20" t="s">
        <v>238</v>
      </c>
      <c r="D665" s="20"/>
      <c r="E665" s="20"/>
      <c r="F665" s="31">
        <f t="shared" si="93"/>
        <v>253000</v>
      </c>
      <c r="G665" s="20"/>
      <c r="H665" s="25">
        <v>2000</v>
      </c>
      <c r="I665" s="20"/>
      <c r="J665" s="25">
        <v>9000</v>
      </c>
      <c r="K665" s="20"/>
      <c r="L665" s="25">
        <v>242000</v>
      </c>
      <c r="M665" s="20"/>
      <c r="N665" s="25">
        <v>140000</v>
      </c>
      <c r="O665" s="20"/>
      <c r="P665" s="25">
        <v>116000</v>
      </c>
      <c r="Q665" s="20"/>
      <c r="R665" s="25">
        <v>3000</v>
      </c>
    </row>
    <row r="666" spans="1:18" x14ac:dyDescent="0.25">
      <c r="A666" s="20"/>
      <c r="B666" s="20"/>
      <c r="C666" s="20" t="s">
        <v>239</v>
      </c>
      <c r="D666" s="20"/>
      <c r="E666" s="20"/>
      <c r="F666" s="31">
        <f t="shared" si="93"/>
        <v>183000</v>
      </c>
      <c r="G666" s="20"/>
      <c r="H666" s="25">
        <v>32000</v>
      </c>
      <c r="I666" s="20"/>
      <c r="J666" s="25">
        <v>61000</v>
      </c>
      <c r="K666" s="20"/>
      <c r="L666" s="25">
        <v>90000</v>
      </c>
      <c r="M666" s="20"/>
      <c r="N666" s="25">
        <v>135000</v>
      </c>
      <c r="O666" s="20"/>
      <c r="P666" s="25">
        <v>48000</v>
      </c>
      <c r="Q666" s="20"/>
      <c r="R666" s="25">
        <v>0</v>
      </c>
    </row>
    <row r="667" spans="1:18" x14ac:dyDescent="0.25">
      <c r="A667" s="20"/>
      <c r="B667" s="20"/>
      <c r="C667" s="20" t="s">
        <v>299</v>
      </c>
      <c r="D667" s="20"/>
      <c r="E667" s="20"/>
      <c r="F667" s="31">
        <f t="shared" si="93"/>
        <v>2812000</v>
      </c>
      <c r="G667" s="20"/>
      <c r="H667" s="25">
        <v>0</v>
      </c>
      <c r="I667" s="20"/>
      <c r="J667" s="25">
        <v>0</v>
      </c>
      <c r="K667" s="20"/>
      <c r="L667" s="25">
        <v>2812000</v>
      </c>
      <c r="M667" s="20"/>
      <c r="N667" s="25">
        <v>1347000</v>
      </c>
      <c r="O667" s="20"/>
      <c r="P667" s="25">
        <v>1465000</v>
      </c>
      <c r="Q667" s="20"/>
      <c r="R667" s="25">
        <v>0</v>
      </c>
    </row>
    <row r="668" spans="1:18" x14ac:dyDescent="0.25">
      <c r="A668" s="20"/>
      <c r="B668" s="20"/>
      <c r="C668" s="20" t="s">
        <v>300</v>
      </c>
      <c r="D668" s="20"/>
      <c r="E668" s="20"/>
      <c r="F668" s="31">
        <f t="shared" si="93"/>
        <v>16000</v>
      </c>
      <c r="G668" s="20"/>
      <c r="H668" s="25">
        <v>0</v>
      </c>
      <c r="I668" s="20"/>
      <c r="J668" s="25">
        <v>-1000</v>
      </c>
      <c r="K668" s="20"/>
      <c r="L668" s="25">
        <v>17000</v>
      </c>
      <c r="M668" s="20"/>
      <c r="N668" s="25">
        <v>12000</v>
      </c>
      <c r="O668" s="20"/>
      <c r="P668" s="25">
        <v>7000</v>
      </c>
      <c r="Q668" s="20"/>
      <c r="R668" s="25">
        <v>3000</v>
      </c>
    </row>
    <row r="669" spans="1:18" x14ac:dyDescent="0.25">
      <c r="A669" s="20"/>
      <c r="B669" s="20"/>
      <c r="C669" s="20" t="s">
        <v>301</v>
      </c>
      <c r="D669" s="20"/>
      <c r="E669" s="20"/>
      <c r="F669" s="31">
        <f t="shared" si="93"/>
        <v>0</v>
      </c>
      <c r="G669" s="20"/>
      <c r="H669" s="25">
        <v>0</v>
      </c>
      <c r="I669" s="20"/>
      <c r="J669" s="25">
        <v>0</v>
      </c>
      <c r="K669" s="20"/>
      <c r="L669" s="25">
        <v>0</v>
      </c>
      <c r="M669" s="20"/>
      <c r="N669" s="25">
        <v>0</v>
      </c>
      <c r="O669" s="20"/>
      <c r="P669" s="25">
        <v>0</v>
      </c>
      <c r="Q669" s="20"/>
      <c r="R669" s="25">
        <v>0</v>
      </c>
    </row>
    <row r="670" spans="1:18" x14ac:dyDescent="0.25">
      <c r="A670" s="20"/>
      <c r="B670" s="20"/>
      <c r="C670" s="20" t="s">
        <v>302</v>
      </c>
      <c r="D670" s="20"/>
      <c r="E670" s="20"/>
      <c r="F670" s="31">
        <f t="shared" si="93"/>
        <v>809000</v>
      </c>
      <c r="G670" s="20"/>
      <c r="H670" s="25">
        <v>23000</v>
      </c>
      <c r="I670" s="20"/>
      <c r="J670" s="25">
        <v>36000</v>
      </c>
      <c r="K670" s="20"/>
      <c r="L670" s="25">
        <v>750000</v>
      </c>
      <c r="M670" s="20"/>
      <c r="N670" s="25">
        <v>481000</v>
      </c>
      <c r="O670" s="20"/>
      <c r="P670" s="25">
        <v>328000</v>
      </c>
      <c r="Q670" s="20"/>
      <c r="R670" s="25">
        <v>0</v>
      </c>
    </row>
    <row r="671" spans="1:18" x14ac:dyDescent="0.25">
      <c r="A671" s="20"/>
      <c r="B671" s="20"/>
      <c r="C671" s="20" t="s">
        <v>303</v>
      </c>
      <c r="D671" s="20"/>
      <c r="E671" s="20"/>
      <c r="F671" s="31">
        <f t="shared" si="93"/>
        <v>1079000</v>
      </c>
      <c r="G671" s="20"/>
      <c r="H671" s="25">
        <v>117000</v>
      </c>
      <c r="I671" s="20"/>
      <c r="J671" s="25">
        <v>42000</v>
      </c>
      <c r="K671" s="20"/>
      <c r="L671" s="25">
        <v>920000</v>
      </c>
      <c r="M671" s="20"/>
      <c r="N671" s="25">
        <v>413000</v>
      </c>
      <c r="O671" s="20"/>
      <c r="P671" s="25">
        <v>669000</v>
      </c>
      <c r="Q671" s="20"/>
      <c r="R671" s="25">
        <v>3000</v>
      </c>
    </row>
    <row r="672" spans="1:18" x14ac:dyDescent="0.25">
      <c r="A672" s="20"/>
      <c r="B672" s="20"/>
      <c r="C672" s="20" t="s">
        <v>241</v>
      </c>
      <c r="D672" s="20"/>
      <c r="E672" s="20"/>
      <c r="F672" s="31">
        <f t="shared" si="93"/>
        <v>1658000</v>
      </c>
      <c r="G672" s="20"/>
      <c r="H672" s="25">
        <v>57000</v>
      </c>
      <c r="I672" s="20"/>
      <c r="J672" s="25">
        <v>1186000</v>
      </c>
      <c r="K672" s="20"/>
      <c r="L672" s="25">
        <v>415000</v>
      </c>
      <c r="M672" s="20"/>
      <c r="N672" s="25">
        <v>916000</v>
      </c>
      <c r="O672" s="20"/>
      <c r="P672" s="25">
        <v>753000</v>
      </c>
      <c r="Q672" s="20"/>
      <c r="R672" s="25">
        <v>11000</v>
      </c>
    </row>
    <row r="673" spans="1:18" x14ac:dyDescent="0.25">
      <c r="A673" s="20"/>
      <c r="B673" s="20"/>
      <c r="C673" s="20" t="s">
        <v>242</v>
      </c>
      <c r="D673" s="20"/>
      <c r="E673" s="20"/>
      <c r="F673" s="31">
        <f t="shared" si="93"/>
        <v>0</v>
      </c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>
        <v>0</v>
      </c>
    </row>
    <row r="674" spans="1:18" x14ac:dyDescent="0.25">
      <c r="A674" s="20"/>
      <c r="B674" s="20"/>
      <c r="C674" s="20" t="s">
        <v>272</v>
      </c>
      <c r="D674" s="20"/>
      <c r="E674" s="20" t="s">
        <v>243</v>
      </c>
      <c r="F674" s="31">
        <f t="shared" si="93"/>
        <v>485000</v>
      </c>
      <c r="G674" s="20"/>
      <c r="H674" s="25">
        <v>40000</v>
      </c>
      <c r="I674" s="20"/>
      <c r="J674" s="25">
        <v>365000</v>
      </c>
      <c r="K674" s="20"/>
      <c r="L674" s="25">
        <v>80000</v>
      </c>
      <c r="M674" s="20"/>
      <c r="N674" s="25">
        <v>199000</v>
      </c>
      <c r="O674" s="20"/>
      <c r="P674" s="25">
        <v>286000</v>
      </c>
      <c r="Q674" s="20"/>
      <c r="R674" s="25">
        <v>0</v>
      </c>
    </row>
    <row r="675" spans="1:18" x14ac:dyDescent="0.25">
      <c r="A675" s="20"/>
      <c r="B675" s="20"/>
      <c r="C675" s="20" t="s">
        <v>244</v>
      </c>
      <c r="D675" s="20"/>
      <c r="E675" s="20"/>
      <c r="F675" s="28">
        <f t="shared" si="93"/>
        <v>-170000</v>
      </c>
      <c r="G675" s="20"/>
      <c r="H675" s="27">
        <v>42000</v>
      </c>
      <c r="I675" s="20"/>
      <c r="J675" s="27">
        <v>1311000</v>
      </c>
      <c r="K675" s="20"/>
      <c r="L675" s="27">
        <v>-1523000</v>
      </c>
      <c r="M675" s="20"/>
      <c r="N675" s="27">
        <v>-138000</v>
      </c>
      <c r="O675" s="20"/>
      <c r="P675" s="27">
        <v>-32000</v>
      </c>
      <c r="Q675" s="20"/>
      <c r="R675" s="27">
        <v>0</v>
      </c>
    </row>
    <row r="676" spans="1:18" x14ac:dyDescent="0.25">
      <c r="A676" s="20"/>
      <c r="B676" s="20"/>
      <c r="C676" s="20"/>
      <c r="D676" s="20"/>
      <c r="E676" s="20"/>
      <c r="F676" s="21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</row>
    <row r="677" spans="1:18" x14ac:dyDescent="0.25">
      <c r="A677" s="20"/>
      <c r="B677" s="20"/>
      <c r="C677" s="20"/>
      <c r="D677" s="20"/>
      <c r="E677" s="20" t="s">
        <v>3</v>
      </c>
      <c r="F677" s="28">
        <f>SUM(F586:F676)</f>
        <v>202925000</v>
      </c>
      <c r="G677" s="27">
        <f t="shared" ref="G677:R677" si="94">SUM(G586:G676)</f>
        <v>0</v>
      </c>
      <c r="H677" s="27">
        <f t="shared" si="94"/>
        <v>3044000</v>
      </c>
      <c r="I677" s="27">
        <f t="shared" si="94"/>
        <v>0</v>
      </c>
      <c r="J677" s="27">
        <f t="shared" si="94"/>
        <v>29022000</v>
      </c>
      <c r="K677" s="27">
        <f t="shared" si="94"/>
        <v>0</v>
      </c>
      <c r="L677" s="27">
        <f t="shared" si="94"/>
        <v>170859000</v>
      </c>
      <c r="M677" s="27">
        <f t="shared" si="94"/>
        <v>0</v>
      </c>
      <c r="N677" s="27">
        <f t="shared" si="94"/>
        <v>93822000</v>
      </c>
      <c r="O677" s="27">
        <f t="shared" si="94"/>
        <v>0</v>
      </c>
      <c r="P677" s="27">
        <f t="shared" si="94"/>
        <v>110895000</v>
      </c>
      <c r="Q677" s="27">
        <f t="shared" si="94"/>
        <v>0</v>
      </c>
      <c r="R677" s="27">
        <f t="shared" si="94"/>
        <v>1792000</v>
      </c>
    </row>
    <row r="678" spans="1:18" x14ac:dyDescent="0.25">
      <c r="A678" s="20"/>
      <c r="B678" s="20"/>
      <c r="C678" s="20"/>
      <c r="D678" s="20"/>
      <c r="E678" s="20"/>
      <c r="F678" s="21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</row>
    <row r="679" spans="1:18" x14ac:dyDescent="0.25">
      <c r="A679" s="20"/>
      <c r="B679" s="20" t="s">
        <v>28</v>
      </c>
      <c r="C679" s="20"/>
      <c r="D679" s="20"/>
      <c r="E679" s="20"/>
      <c r="F679" s="21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</row>
    <row r="680" spans="1:18" x14ac:dyDescent="0.25">
      <c r="A680" s="20"/>
      <c r="B680" s="20"/>
      <c r="C680" s="20" t="s">
        <v>304</v>
      </c>
      <c r="D680" s="20"/>
      <c r="E680" s="20"/>
      <c r="F680" s="31">
        <f t="shared" ref="F680:F711" si="95">SUM(H680:L680)</f>
        <v>9748000</v>
      </c>
      <c r="G680" s="20"/>
      <c r="H680" s="25">
        <v>1522000</v>
      </c>
      <c r="I680" s="20"/>
      <c r="J680" s="25">
        <v>2061000</v>
      </c>
      <c r="K680" s="20"/>
      <c r="L680" s="25">
        <v>6165000</v>
      </c>
      <c r="M680" s="20"/>
      <c r="N680" s="25">
        <v>4438000</v>
      </c>
      <c r="O680" s="20"/>
      <c r="P680" s="25">
        <v>5310000</v>
      </c>
      <c r="Q680" s="20"/>
      <c r="R680" s="25">
        <v>0</v>
      </c>
    </row>
    <row r="681" spans="1:18" x14ac:dyDescent="0.25">
      <c r="A681" s="20"/>
      <c r="B681" s="20"/>
      <c r="C681" s="20" t="s">
        <v>305</v>
      </c>
      <c r="D681" s="20"/>
      <c r="E681" s="20"/>
      <c r="F681" s="31">
        <f t="shared" si="95"/>
        <v>0</v>
      </c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</row>
    <row r="682" spans="1:18" x14ac:dyDescent="0.25">
      <c r="A682" s="20"/>
      <c r="B682" s="20"/>
      <c r="C682" s="20"/>
      <c r="D682" s="20"/>
      <c r="E682" s="20" t="s">
        <v>306</v>
      </c>
      <c r="F682" s="31">
        <f t="shared" si="95"/>
        <v>3447000</v>
      </c>
      <c r="G682" s="20"/>
      <c r="H682" s="25">
        <v>566000</v>
      </c>
      <c r="I682" s="20"/>
      <c r="J682" s="25">
        <v>2125000</v>
      </c>
      <c r="K682" s="20"/>
      <c r="L682" s="25">
        <v>756000</v>
      </c>
      <c r="M682" s="20"/>
      <c r="N682" s="25">
        <v>1709000</v>
      </c>
      <c r="O682" s="20"/>
      <c r="P682" s="25">
        <v>1738000</v>
      </c>
      <c r="Q682" s="20"/>
      <c r="R682" s="25">
        <v>0</v>
      </c>
    </row>
    <row r="683" spans="1:18" x14ac:dyDescent="0.25">
      <c r="A683" s="20"/>
      <c r="B683" s="20"/>
      <c r="C683" s="20" t="s">
        <v>307</v>
      </c>
      <c r="D683" s="20"/>
      <c r="E683" s="20"/>
      <c r="F683" s="31">
        <f t="shared" si="95"/>
        <v>9808000</v>
      </c>
      <c r="G683" s="20"/>
      <c r="H683" s="25">
        <v>-120000</v>
      </c>
      <c r="I683" s="20"/>
      <c r="J683" s="25">
        <v>3486000</v>
      </c>
      <c r="K683" s="20"/>
      <c r="L683" s="25">
        <v>6442000</v>
      </c>
      <c r="M683" s="20"/>
      <c r="N683" s="25">
        <v>4631000</v>
      </c>
      <c r="O683" s="20"/>
      <c r="P683" s="25">
        <v>5177000</v>
      </c>
      <c r="Q683" s="20"/>
      <c r="R683" s="25">
        <v>0</v>
      </c>
    </row>
    <row r="684" spans="1:18" x14ac:dyDescent="0.25">
      <c r="A684" s="20"/>
      <c r="B684" s="20"/>
      <c r="C684" s="20" t="s">
        <v>211</v>
      </c>
      <c r="D684" s="20"/>
      <c r="E684" s="20"/>
      <c r="F684" s="31">
        <f t="shared" si="95"/>
        <v>0</v>
      </c>
      <c r="G684" s="20"/>
      <c r="H684" s="25">
        <v>0</v>
      </c>
      <c r="I684" s="20"/>
      <c r="J684" s="25">
        <v>0</v>
      </c>
      <c r="K684" s="20"/>
      <c r="L684" s="25">
        <v>0</v>
      </c>
      <c r="M684" s="20"/>
      <c r="N684" s="25">
        <v>0</v>
      </c>
      <c r="O684" s="20"/>
      <c r="P684" s="25">
        <v>0</v>
      </c>
      <c r="Q684" s="20"/>
      <c r="R684" s="25">
        <v>0</v>
      </c>
    </row>
    <row r="685" spans="1:18" x14ac:dyDescent="0.25">
      <c r="A685" s="20"/>
      <c r="B685" s="20"/>
      <c r="C685" s="20" t="s">
        <v>308</v>
      </c>
      <c r="D685" s="20"/>
      <c r="E685" s="20"/>
      <c r="F685" s="31">
        <f t="shared" si="95"/>
        <v>0</v>
      </c>
      <c r="G685" s="20"/>
      <c r="H685" s="25">
        <v>-9000</v>
      </c>
      <c r="I685" s="20"/>
      <c r="J685" s="25">
        <v>9000</v>
      </c>
      <c r="K685" s="20"/>
      <c r="L685" s="25">
        <v>0</v>
      </c>
      <c r="M685" s="20"/>
      <c r="N685" s="25">
        <v>0</v>
      </c>
      <c r="O685" s="20"/>
      <c r="P685" s="25">
        <v>0</v>
      </c>
      <c r="Q685" s="20"/>
      <c r="R685" s="25">
        <v>0</v>
      </c>
    </row>
    <row r="686" spans="1:18" x14ac:dyDescent="0.25">
      <c r="A686" s="20"/>
      <c r="B686" s="20"/>
      <c r="C686" s="20" t="s">
        <v>309</v>
      </c>
      <c r="D686" s="20"/>
      <c r="E686" s="20"/>
      <c r="F686" s="31">
        <f t="shared" si="95"/>
        <v>16179000</v>
      </c>
      <c r="G686" s="20"/>
      <c r="H686" s="25">
        <v>1000</v>
      </c>
      <c r="I686" s="20"/>
      <c r="J686" s="25">
        <v>9682000</v>
      </c>
      <c r="K686" s="20"/>
      <c r="L686" s="25">
        <v>6496000</v>
      </c>
      <c r="M686" s="20"/>
      <c r="N686" s="25">
        <v>5861000</v>
      </c>
      <c r="O686" s="20"/>
      <c r="P686" s="25">
        <v>12626000</v>
      </c>
      <c r="Q686" s="20"/>
      <c r="R686" s="25">
        <v>2308000</v>
      </c>
    </row>
    <row r="687" spans="1:18" x14ac:dyDescent="0.25">
      <c r="A687" s="20"/>
      <c r="B687" s="20"/>
      <c r="C687" s="20" t="s">
        <v>310</v>
      </c>
      <c r="D687" s="20"/>
      <c r="E687" s="20"/>
      <c r="F687" s="31">
        <f t="shared" si="95"/>
        <v>1529000</v>
      </c>
      <c r="G687" s="20"/>
      <c r="H687" s="25">
        <v>101000</v>
      </c>
      <c r="I687" s="20"/>
      <c r="J687" s="25">
        <v>850000</v>
      </c>
      <c r="K687" s="20"/>
      <c r="L687" s="25">
        <v>578000</v>
      </c>
      <c r="M687" s="20"/>
      <c r="N687" s="25">
        <v>912000</v>
      </c>
      <c r="O687" s="20"/>
      <c r="P687" s="25">
        <v>617000</v>
      </c>
      <c r="Q687" s="20"/>
      <c r="R687" s="25">
        <v>0</v>
      </c>
    </row>
    <row r="688" spans="1:18" x14ac:dyDescent="0.25">
      <c r="A688" s="20"/>
      <c r="B688" s="20"/>
      <c r="C688" s="20" t="s">
        <v>311</v>
      </c>
      <c r="D688" s="20"/>
      <c r="E688" s="20"/>
      <c r="F688" s="31">
        <f t="shared" si="95"/>
        <v>0</v>
      </c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</row>
    <row r="689" spans="1:18" x14ac:dyDescent="0.25">
      <c r="A689" s="20"/>
      <c r="B689" s="20"/>
      <c r="C689" s="20"/>
      <c r="D689" s="20"/>
      <c r="E689" s="20" t="s">
        <v>312</v>
      </c>
      <c r="F689" s="31">
        <f t="shared" si="95"/>
        <v>143000</v>
      </c>
      <c r="G689" s="20"/>
      <c r="H689" s="25">
        <v>26000</v>
      </c>
      <c r="I689" s="20"/>
      <c r="J689" s="25">
        <v>120000</v>
      </c>
      <c r="K689" s="20"/>
      <c r="L689" s="25">
        <v>-3000</v>
      </c>
      <c r="M689" s="20"/>
      <c r="N689" s="25">
        <v>88000</v>
      </c>
      <c r="O689" s="20"/>
      <c r="P689" s="25">
        <v>55000</v>
      </c>
      <c r="Q689" s="20"/>
      <c r="R689" s="25">
        <v>0</v>
      </c>
    </row>
    <row r="690" spans="1:18" x14ac:dyDescent="0.25">
      <c r="A690" s="20"/>
      <c r="B690" s="20"/>
      <c r="C690" s="20" t="s">
        <v>275</v>
      </c>
      <c r="D690" s="20"/>
      <c r="E690" s="20"/>
      <c r="F690" s="31">
        <f t="shared" si="95"/>
        <v>32000</v>
      </c>
      <c r="G690" s="20"/>
      <c r="H690" s="25">
        <v>0</v>
      </c>
      <c r="I690" s="20"/>
      <c r="J690" s="25">
        <v>0</v>
      </c>
      <c r="K690" s="20"/>
      <c r="L690" s="25">
        <v>32000</v>
      </c>
      <c r="M690" s="20"/>
      <c r="N690" s="25">
        <v>21000</v>
      </c>
      <c r="O690" s="20"/>
      <c r="P690" s="25">
        <v>11000</v>
      </c>
      <c r="Q690" s="20"/>
      <c r="R690" s="25">
        <v>0</v>
      </c>
    </row>
    <row r="691" spans="1:18" x14ac:dyDescent="0.25">
      <c r="A691" s="20"/>
      <c r="B691" s="20"/>
      <c r="C691" s="20" t="s">
        <v>222</v>
      </c>
      <c r="D691" s="20"/>
      <c r="E691" s="20"/>
      <c r="F691" s="31">
        <f t="shared" si="95"/>
        <v>0</v>
      </c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</row>
    <row r="692" spans="1:18" x14ac:dyDescent="0.25">
      <c r="A692" s="20"/>
      <c r="B692" s="20"/>
      <c r="C692" s="20"/>
      <c r="D692" s="20"/>
      <c r="E692" s="20" t="s">
        <v>51</v>
      </c>
      <c r="F692" s="31">
        <f t="shared" si="95"/>
        <v>82000</v>
      </c>
      <c r="G692" s="20"/>
      <c r="H692" s="25">
        <v>1000</v>
      </c>
      <c r="I692" s="20"/>
      <c r="J692" s="25">
        <v>70000</v>
      </c>
      <c r="K692" s="20"/>
      <c r="L692" s="25">
        <v>11000</v>
      </c>
      <c r="M692" s="20"/>
      <c r="N692" s="25">
        <v>10000</v>
      </c>
      <c r="O692" s="20"/>
      <c r="P692" s="25">
        <v>72000</v>
      </c>
      <c r="Q692" s="20"/>
      <c r="R692" s="25">
        <v>0</v>
      </c>
    </row>
    <row r="693" spans="1:18" x14ac:dyDescent="0.25">
      <c r="A693" s="20"/>
      <c r="B693" s="20"/>
      <c r="C693" s="20" t="s">
        <v>286</v>
      </c>
      <c r="D693" s="20"/>
      <c r="E693" s="20"/>
      <c r="F693" s="31">
        <f t="shared" si="95"/>
        <v>0</v>
      </c>
      <c r="G693" s="20"/>
      <c r="H693" s="25">
        <v>0</v>
      </c>
      <c r="I693" s="20"/>
      <c r="J693" s="25">
        <v>0</v>
      </c>
      <c r="K693" s="20"/>
      <c r="L693" s="25">
        <v>0</v>
      </c>
      <c r="M693" s="20"/>
      <c r="N693" s="25">
        <v>0</v>
      </c>
      <c r="O693" s="20"/>
      <c r="P693" s="25">
        <v>0</v>
      </c>
      <c r="Q693" s="20"/>
      <c r="R693" s="25">
        <v>0</v>
      </c>
    </row>
    <row r="694" spans="1:18" x14ac:dyDescent="0.25">
      <c r="A694" s="20"/>
      <c r="B694" s="20"/>
      <c r="C694" s="20" t="s">
        <v>287</v>
      </c>
      <c r="D694" s="20"/>
      <c r="E694" s="20"/>
      <c r="F694" s="31">
        <f t="shared" si="95"/>
        <v>0</v>
      </c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</row>
    <row r="695" spans="1:18" x14ac:dyDescent="0.25">
      <c r="A695" s="20"/>
      <c r="B695" s="20"/>
      <c r="C695" s="20"/>
      <c r="D695" s="20"/>
      <c r="E695" s="20" t="s">
        <v>288</v>
      </c>
      <c r="F695" s="31">
        <f t="shared" si="95"/>
        <v>306000</v>
      </c>
      <c r="G695" s="20"/>
      <c r="H695" s="25">
        <v>0</v>
      </c>
      <c r="I695" s="20"/>
      <c r="J695" s="25">
        <v>46000</v>
      </c>
      <c r="K695" s="20"/>
      <c r="L695" s="25">
        <v>260000</v>
      </c>
      <c r="M695" s="20"/>
      <c r="N695" s="25">
        <v>129000</v>
      </c>
      <c r="O695" s="20"/>
      <c r="P695" s="25">
        <v>177000</v>
      </c>
      <c r="Q695" s="20"/>
      <c r="R695" s="25">
        <v>0</v>
      </c>
    </row>
    <row r="696" spans="1:18" x14ac:dyDescent="0.25">
      <c r="A696" s="20"/>
      <c r="B696" s="20"/>
      <c r="C696" s="20" t="s">
        <v>313</v>
      </c>
      <c r="D696" s="20"/>
      <c r="E696" s="20"/>
      <c r="F696" s="31">
        <f t="shared" si="95"/>
        <v>0</v>
      </c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</row>
    <row r="697" spans="1:18" x14ac:dyDescent="0.25">
      <c r="A697" s="20"/>
      <c r="B697" s="20"/>
      <c r="C697" s="20" t="s">
        <v>228</v>
      </c>
      <c r="D697" s="20"/>
      <c r="E697" s="20"/>
      <c r="F697" s="31">
        <f t="shared" si="95"/>
        <v>1429000</v>
      </c>
      <c r="G697" s="20"/>
      <c r="H697" s="25">
        <v>0</v>
      </c>
      <c r="I697" s="20"/>
      <c r="J697" s="25">
        <v>852000</v>
      </c>
      <c r="K697" s="20"/>
      <c r="L697" s="25">
        <v>577000</v>
      </c>
      <c r="M697" s="20"/>
      <c r="N697" s="25">
        <v>861000</v>
      </c>
      <c r="O697" s="20"/>
      <c r="P697" s="25">
        <v>568000</v>
      </c>
      <c r="Q697" s="20"/>
      <c r="R697" s="25">
        <v>0</v>
      </c>
    </row>
    <row r="698" spans="1:18" x14ac:dyDescent="0.25">
      <c r="A698" s="20"/>
      <c r="B698" s="20"/>
      <c r="C698" s="20" t="s">
        <v>229</v>
      </c>
      <c r="D698" s="20"/>
      <c r="E698" s="20"/>
      <c r="F698" s="31">
        <f t="shared" si="95"/>
        <v>0</v>
      </c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</row>
    <row r="699" spans="1:18" x14ac:dyDescent="0.25">
      <c r="A699" s="20"/>
      <c r="B699" s="20"/>
      <c r="C699" s="20"/>
      <c r="D699" s="20"/>
      <c r="E699" s="20" t="s">
        <v>230</v>
      </c>
      <c r="F699" s="31">
        <f t="shared" si="95"/>
        <v>0</v>
      </c>
      <c r="G699" s="20"/>
      <c r="H699" s="25">
        <v>0</v>
      </c>
      <c r="I699" s="20"/>
      <c r="J699" s="25">
        <v>0</v>
      </c>
      <c r="K699" s="20"/>
      <c r="L699" s="25">
        <v>0</v>
      </c>
      <c r="M699" s="20"/>
      <c r="N699" s="25">
        <v>0</v>
      </c>
      <c r="O699" s="20"/>
      <c r="P699" s="25">
        <v>0</v>
      </c>
      <c r="Q699" s="20"/>
      <c r="R699" s="25">
        <v>0</v>
      </c>
    </row>
    <row r="700" spans="1:18" x14ac:dyDescent="0.25">
      <c r="A700" s="20"/>
      <c r="B700" s="20"/>
      <c r="C700" s="20" t="s">
        <v>231</v>
      </c>
      <c r="D700" s="20"/>
      <c r="E700" s="20"/>
      <c r="F700" s="31">
        <f t="shared" si="95"/>
        <v>23696000</v>
      </c>
      <c r="G700" s="20"/>
      <c r="H700" s="25">
        <v>803000</v>
      </c>
      <c r="I700" s="20"/>
      <c r="J700" s="25">
        <v>13501000</v>
      </c>
      <c r="K700" s="20"/>
      <c r="L700" s="25">
        <v>9392000</v>
      </c>
      <c r="M700" s="20"/>
      <c r="N700" s="25">
        <v>12647000</v>
      </c>
      <c r="O700" s="20"/>
      <c r="P700" s="25">
        <v>11089000</v>
      </c>
      <c r="Q700" s="20"/>
      <c r="R700" s="25">
        <v>40000</v>
      </c>
    </row>
    <row r="701" spans="1:18" x14ac:dyDescent="0.25">
      <c r="A701" s="20"/>
      <c r="B701" s="20"/>
      <c r="C701" s="20" t="s">
        <v>314</v>
      </c>
      <c r="D701" s="20"/>
      <c r="E701" s="20"/>
      <c r="F701" s="31">
        <f t="shared" si="95"/>
        <v>-88000</v>
      </c>
      <c r="G701" s="20"/>
      <c r="H701" s="25">
        <v>0</v>
      </c>
      <c r="I701" s="20"/>
      <c r="J701" s="25">
        <v>-88000</v>
      </c>
      <c r="K701" s="20"/>
      <c r="L701" s="25">
        <v>0</v>
      </c>
      <c r="M701" s="20"/>
      <c r="N701" s="25">
        <v>0</v>
      </c>
      <c r="O701" s="20"/>
      <c r="P701" s="25">
        <v>0</v>
      </c>
      <c r="Q701" s="20"/>
      <c r="R701" s="25">
        <v>88000</v>
      </c>
    </row>
    <row r="702" spans="1:18" x14ac:dyDescent="0.25">
      <c r="A702" s="20"/>
      <c r="B702" s="20"/>
      <c r="C702" s="20" t="s">
        <v>315</v>
      </c>
      <c r="D702" s="20"/>
      <c r="E702" s="20"/>
      <c r="F702" s="31">
        <f t="shared" si="95"/>
        <v>3000</v>
      </c>
      <c r="G702" s="20"/>
      <c r="H702" s="25">
        <v>0</v>
      </c>
      <c r="I702" s="20"/>
      <c r="J702" s="25">
        <v>0</v>
      </c>
      <c r="K702" s="20"/>
      <c r="L702" s="25">
        <v>3000</v>
      </c>
      <c r="M702" s="20"/>
      <c r="N702" s="25">
        <v>0</v>
      </c>
      <c r="O702" s="20"/>
      <c r="P702" s="25">
        <v>3000</v>
      </c>
      <c r="Q702" s="20"/>
      <c r="R702" s="25">
        <v>0</v>
      </c>
    </row>
    <row r="703" spans="1:18" x14ac:dyDescent="0.25">
      <c r="A703" s="20"/>
      <c r="B703" s="20"/>
      <c r="C703" s="20" t="s">
        <v>233</v>
      </c>
      <c r="D703" s="20"/>
      <c r="E703" s="20"/>
      <c r="F703" s="31">
        <f t="shared" si="95"/>
        <v>6000</v>
      </c>
      <c r="G703" s="20"/>
      <c r="H703" s="25">
        <v>0</v>
      </c>
      <c r="I703" s="20"/>
      <c r="J703" s="25">
        <v>0</v>
      </c>
      <c r="K703" s="20"/>
      <c r="L703" s="25">
        <v>6000</v>
      </c>
      <c r="M703" s="20"/>
      <c r="N703" s="25">
        <v>6000</v>
      </c>
      <c r="O703" s="20"/>
      <c r="P703" s="25">
        <v>0</v>
      </c>
      <c r="Q703" s="20"/>
      <c r="R703" s="25">
        <v>0</v>
      </c>
    </row>
    <row r="704" spans="1:18" x14ac:dyDescent="0.25">
      <c r="A704" s="20"/>
      <c r="B704" s="20"/>
      <c r="C704" s="20" t="s">
        <v>316</v>
      </c>
      <c r="D704" s="20"/>
      <c r="E704" s="20"/>
      <c r="F704" s="31">
        <f t="shared" si="95"/>
        <v>1234000</v>
      </c>
      <c r="G704" s="20"/>
      <c r="H704" s="25">
        <v>0</v>
      </c>
      <c r="I704" s="20"/>
      <c r="J704" s="25">
        <v>942000</v>
      </c>
      <c r="K704" s="20"/>
      <c r="L704" s="25">
        <v>292000</v>
      </c>
      <c r="M704" s="20"/>
      <c r="N704" s="25">
        <v>694000</v>
      </c>
      <c r="O704" s="20"/>
      <c r="P704" s="25">
        <v>540000</v>
      </c>
      <c r="Q704" s="20"/>
      <c r="R704" s="25">
        <v>0</v>
      </c>
    </row>
    <row r="705" spans="1:18" x14ac:dyDescent="0.25">
      <c r="A705" s="20"/>
      <c r="B705" s="20"/>
      <c r="C705" s="20" t="s">
        <v>234</v>
      </c>
      <c r="D705" s="20"/>
      <c r="E705" s="20"/>
      <c r="F705" s="31">
        <f t="shared" si="95"/>
        <v>-1065000</v>
      </c>
      <c r="G705" s="20"/>
      <c r="H705" s="25">
        <v>1559000</v>
      </c>
      <c r="I705" s="20"/>
      <c r="J705" s="25">
        <v>-2712000</v>
      </c>
      <c r="K705" s="20"/>
      <c r="L705" s="25">
        <v>88000</v>
      </c>
      <c r="M705" s="20"/>
      <c r="N705" s="25">
        <v>-307000</v>
      </c>
      <c r="O705" s="20"/>
      <c r="P705" s="25">
        <v>-758000</v>
      </c>
      <c r="Q705" s="20"/>
      <c r="R705" s="25">
        <v>0</v>
      </c>
    </row>
    <row r="706" spans="1:18" x14ac:dyDescent="0.25">
      <c r="A706" s="20"/>
      <c r="B706" s="20"/>
      <c r="C706" s="20" t="s">
        <v>236</v>
      </c>
      <c r="D706" s="20"/>
      <c r="E706" s="20"/>
      <c r="F706" s="31">
        <f t="shared" si="95"/>
        <v>342000</v>
      </c>
      <c r="G706" s="20"/>
      <c r="H706" s="25">
        <v>0</v>
      </c>
      <c r="I706" s="20"/>
      <c r="J706" s="25">
        <v>-147000</v>
      </c>
      <c r="K706" s="20"/>
      <c r="L706" s="25">
        <v>489000</v>
      </c>
      <c r="M706" s="20"/>
      <c r="N706" s="25">
        <v>191000</v>
      </c>
      <c r="O706" s="20"/>
      <c r="P706" s="25">
        <v>151000</v>
      </c>
      <c r="Q706" s="20"/>
      <c r="R706" s="25">
        <v>0</v>
      </c>
    </row>
    <row r="707" spans="1:18" x14ac:dyDescent="0.25">
      <c r="A707" s="20"/>
      <c r="B707" s="20"/>
      <c r="C707" s="20" t="s">
        <v>317</v>
      </c>
      <c r="D707" s="20"/>
      <c r="E707" s="20"/>
      <c r="F707" s="31">
        <f t="shared" si="95"/>
        <v>36000</v>
      </c>
      <c r="G707" s="20"/>
      <c r="H707" s="25">
        <v>0</v>
      </c>
      <c r="I707" s="20"/>
      <c r="J707" s="25">
        <v>0</v>
      </c>
      <c r="K707" s="20"/>
      <c r="L707" s="25">
        <v>36000</v>
      </c>
      <c r="M707" s="20"/>
      <c r="N707" s="25">
        <v>24000</v>
      </c>
      <c r="O707" s="20"/>
      <c r="P707" s="25">
        <v>12000</v>
      </c>
      <c r="Q707" s="20"/>
      <c r="R707" s="25">
        <v>0</v>
      </c>
    </row>
    <row r="708" spans="1:18" x14ac:dyDescent="0.25">
      <c r="A708" s="20"/>
      <c r="B708" s="20"/>
      <c r="C708" s="20" t="s">
        <v>318</v>
      </c>
      <c r="D708" s="20"/>
      <c r="E708" s="20"/>
      <c r="F708" s="31">
        <f t="shared" si="95"/>
        <v>1169000</v>
      </c>
      <c r="G708" s="20"/>
      <c r="H708" s="25">
        <v>15000</v>
      </c>
      <c r="I708" s="20"/>
      <c r="J708" s="25">
        <v>968000</v>
      </c>
      <c r="K708" s="20"/>
      <c r="L708" s="25">
        <v>186000</v>
      </c>
      <c r="M708" s="20"/>
      <c r="N708" s="25">
        <v>630000</v>
      </c>
      <c r="O708" s="20"/>
      <c r="P708" s="25">
        <v>540000</v>
      </c>
      <c r="Q708" s="20"/>
      <c r="R708" s="25">
        <v>1000</v>
      </c>
    </row>
    <row r="709" spans="1:18" x14ac:dyDescent="0.25">
      <c r="A709" s="20"/>
      <c r="B709" s="20"/>
      <c r="C709" s="20" t="s">
        <v>240</v>
      </c>
      <c r="D709" s="20"/>
      <c r="E709" s="20"/>
      <c r="F709" s="31">
        <f t="shared" si="95"/>
        <v>144000</v>
      </c>
      <c r="G709" s="20"/>
      <c r="H709" s="25">
        <v>0</v>
      </c>
      <c r="I709" s="20"/>
      <c r="J709" s="25">
        <v>144000</v>
      </c>
      <c r="K709" s="20"/>
      <c r="L709" s="25">
        <v>0</v>
      </c>
      <c r="M709" s="20"/>
      <c r="N709" s="25">
        <v>73000</v>
      </c>
      <c r="O709" s="20"/>
      <c r="P709" s="25">
        <v>71000</v>
      </c>
      <c r="Q709" s="20"/>
      <c r="R709" s="25">
        <v>0</v>
      </c>
    </row>
    <row r="710" spans="1:18" x14ac:dyDescent="0.25">
      <c r="A710" s="20" t="s">
        <v>22</v>
      </c>
      <c r="B710" s="20"/>
      <c r="C710" s="20" t="s">
        <v>319</v>
      </c>
      <c r="D710" s="20"/>
      <c r="E710" s="20"/>
      <c r="F710" s="31">
        <f t="shared" si="95"/>
        <v>427000</v>
      </c>
      <c r="G710" s="20"/>
      <c r="H710" s="25">
        <v>-1000</v>
      </c>
      <c r="I710" s="20"/>
      <c r="J710" s="25">
        <v>186000</v>
      </c>
      <c r="K710" s="20"/>
      <c r="L710" s="25">
        <v>242000</v>
      </c>
      <c r="M710" s="20"/>
      <c r="N710" s="25">
        <v>0</v>
      </c>
      <c r="O710" s="20"/>
      <c r="P710" s="25">
        <v>427000</v>
      </c>
      <c r="Q710" s="20"/>
      <c r="R710" s="25">
        <v>0</v>
      </c>
    </row>
    <row r="711" spans="1:18" x14ac:dyDescent="0.25">
      <c r="A711" s="20"/>
      <c r="B711" s="20"/>
      <c r="C711" s="20" t="s">
        <v>244</v>
      </c>
      <c r="D711" s="20"/>
      <c r="E711" s="20"/>
      <c r="F711" s="28">
        <f t="shared" si="95"/>
        <v>-61000</v>
      </c>
      <c r="G711" s="20"/>
      <c r="H711" s="27">
        <v>-6000</v>
      </c>
      <c r="I711" s="20"/>
      <c r="J711" s="27">
        <v>199000</v>
      </c>
      <c r="K711" s="20"/>
      <c r="L711" s="27">
        <v>-254000</v>
      </c>
      <c r="M711" s="20"/>
      <c r="N711" s="27">
        <v>-52000</v>
      </c>
      <c r="O711" s="20"/>
      <c r="P711" s="27">
        <v>-9000</v>
      </c>
      <c r="Q711" s="20"/>
      <c r="R711" s="27">
        <v>0</v>
      </c>
    </row>
    <row r="712" spans="1:18" x14ac:dyDescent="0.25">
      <c r="A712" s="20"/>
      <c r="B712" s="20"/>
      <c r="C712" s="20"/>
      <c r="D712" s="20"/>
      <c r="E712" s="20"/>
      <c r="F712" s="21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</row>
    <row r="713" spans="1:18" x14ac:dyDescent="0.25">
      <c r="A713" s="20"/>
      <c r="B713" s="20"/>
      <c r="C713" s="20"/>
      <c r="D713" s="20"/>
      <c r="E713" s="20" t="s">
        <v>3</v>
      </c>
      <c r="F713" s="28">
        <f>SUM(F680:F712)</f>
        <v>68546000</v>
      </c>
      <c r="G713" s="27">
        <f t="shared" ref="G713:R713" si="96">SUM(G680:G712)</f>
        <v>0</v>
      </c>
      <c r="H713" s="27">
        <f t="shared" si="96"/>
        <v>4458000</v>
      </c>
      <c r="I713" s="27">
        <f t="shared" si="96"/>
        <v>0</v>
      </c>
      <c r="J713" s="27">
        <f t="shared" si="96"/>
        <v>32294000</v>
      </c>
      <c r="K713" s="27">
        <f t="shared" si="96"/>
        <v>0</v>
      </c>
      <c r="L713" s="27">
        <f t="shared" si="96"/>
        <v>31794000</v>
      </c>
      <c r="M713" s="27">
        <f t="shared" si="96"/>
        <v>0</v>
      </c>
      <c r="N713" s="27">
        <f t="shared" si="96"/>
        <v>32566000</v>
      </c>
      <c r="O713" s="27">
        <f t="shared" si="96"/>
        <v>0</v>
      </c>
      <c r="P713" s="27">
        <f t="shared" si="96"/>
        <v>38417000</v>
      </c>
      <c r="Q713" s="27">
        <f t="shared" si="96"/>
        <v>0</v>
      </c>
      <c r="R713" s="27">
        <f t="shared" si="96"/>
        <v>2437000</v>
      </c>
    </row>
    <row r="714" spans="1:18" x14ac:dyDescent="0.25">
      <c r="A714" s="20"/>
      <c r="B714" s="20"/>
      <c r="C714" s="20"/>
      <c r="D714" s="20"/>
      <c r="E714" s="20"/>
      <c r="F714" s="21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</row>
    <row r="715" spans="1:18" x14ac:dyDescent="0.25">
      <c r="A715" s="20"/>
      <c r="B715" s="20" t="s">
        <v>29</v>
      </c>
      <c r="C715" s="20"/>
      <c r="D715" s="20"/>
      <c r="E715" s="20"/>
      <c r="F715" s="21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</row>
    <row r="716" spans="1:18" x14ac:dyDescent="0.25">
      <c r="A716" s="20"/>
      <c r="B716" s="20"/>
      <c r="C716" s="20" t="s">
        <v>320</v>
      </c>
      <c r="D716" s="20"/>
      <c r="E716" s="20"/>
      <c r="F716" s="31">
        <f t="shared" ref="F716:F754" si="97">SUM(H716:L716)</f>
        <v>0</v>
      </c>
      <c r="G716" s="20"/>
      <c r="H716" s="25">
        <v>0</v>
      </c>
      <c r="I716" s="20"/>
      <c r="J716" s="25">
        <v>0</v>
      </c>
      <c r="K716" s="20"/>
      <c r="L716" s="25">
        <v>0</v>
      </c>
      <c r="M716" s="20"/>
      <c r="N716" s="25">
        <v>0</v>
      </c>
      <c r="O716" s="20"/>
      <c r="P716" s="25">
        <v>0</v>
      </c>
      <c r="Q716" s="20"/>
      <c r="R716" s="25">
        <v>0</v>
      </c>
    </row>
    <row r="717" spans="1:18" x14ac:dyDescent="0.25">
      <c r="A717" s="20"/>
      <c r="B717" s="20"/>
      <c r="C717" s="20" t="s">
        <v>321</v>
      </c>
      <c r="D717" s="20"/>
      <c r="E717" s="20"/>
      <c r="F717" s="31">
        <f t="shared" si="97"/>
        <v>0</v>
      </c>
      <c r="G717" s="20"/>
      <c r="H717" s="25">
        <v>0</v>
      </c>
      <c r="I717" s="20"/>
      <c r="J717" s="25">
        <v>0</v>
      </c>
      <c r="K717" s="20"/>
      <c r="L717" s="25">
        <v>0</v>
      </c>
      <c r="M717" s="20"/>
      <c r="N717" s="25">
        <v>0</v>
      </c>
      <c r="O717" s="20"/>
      <c r="P717" s="25">
        <v>0</v>
      </c>
      <c r="Q717" s="20"/>
      <c r="R717" s="25">
        <v>0</v>
      </c>
    </row>
    <row r="718" spans="1:18" x14ac:dyDescent="0.25">
      <c r="A718" s="20"/>
      <c r="B718" s="20"/>
      <c r="C718" s="20" t="s">
        <v>307</v>
      </c>
      <c r="D718" s="20"/>
      <c r="E718" s="20"/>
      <c r="F718" s="31">
        <f t="shared" si="97"/>
        <v>387000</v>
      </c>
      <c r="G718" s="20"/>
      <c r="H718" s="25">
        <v>231000</v>
      </c>
      <c r="I718" s="20"/>
      <c r="J718" s="25">
        <v>1000</v>
      </c>
      <c r="K718" s="20"/>
      <c r="L718" s="25">
        <v>155000</v>
      </c>
      <c r="M718" s="20"/>
      <c r="N718" s="25">
        <v>170000</v>
      </c>
      <c r="O718" s="20"/>
      <c r="P718" s="25">
        <v>217000</v>
      </c>
      <c r="Q718" s="20"/>
      <c r="R718" s="25">
        <v>0</v>
      </c>
    </row>
    <row r="719" spans="1:18" x14ac:dyDescent="0.25">
      <c r="A719" s="20"/>
      <c r="B719" s="20"/>
      <c r="C719" s="20" t="s">
        <v>322</v>
      </c>
      <c r="D719" s="20"/>
      <c r="E719" s="20"/>
      <c r="F719" s="31">
        <f t="shared" si="97"/>
        <v>0</v>
      </c>
      <c r="G719" s="20"/>
      <c r="H719" s="25">
        <v>0</v>
      </c>
      <c r="I719" s="20"/>
      <c r="J719" s="25">
        <v>0</v>
      </c>
      <c r="K719" s="20"/>
      <c r="L719" s="25">
        <v>0</v>
      </c>
      <c r="M719" s="20"/>
      <c r="N719" s="25">
        <v>0</v>
      </c>
      <c r="O719" s="20"/>
      <c r="P719" s="25">
        <v>0</v>
      </c>
      <c r="Q719" s="20"/>
      <c r="R719" s="25">
        <v>0</v>
      </c>
    </row>
    <row r="720" spans="1:18" x14ac:dyDescent="0.25">
      <c r="A720" s="20"/>
      <c r="B720" s="20"/>
      <c r="C720" s="20" t="s">
        <v>323</v>
      </c>
      <c r="D720" s="20"/>
      <c r="E720" s="20"/>
      <c r="F720" s="31">
        <f t="shared" si="97"/>
        <v>2562000</v>
      </c>
      <c r="G720" s="20"/>
      <c r="H720" s="25">
        <v>1469000</v>
      </c>
      <c r="I720" s="20"/>
      <c r="J720" s="25">
        <v>1093000</v>
      </c>
      <c r="K720" s="20"/>
      <c r="L720" s="25">
        <v>0</v>
      </c>
      <c r="M720" s="20"/>
      <c r="N720" s="25">
        <v>1736000</v>
      </c>
      <c r="O720" s="20"/>
      <c r="P720" s="25">
        <v>826000</v>
      </c>
      <c r="Q720" s="20"/>
      <c r="R720" s="25">
        <v>0</v>
      </c>
    </row>
    <row r="721" spans="1:18" x14ac:dyDescent="0.25">
      <c r="A721" s="20"/>
      <c r="B721" s="20"/>
      <c r="C721" s="20" t="s">
        <v>324</v>
      </c>
      <c r="D721" s="20"/>
      <c r="E721" s="20"/>
      <c r="F721" s="31">
        <f t="shared" si="97"/>
        <v>0</v>
      </c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</row>
    <row r="722" spans="1:18" x14ac:dyDescent="0.25">
      <c r="A722" s="20"/>
      <c r="B722" s="20"/>
      <c r="C722" s="20"/>
      <c r="D722" s="20"/>
      <c r="E722" s="20" t="s">
        <v>51</v>
      </c>
      <c r="F722" s="31">
        <f t="shared" si="97"/>
        <v>1775000</v>
      </c>
      <c r="G722" s="20"/>
      <c r="H722" s="25">
        <v>136000</v>
      </c>
      <c r="I722" s="20"/>
      <c r="J722" s="25">
        <v>1532000</v>
      </c>
      <c r="K722" s="20"/>
      <c r="L722" s="25">
        <v>107000</v>
      </c>
      <c r="M722" s="20"/>
      <c r="N722" s="25">
        <v>1146000</v>
      </c>
      <c r="O722" s="20"/>
      <c r="P722" s="25">
        <v>4726000</v>
      </c>
      <c r="Q722" s="20"/>
      <c r="R722" s="25">
        <v>4097000</v>
      </c>
    </row>
    <row r="723" spans="1:18" x14ac:dyDescent="0.25">
      <c r="A723" s="20"/>
      <c r="B723" s="20"/>
      <c r="C723" s="20" t="s">
        <v>325</v>
      </c>
      <c r="D723" s="20"/>
      <c r="E723" s="20"/>
      <c r="F723" s="31">
        <f t="shared" si="97"/>
        <v>167000</v>
      </c>
      <c r="G723" s="20"/>
      <c r="H723" s="25">
        <v>3000</v>
      </c>
      <c r="I723" s="20"/>
      <c r="J723" s="25">
        <v>155000</v>
      </c>
      <c r="K723" s="20"/>
      <c r="L723" s="25">
        <v>9000</v>
      </c>
      <c r="M723" s="20"/>
      <c r="N723" s="25">
        <v>107000</v>
      </c>
      <c r="O723" s="20"/>
      <c r="P723" s="25">
        <v>60000</v>
      </c>
      <c r="Q723" s="20"/>
      <c r="R723" s="25">
        <v>0</v>
      </c>
    </row>
    <row r="724" spans="1:18" x14ac:dyDescent="0.25">
      <c r="A724" s="20"/>
      <c r="B724" s="20"/>
      <c r="C724" s="20" t="s">
        <v>216</v>
      </c>
      <c r="D724" s="20"/>
      <c r="E724" s="20"/>
      <c r="F724" s="31">
        <f t="shared" si="97"/>
        <v>172000</v>
      </c>
      <c r="G724" s="20"/>
      <c r="H724" s="25">
        <v>86000</v>
      </c>
      <c r="I724" s="20"/>
      <c r="J724" s="25">
        <v>86000</v>
      </c>
      <c r="K724" s="20"/>
      <c r="L724" s="25">
        <v>0</v>
      </c>
      <c r="M724" s="20"/>
      <c r="N724" s="25">
        <v>113000</v>
      </c>
      <c r="O724" s="20"/>
      <c r="P724" s="25">
        <v>59000</v>
      </c>
      <c r="Q724" s="20"/>
      <c r="R724" s="25">
        <v>0</v>
      </c>
    </row>
    <row r="725" spans="1:18" x14ac:dyDescent="0.25">
      <c r="A725" s="20"/>
      <c r="B725" s="20"/>
      <c r="C725" s="20" t="s">
        <v>326</v>
      </c>
      <c r="D725" s="20"/>
      <c r="E725" s="20"/>
      <c r="F725" s="31">
        <f t="shared" si="97"/>
        <v>1696000</v>
      </c>
      <c r="G725" s="20"/>
      <c r="H725" s="25">
        <v>396000</v>
      </c>
      <c r="I725" s="20"/>
      <c r="J725" s="25">
        <v>1300000</v>
      </c>
      <c r="K725" s="20"/>
      <c r="L725" s="25">
        <v>0</v>
      </c>
      <c r="M725" s="20"/>
      <c r="N725" s="25">
        <v>3530000</v>
      </c>
      <c r="O725" s="20"/>
      <c r="P725" s="25">
        <v>7140000</v>
      </c>
      <c r="Q725" s="20"/>
      <c r="R725" s="25">
        <v>8974000</v>
      </c>
    </row>
    <row r="726" spans="1:18" x14ac:dyDescent="0.25">
      <c r="A726" s="20"/>
      <c r="B726" s="20"/>
      <c r="C726" s="20" t="s">
        <v>327</v>
      </c>
      <c r="D726" s="20"/>
      <c r="E726" s="20"/>
      <c r="F726" s="31">
        <f t="shared" si="97"/>
        <v>5152000</v>
      </c>
      <c r="G726" s="20"/>
      <c r="H726" s="25">
        <v>17000</v>
      </c>
      <c r="I726" s="20"/>
      <c r="J726" s="25">
        <v>5135000</v>
      </c>
      <c r="K726" s="20"/>
      <c r="L726" s="25">
        <v>0</v>
      </c>
      <c r="M726" s="20"/>
      <c r="N726" s="25">
        <v>2631000</v>
      </c>
      <c r="O726" s="20"/>
      <c r="P726" s="25">
        <v>4956000</v>
      </c>
      <c r="Q726" s="20"/>
      <c r="R726" s="25">
        <v>2435000</v>
      </c>
    </row>
    <row r="727" spans="1:18" x14ac:dyDescent="0.25">
      <c r="A727" s="20"/>
      <c r="B727" s="20"/>
      <c r="C727" s="20" t="s">
        <v>275</v>
      </c>
      <c r="D727" s="20"/>
      <c r="E727" s="20"/>
      <c r="F727" s="31">
        <f t="shared" si="97"/>
        <v>22000</v>
      </c>
      <c r="G727" s="20"/>
      <c r="H727" s="25">
        <v>51000</v>
      </c>
      <c r="I727" s="20"/>
      <c r="J727" s="25">
        <v>-29000</v>
      </c>
      <c r="K727" s="20"/>
      <c r="L727" s="25">
        <v>0</v>
      </c>
      <c r="M727" s="20"/>
      <c r="N727" s="25">
        <v>37000</v>
      </c>
      <c r="O727" s="20"/>
      <c r="P727" s="25">
        <v>15000</v>
      </c>
      <c r="Q727" s="20"/>
      <c r="R727" s="25">
        <v>30000</v>
      </c>
    </row>
    <row r="728" spans="1:18" x14ac:dyDescent="0.25">
      <c r="A728" s="20" t="s">
        <v>22</v>
      </c>
      <c r="B728" s="20"/>
      <c r="C728" s="20" t="s">
        <v>328</v>
      </c>
      <c r="D728" s="20"/>
      <c r="E728" s="20"/>
      <c r="F728" s="31">
        <f t="shared" si="97"/>
        <v>0</v>
      </c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</row>
    <row r="729" spans="1:18" x14ac:dyDescent="0.25">
      <c r="A729" s="20"/>
      <c r="B729" s="20"/>
      <c r="C729" s="20"/>
      <c r="D729" s="20"/>
      <c r="E729" s="20" t="s">
        <v>329</v>
      </c>
      <c r="F729" s="31">
        <f t="shared" si="97"/>
        <v>2003000</v>
      </c>
      <c r="G729" s="20"/>
      <c r="H729" s="25">
        <v>495000</v>
      </c>
      <c r="I729" s="20"/>
      <c r="J729" s="25">
        <v>1416000</v>
      </c>
      <c r="K729" s="20"/>
      <c r="L729" s="25">
        <v>92000</v>
      </c>
      <c r="M729" s="20"/>
      <c r="N729" s="25">
        <v>1040000</v>
      </c>
      <c r="O729" s="20"/>
      <c r="P729" s="25">
        <v>963000</v>
      </c>
      <c r="Q729" s="20"/>
      <c r="R729" s="25">
        <v>0</v>
      </c>
    </row>
    <row r="730" spans="1:18" x14ac:dyDescent="0.25">
      <c r="A730" s="20"/>
      <c r="B730" s="20"/>
      <c r="C730" s="20" t="s">
        <v>330</v>
      </c>
      <c r="D730" s="20"/>
      <c r="E730" s="20"/>
      <c r="F730" s="31">
        <f t="shared" si="97"/>
        <v>4240000</v>
      </c>
      <c r="G730" s="20"/>
      <c r="H730" s="25">
        <v>762000</v>
      </c>
      <c r="I730" s="20"/>
      <c r="J730" s="25">
        <v>2919000</v>
      </c>
      <c r="K730" s="20"/>
      <c r="L730" s="25">
        <v>559000</v>
      </c>
      <c r="M730" s="20"/>
      <c r="N730" s="25">
        <v>2369000</v>
      </c>
      <c r="O730" s="20"/>
      <c r="P730" s="25">
        <v>1871000</v>
      </c>
      <c r="Q730" s="20"/>
      <c r="R730" s="25">
        <v>0</v>
      </c>
    </row>
    <row r="731" spans="1:18" x14ac:dyDescent="0.25">
      <c r="A731" s="20"/>
      <c r="B731" s="20"/>
      <c r="C731" s="20" t="s">
        <v>219</v>
      </c>
      <c r="D731" s="20"/>
      <c r="E731" s="20"/>
      <c r="F731" s="31">
        <f t="shared" si="97"/>
        <v>175000</v>
      </c>
      <c r="G731" s="20"/>
      <c r="H731" s="25">
        <v>109000</v>
      </c>
      <c r="I731" s="20"/>
      <c r="J731" s="25">
        <v>2000</v>
      </c>
      <c r="K731" s="20"/>
      <c r="L731" s="25">
        <v>64000</v>
      </c>
      <c r="M731" s="20"/>
      <c r="N731" s="25">
        <v>119000</v>
      </c>
      <c r="O731" s="20"/>
      <c r="P731" s="25">
        <v>56000</v>
      </c>
      <c r="Q731" s="20"/>
      <c r="R731" s="25">
        <v>0</v>
      </c>
    </row>
    <row r="732" spans="1:18" x14ac:dyDescent="0.25">
      <c r="A732" s="20"/>
      <c r="B732" s="20"/>
      <c r="C732" s="20" t="s">
        <v>220</v>
      </c>
      <c r="D732" s="20"/>
      <c r="E732" s="20"/>
      <c r="F732" s="31">
        <f t="shared" si="97"/>
        <v>184000</v>
      </c>
      <c r="G732" s="20"/>
      <c r="H732" s="25">
        <v>0</v>
      </c>
      <c r="I732" s="20"/>
      <c r="J732" s="25">
        <v>37000</v>
      </c>
      <c r="K732" s="20"/>
      <c r="L732" s="25">
        <v>147000</v>
      </c>
      <c r="M732" s="20"/>
      <c r="N732" s="25">
        <v>371000</v>
      </c>
      <c r="O732" s="20"/>
      <c r="P732" s="25">
        <v>475000</v>
      </c>
      <c r="Q732" s="20"/>
      <c r="R732" s="25">
        <v>662000</v>
      </c>
    </row>
    <row r="733" spans="1:18" x14ac:dyDescent="0.25">
      <c r="A733" s="20"/>
      <c r="B733" s="20"/>
      <c r="C733" s="20" t="s">
        <v>287</v>
      </c>
      <c r="D733" s="20"/>
      <c r="E733" s="20"/>
      <c r="F733" s="31">
        <f t="shared" si="97"/>
        <v>0</v>
      </c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</row>
    <row r="734" spans="1:18" x14ac:dyDescent="0.25">
      <c r="A734" s="20"/>
      <c r="B734" s="20"/>
      <c r="C734" s="20"/>
      <c r="D734" s="20"/>
      <c r="E734" s="20" t="s">
        <v>288</v>
      </c>
      <c r="F734" s="31">
        <f t="shared" si="97"/>
        <v>0</v>
      </c>
      <c r="G734" s="20"/>
      <c r="H734" s="25">
        <v>0</v>
      </c>
      <c r="I734" s="20"/>
      <c r="J734" s="25">
        <v>0</v>
      </c>
      <c r="K734" s="20"/>
      <c r="L734" s="25">
        <v>0</v>
      </c>
      <c r="M734" s="20"/>
      <c r="N734" s="25">
        <v>0</v>
      </c>
      <c r="O734" s="20"/>
      <c r="P734" s="25">
        <v>0</v>
      </c>
      <c r="Q734" s="20"/>
      <c r="R734" s="25">
        <v>0</v>
      </c>
    </row>
    <row r="735" spans="1:18" x14ac:dyDescent="0.25">
      <c r="A735" s="20"/>
      <c r="B735" s="20"/>
      <c r="C735" s="20" t="s">
        <v>331</v>
      </c>
      <c r="D735" s="20"/>
      <c r="E735" s="20"/>
      <c r="F735" s="31">
        <f t="shared" si="97"/>
        <v>0</v>
      </c>
      <c r="G735" s="20"/>
      <c r="H735" s="25">
        <v>0</v>
      </c>
      <c r="I735" s="20"/>
      <c r="J735" s="25">
        <v>0</v>
      </c>
      <c r="K735" s="20"/>
      <c r="L735" s="25">
        <v>0</v>
      </c>
      <c r="M735" s="20"/>
      <c r="N735" s="25">
        <v>0</v>
      </c>
      <c r="O735" s="20"/>
      <c r="P735" s="25">
        <v>0</v>
      </c>
      <c r="Q735" s="20"/>
      <c r="R735" s="25">
        <v>0</v>
      </c>
    </row>
    <row r="736" spans="1:18" x14ac:dyDescent="0.25">
      <c r="A736" s="20"/>
      <c r="B736" s="20"/>
      <c r="C736" s="20" t="s">
        <v>332</v>
      </c>
      <c r="D736" s="20"/>
      <c r="E736" s="20"/>
      <c r="F736" s="31">
        <f t="shared" si="97"/>
        <v>68925000</v>
      </c>
      <c r="G736" s="20"/>
      <c r="H736" s="25">
        <v>47500000</v>
      </c>
      <c r="I736" s="20"/>
      <c r="J736" s="25">
        <v>5726000</v>
      </c>
      <c r="K736" s="20"/>
      <c r="L736" s="25">
        <v>15699000</v>
      </c>
      <c r="M736" s="20"/>
      <c r="N736" s="25">
        <v>29820000</v>
      </c>
      <c r="O736" s="20"/>
      <c r="P736" s="25">
        <v>39105000</v>
      </c>
      <c r="Q736" s="20"/>
      <c r="R736" s="25">
        <v>0</v>
      </c>
    </row>
    <row r="737" spans="1:18" x14ac:dyDescent="0.25">
      <c r="A737" s="20"/>
      <c r="B737" s="20"/>
      <c r="C737" s="20" t="s">
        <v>232</v>
      </c>
      <c r="D737" s="20"/>
      <c r="E737" s="20"/>
      <c r="F737" s="31">
        <f t="shared" si="97"/>
        <v>1550000</v>
      </c>
      <c r="G737" s="20"/>
      <c r="H737" s="25">
        <v>647000</v>
      </c>
      <c r="I737" s="20"/>
      <c r="J737" s="25">
        <v>186000</v>
      </c>
      <c r="K737" s="20"/>
      <c r="L737" s="25">
        <v>717000</v>
      </c>
      <c r="M737" s="20"/>
      <c r="N737" s="25">
        <v>1006000</v>
      </c>
      <c r="O737" s="20"/>
      <c r="P737" s="25">
        <v>544000</v>
      </c>
      <c r="Q737" s="20"/>
      <c r="R737" s="25">
        <v>0</v>
      </c>
    </row>
    <row r="738" spans="1:18" x14ac:dyDescent="0.25">
      <c r="A738" s="20"/>
      <c r="B738" s="20"/>
      <c r="C738" s="20" t="s">
        <v>233</v>
      </c>
      <c r="D738" s="20"/>
      <c r="E738" s="20"/>
      <c r="F738" s="31">
        <f t="shared" si="97"/>
        <v>1765000</v>
      </c>
      <c r="G738" s="20"/>
      <c r="H738" s="25">
        <v>954000</v>
      </c>
      <c r="I738" s="20"/>
      <c r="J738" s="25">
        <v>69000</v>
      </c>
      <c r="K738" s="20"/>
      <c r="L738" s="25">
        <v>742000</v>
      </c>
      <c r="M738" s="20"/>
      <c r="N738" s="25">
        <v>1079000</v>
      </c>
      <c r="O738" s="20"/>
      <c r="P738" s="25">
        <v>711000</v>
      </c>
      <c r="Q738" s="20"/>
      <c r="R738" s="25">
        <v>25000</v>
      </c>
    </row>
    <row r="739" spans="1:18" x14ac:dyDescent="0.25">
      <c r="A739" s="20"/>
      <c r="B739" s="20"/>
      <c r="C739" s="20" t="s">
        <v>333</v>
      </c>
      <c r="D739" s="20"/>
      <c r="E739" s="20"/>
      <c r="F739" s="31">
        <f t="shared" si="97"/>
        <v>0</v>
      </c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</row>
    <row r="740" spans="1:18" x14ac:dyDescent="0.25">
      <c r="A740" s="20"/>
      <c r="B740" s="20"/>
      <c r="C740" s="20"/>
      <c r="D740" s="20"/>
      <c r="E740" s="20" t="s">
        <v>334</v>
      </c>
      <c r="F740" s="31">
        <f t="shared" si="97"/>
        <v>3000</v>
      </c>
      <c r="G740" s="20"/>
      <c r="H740" s="25">
        <v>3000</v>
      </c>
      <c r="I740" s="20"/>
      <c r="J740" s="25">
        <v>0</v>
      </c>
      <c r="K740" s="20"/>
      <c r="L740" s="25">
        <v>0</v>
      </c>
      <c r="M740" s="20"/>
      <c r="N740" s="25">
        <v>1000</v>
      </c>
      <c r="O740" s="20"/>
      <c r="P740" s="25">
        <v>2000</v>
      </c>
      <c r="Q740" s="20"/>
      <c r="R740" s="25">
        <v>0</v>
      </c>
    </row>
    <row r="741" spans="1:18" x14ac:dyDescent="0.25">
      <c r="A741" s="20"/>
      <c r="B741" s="20"/>
      <c r="C741" s="20" t="s">
        <v>335</v>
      </c>
      <c r="D741" s="20"/>
      <c r="E741" s="20"/>
      <c r="F741" s="31">
        <f t="shared" si="97"/>
        <v>1928000</v>
      </c>
      <c r="G741" s="20"/>
      <c r="H741" s="25">
        <v>2559000</v>
      </c>
      <c r="I741" s="20"/>
      <c r="J741" s="25">
        <v>-631000</v>
      </c>
      <c r="K741" s="20"/>
      <c r="L741" s="25">
        <v>0</v>
      </c>
      <c r="M741" s="20"/>
      <c r="N741" s="25">
        <v>2482000</v>
      </c>
      <c r="O741" s="20"/>
      <c r="P741" s="25">
        <v>3229000</v>
      </c>
      <c r="Q741" s="20"/>
      <c r="R741" s="25">
        <v>3783000</v>
      </c>
    </row>
    <row r="742" spans="1:18" x14ac:dyDescent="0.25">
      <c r="A742" s="20"/>
      <c r="B742" s="20"/>
      <c r="C742" s="20" t="s">
        <v>336</v>
      </c>
      <c r="D742" s="20"/>
      <c r="E742" s="20"/>
      <c r="F742" s="31">
        <f t="shared" si="97"/>
        <v>1987000</v>
      </c>
      <c r="G742" s="20"/>
      <c r="H742" s="25">
        <v>0</v>
      </c>
      <c r="I742" s="20"/>
      <c r="J742" s="25">
        <v>1986000</v>
      </c>
      <c r="K742" s="20"/>
      <c r="L742" s="25">
        <v>1000</v>
      </c>
      <c r="M742" s="20"/>
      <c r="N742" s="25">
        <v>1215000</v>
      </c>
      <c r="O742" s="20"/>
      <c r="P742" s="25">
        <v>772000</v>
      </c>
      <c r="Q742" s="20"/>
      <c r="R742" s="25">
        <v>0</v>
      </c>
    </row>
    <row r="743" spans="1:18" x14ac:dyDescent="0.25">
      <c r="A743" s="20"/>
      <c r="B743" s="20"/>
      <c r="C743" s="20" t="s">
        <v>234</v>
      </c>
      <c r="D743" s="20"/>
      <c r="E743" s="20"/>
      <c r="F743" s="31">
        <f t="shared" si="97"/>
        <v>-4474000</v>
      </c>
      <c r="G743" s="20"/>
      <c r="H743" s="25">
        <v>14389000</v>
      </c>
      <c r="I743" s="20"/>
      <c r="J743" s="25">
        <v>-18994000</v>
      </c>
      <c r="K743" s="20"/>
      <c r="L743" s="25">
        <v>131000</v>
      </c>
      <c r="M743" s="20"/>
      <c r="N743" s="25">
        <v>-331000</v>
      </c>
      <c r="O743" s="20"/>
      <c r="P743" s="25">
        <v>-3871000</v>
      </c>
      <c r="Q743" s="20"/>
      <c r="R743" s="25">
        <v>272000</v>
      </c>
    </row>
    <row r="744" spans="1:18" x14ac:dyDescent="0.25">
      <c r="A744" s="20"/>
      <c r="B744" s="20"/>
      <c r="C744" s="20" t="s">
        <v>337</v>
      </c>
      <c r="D744" s="20"/>
      <c r="E744" s="20"/>
      <c r="F744" s="31">
        <f t="shared" si="97"/>
        <v>0</v>
      </c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</row>
    <row r="745" spans="1:18" x14ac:dyDescent="0.25">
      <c r="A745" s="20"/>
      <c r="B745" s="20"/>
      <c r="C745" s="20"/>
      <c r="D745" s="20"/>
      <c r="E745" s="20" t="s">
        <v>338</v>
      </c>
      <c r="F745" s="31">
        <f t="shared" si="97"/>
        <v>2427000</v>
      </c>
      <c r="G745" s="20"/>
      <c r="H745" s="25">
        <v>640000</v>
      </c>
      <c r="I745" s="20"/>
      <c r="J745" s="25">
        <v>999000</v>
      </c>
      <c r="K745" s="20"/>
      <c r="L745" s="25">
        <v>788000</v>
      </c>
      <c r="M745" s="20"/>
      <c r="N745" s="25">
        <v>1466000</v>
      </c>
      <c r="O745" s="20"/>
      <c r="P745" s="25">
        <v>967000</v>
      </c>
      <c r="Q745" s="20"/>
      <c r="R745" s="25">
        <v>6000</v>
      </c>
    </row>
    <row r="746" spans="1:18" x14ac:dyDescent="0.25">
      <c r="A746" s="20"/>
      <c r="B746" s="20"/>
      <c r="C746" s="20" t="s">
        <v>339</v>
      </c>
      <c r="D746" s="20"/>
      <c r="E746" s="20"/>
      <c r="F746" s="31">
        <f t="shared" si="97"/>
        <v>3083000</v>
      </c>
      <c r="G746" s="20"/>
      <c r="H746" s="25">
        <v>0</v>
      </c>
      <c r="I746" s="20"/>
      <c r="J746" s="25">
        <v>3083000</v>
      </c>
      <c r="K746" s="20"/>
      <c r="L746" s="25">
        <v>0</v>
      </c>
      <c r="M746" s="20"/>
      <c r="N746" s="25">
        <v>2043000</v>
      </c>
      <c r="O746" s="20"/>
      <c r="P746" s="25">
        <v>1040000</v>
      </c>
      <c r="Q746" s="20"/>
      <c r="R746" s="25">
        <v>0</v>
      </c>
    </row>
    <row r="747" spans="1:18" x14ac:dyDescent="0.25">
      <c r="A747" s="20"/>
      <c r="B747" s="20"/>
      <c r="C747" s="20" t="s">
        <v>297</v>
      </c>
      <c r="D747" s="20"/>
      <c r="E747" s="20"/>
      <c r="F747" s="31">
        <f t="shared" si="97"/>
        <v>0</v>
      </c>
      <c r="G747" s="20"/>
      <c r="H747" s="25">
        <v>0</v>
      </c>
      <c r="I747" s="20"/>
      <c r="J747" s="25">
        <v>0</v>
      </c>
      <c r="K747" s="20"/>
      <c r="L747" s="25">
        <v>0</v>
      </c>
      <c r="M747" s="20"/>
      <c r="N747" s="25">
        <v>0</v>
      </c>
      <c r="O747" s="20"/>
      <c r="P747" s="25">
        <v>0</v>
      </c>
      <c r="Q747" s="20"/>
      <c r="R747" s="25">
        <v>0</v>
      </c>
    </row>
    <row r="748" spans="1:18" x14ac:dyDescent="0.25">
      <c r="A748" s="20"/>
      <c r="B748" s="20"/>
      <c r="C748" s="20" t="s">
        <v>340</v>
      </c>
      <c r="D748" s="20"/>
      <c r="E748" s="20"/>
      <c r="F748" s="31">
        <f t="shared" si="97"/>
        <v>0</v>
      </c>
      <c r="G748" s="20"/>
      <c r="H748" s="25">
        <v>0</v>
      </c>
      <c r="I748" s="20"/>
      <c r="J748" s="25">
        <v>0</v>
      </c>
      <c r="K748" s="20"/>
      <c r="L748" s="25">
        <v>0</v>
      </c>
      <c r="M748" s="20"/>
      <c r="N748" s="25">
        <v>0</v>
      </c>
      <c r="O748" s="20"/>
      <c r="P748" s="25">
        <v>0</v>
      </c>
      <c r="Q748" s="20"/>
      <c r="R748" s="25">
        <v>0</v>
      </c>
    </row>
    <row r="749" spans="1:18" x14ac:dyDescent="0.25">
      <c r="A749" s="20"/>
      <c r="B749" s="20"/>
      <c r="C749" s="20" t="s">
        <v>341</v>
      </c>
      <c r="D749" s="20"/>
      <c r="E749" s="20"/>
      <c r="F749" s="31">
        <f t="shared" si="97"/>
        <v>1068000</v>
      </c>
      <c r="G749" s="20"/>
      <c r="H749" s="25">
        <v>859000</v>
      </c>
      <c r="I749" s="20"/>
      <c r="J749" s="25">
        <v>181000</v>
      </c>
      <c r="K749" s="20"/>
      <c r="L749" s="25">
        <v>28000</v>
      </c>
      <c r="M749" s="20"/>
      <c r="N749" s="25">
        <v>626000</v>
      </c>
      <c r="O749" s="20"/>
      <c r="P749" s="25">
        <v>442000</v>
      </c>
      <c r="Q749" s="20"/>
      <c r="R749" s="25">
        <v>0</v>
      </c>
    </row>
    <row r="750" spans="1:18" x14ac:dyDescent="0.25">
      <c r="A750" s="20"/>
      <c r="B750" s="20"/>
      <c r="C750" s="20" t="s">
        <v>236</v>
      </c>
      <c r="D750" s="20"/>
      <c r="E750" s="20"/>
      <c r="F750" s="31">
        <f t="shared" si="97"/>
        <v>814000</v>
      </c>
      <c r="G750" s="20"/>
      <c r="H750" s="25">
        <v>2000</v>
      </c>
      <c r="I750" s="20"/>
      <c r="J750" s="25">
        <v>812000</v>
      </c>
      <c r="K750" s="20"/>
      <c r="L750" s="25">
        <v>0</v>
      </c>
      <c r="M750" s="20"/>
      <c r="N750" s="25">
        <v>1078000</v>
      </c>
      <c r="O750" s="20"/>
      <c r="P750" s="25">
        <v>711000</v>
      </c>
      <c r="Q750" s="20"/>
      <c r="R750" s="25">
        <v>975000</v>
      </c>
    </row>
    <row r="751" spans="1:18" x14ac:dyDescent="0.25">
      <c r="A751" s="20"/>
      <c r="B751" s="20"/>
      <c r="C751" s="20" t="s">
        <v>318</v>
      </c>
      <c r="D751" s="20"/>
      <c r="E751" s="20"/>
      <c r="F751" s="31">
        <f t="shared" si="97"/>
        <v>2393000</v>
      </c>
      <c r="G751" s="20"/>
      <c r="H751" s="25">
        <v>785000</v>
      </c>
      <c r="I751" s="20"/>
      <c r="J751" s="25">
        <v>528000</v>
      </c>
      <c r="K751" s="20"/>
      <c r="L751" s="25">
        <v>1080000</v>
      </c>
      <c r="M751" s="20"/>
      <c r="N751" s="25">
        <v>1468000</v>
      </c>
      <c r="O751" s="20"/>
      <c r="P751" s="25">
        <v>935000</v>
      </c>
      <c r="Q751" s="20"/>
      <c r="R751" s="25">
        <v>10000</v>
      </c>
    </row>
    <row r="752" spans="1:18" x14ac:dyDescent="0.25">
      <c r="A752" s="20"/>
      <c r="B752" s="20"/>
      <c r="C752" s="20" t="s">
        <v>303</v>
      </c>
      <c r="D752" s="20"/>
      <c r="E752" s="20"/>
      <c r="F752" s="31">
        <f t="shared" si="97"/>
        <v>973000</v>
      </c>
      <c r="G752" s="20"/>
      <c r="H752" s="25">
        <v>417000</v>
      </c>
      <c r="I752" s="20"/>
      <c r="J752" s="25">
        <v>18000</v>
      </c>
      <c r="K752" s="20"/>
      <c r="L752" s="25">
        <v>538000</v>
      </c>
      <c r="M752" s="20"/>
      <c r="N752" s="25">
        <v>657000</v>
      </c>
      <c r="O752" s="20"/>
      <c r="P752" s="25">
        <v>316000</v>
      </c>
      <c r="Q752" s="20"/>
      <c r="R752" s="25">
        <v>0</v>
      </c>
    </row>
    <row r="753" spans="1:18" x14ac:dyDescent="0.25">
      <c r="A753" s="20"/>
      <c r="B753" s="20"/>
      <c r="C753" s="20" t="s">
        <v>342</v>
      </c>
      <c r="D753" s="20"/>
      <c r="E753" s="20"/>
      <c r="F753" s="31">
        <f t="shared" si="97"/>
        <v>-28000</v>
      </c>
      <c r="G753" s="20"/>
      <c r="H753" s="25">
        <v>237000</v>
      </c>
      <c r="I753" s="20"/>
      <c r="J753" s="25">
        <v>-265000</v>
      </c>
      <c r="K753" s="20"/>
      <c r="L753" s="25">
        <v>0</v>
      </c>
      <c r="M753" s="20"/>
      <c r="N753" s="25">
        <v>158000</v>
      </c>
      <c r="O753" s="20"/>
      <c r="P753" s="25">
        <v>1938000</v>
      </c>
      <c r="Q753" s="20"/>
      <c r="R753" s="25">
        <v>2124000</v>
      </c>
    </row>
    <row r="754" spans="1:18" x14ac:dyDescent="0.25">
      <c r="A754" s="20"/>
      <c r="B754" s="20"/>
      <c r="C754" s="20" t="s">
        <v>244</v>
      </c>
      <c r="D754" s="20"/>
      <c r="E754" s="20"/>
      <c r="F754" s="28">
        <f t="shared" si="97"/>
        <v>-58000</v>
      </c>
      <c r="G754" s="20"/>
      <c r="H754" s="27">
        <v>-25000</v>
      </c>
      <c r="I754" s="20"/>
      <c r="J754" s="27">
        <v>14000</v>
      </c>
      <c r="K754" s="20"/>
      <c r="L754" s="27">
        <v>-47000</v>
      </c>
      <c r="M754" s="20"/>
      <c r="N754" s="27">
        <v>-41000</v>
      </c>
      <c r="O754" s="20"/>
      <c r="P754" s="27">
        <v>-17000</v>
      </c>
      <c r="Q754" s="20"/>
      <c r="R754" s="27">
        <v>0</v>
      </c>
    </row>
    <row r="755" spans="1:18" x14ac:dyDescent="0.25">
      <c r="A755" s="20"/>
      <c r="B755" s="20"/>
      <c r="C755" s="20"/>
      <c r="D755" s="20"/>
      <c r="E755" s="20"/>
      <c r="F755" s="21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</row>
    <row r="756" spans="1:18" x14ac:dyDescent="0.25">
      <c r="A756" s="20"/>
      <c r="B756" s="20"/>
      <c r="C756" s="20"/>
      <c r="D756" s="20"/>
      <c r="E756" s="20" t="s">
        <v>3</v>
      </c>
      <c r="F756" s="28">
        <f>SUM(F716:F755)</f>
        <v>100891000</v>
      </c>
      <c r="G756" s="27">
        <f t="shared" ref="G756:R756" si="98">SUM(G716:G755)</f>
        <v>0</v>
      </c>
      <c r="H756" s="27">
        <f t="shared" si="98"/>
        <v>72722000</v>
      </c>
      <c r="I756" s="27">
        <f t="shared" si="98"/>
        <v>0</v>
      </c>
      <c r="J756" s="27">
        <f t="shared" si="98"/>
        <v>7359000</v>
      </c>
      <c r="K756" s="27">
        <f t="shared" si="98"/>
        <v>0</v>
      </c>
      <c r="L756" s="27">
        <f t="shared" si="98"/>
        <v>20810000</v>
      </c>
      <c r="M756" s="27">
        <f t="shared" si="98"/>
        <v>0</v>
      </c>
      <c r="N756" s="27">
        <f t="shared" si="98"/>
        <v>56096000</v>
      </c>
      <c r="O756" s="27">
        <f t="shared" si="98"/>
        <v>0</v>
      </c>
      <c r="P756" s="27">
        <f t="shared" si="98"/>
        <v>68188000</v>
      </c>
      <c r="Q756" s="27">
        <f t="shared" si="98"/>
        <v>0</v>
      </c>
      <c r="R756" s="27">
        <f t="shared" si="98"/>
        <v>23393000</v>
      </c>
    </row>
    <row r="757" spans="1:18" x14ac:dyDescent="0.25">
      <c r="A757" s="20"/>
      <c r="B757" s="20"/>
      <c r="C757" s="20"/>
      <c r="D757" s="20"/>
      <c r="E757" s="20"/>
      <c r="F757" s="21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</row>
    <row r="758" spans="1:18" x14ac:dyDescent="0.25">
      <c r="A758" s="20"/>
      <c r="B758" s="20"/>
      <c r="C758" s="20"/>
      <c r="D758" s="20"/>
      <c r="E758" s="20" t="s">
        <v>343</v>
      </c>
      <c r="F758" s="28">
        <f>F583+F677+F713+F756</f>
        <v>363490000</v>
      </c>
      <c r="G758" s="27">
        <f t="shared" ref="G758:R758" si="99">G583+G677+G713+G756</f>
        <v>0</v>
      </c>
      <c r="H758" s="27">
        <f t="shared" si="99"/>
        <v>-206174000</v>
      </c>
      <c r="I758" s="27">
        <f t="shared" si="99"/>
        <v>0</v>
      </c>
      <c r="J758" s="27">
        <f t="shared" si="99"/>
        <v>335837000</v>
      </c>
      <c r="K758" s="27">
        <f t="shared" si="99"/>
        <v>0</v>
      </c>
      <c r="L758" s="27">
        <f t="shared" si="99"/>
        <v>233827000</v>
      </c>
      <c r="M758" s="27">
        <f t="shared" si="99"/>
        <v>0</v>
      </c>
      <c r="N758" s="27">
        <f t="shared" si="99"/>
        <v>188082000</v>
      </c>
      <c r="O758" s="27">
        <f t="shared" si="99"/>
        <v>0</v>
      </c>
      <c r="P758" s="27">
        <f t="shared" si="99"/>
        <v>203068000</v>
      </c>
      <c r="Q758" s="27">
        <f t="shared" si="99"/>
        <v>0</v>
      </c>
      <c r="R758" s="27">
        <f t="shared" si="99"/>
        <v>27660000</v>
      </c>
    </row>
    <row r="759" spans="1:18" x14ac:dyDescent="0.25">
      <c r="A759" s="20"/>
      <c r="B759" s="20"/>
      <c r="C759" s="20"/>
      <c r="D759" s="20"/>
      <c r="E759" s="20"/>
      <c r="F759" s="21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</row>
    <row r="760" spans="1:18" x14ac:dyDescent="0.25">
      <c r="A760" s="22" t="s">
        <v>344</v>
      </c>
      <c r="B760" s="20"/>
      <c r="C760" s="20"/>
      <c r="D760" s="20"/>
      <c r="E760" s="20"/>
      <c r="F760" s="21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</row>
    <row r="761" spans="1:18" x14ac:dyDescent="0.25">
      <c r="A761" s="20"/>
      <c r="B761" s="20"/>
      <c r="C761" s="20"/>
      <c r="D761" s="20"/>
      <c r="E761" s="20"/>
      <c r="F761" s="21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</row>
    <row r="762" spans="1:18" x14ac:dyDescent="0.25">
      <c r="A762" s="20"/>
      <c r="B762" s="20" t="s">
        <v>345</v>
      </c>
      <c r="C762" s="20"/>
      <c r="D762" s="20"/>
      <c r="E762" s="20"/>
      <c r="F762" s="21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</row>
    <row r="763" spans="1:18" x14ac:dyDescent="0.25">
      <c r="A763" s="20"/>
      <c r="B763" s="20"/>
      <c r="C763" s="20" t="s">
        <v>33</v>
      </c>
      <c r="D763" s="20"/>
      <c r="E763" s="20"/>
      <c r="F763" s="21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</row>
    <row r="764" spans="1:18" x14ac:dyDescent="0.25">
      <c r="A764" s="20"/>
      <c r="B764" s="20"/>
      <c r="C764" s="20" t="s">
        <v>346</v>
      </c>
      <c r="D764" s="20"/>
      <c r="E764" s="20"/>
      <c r="F764" s="31">
        <f t="shared" ref="F764:F769" si="100">SUM(H764:L764)</f>
        <v>168000</v>
      </c>
      <c r="G764" s="20"/>
      <c r="H764" s="25">
        <v>-1000</v>
      </c>
      <c r="I764" s="20"/>
      <c r="J764" s="25">
        <v>169000</v>
      </c>
      <c r="K764" s="20"/>
      <c r="L764" s="25">
        <v>0</v>
      </c>
      <c r="M764" s="20"/>
      <c r="N764" s="25">
        <v>109000</v>
      </c>
      <c r="O764" s="20"/>
      <c r="P764" s="25">
        <v>59000</v>
      </c>
      <c r="Q764" s="20"/>
      <c r="R764" s="25">
        <v>0</v>
      </c>
    </row>
    <row r="765" spans="1:18" x14ac:dyDescent="0.25">
      <c r="A765" s="20"/>
      <c r="B765" s="20"/>
      <c r="C765" s="20" t="s">
        <v>347</v>
      </c>
      <c r="D765" s="20"/>
      <c r="E765" s="20"/>
      <c r="F765" s="31">
        <f t="shared" si="100"/>
        <v>0</v>
      </c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</row>
    <row r="766" spans="1:18" x14ac:dyDescent="0.25">
      <c r="A766" s="20"/>
      <c r="B766" s="20"/>
      <c r="C766" s="20" t="s">
        <v>348</v>
      </c>
      <c r="D766" s="20"/>
      <c r="E766" s="20"/>
      <c r="F766" s="31">
        <f t="shared" si="100"/>
        <v>0</v>
      </c>
      <c r="G766" s="20"/>
      <c r="H766" s="25">
        <v>0</v>
      </c>
      <c r="I766" s="20"/>
      <c r="J766" s="25">
        <v>0</v>
      </c>
      <c r="K766" s="20"/>
      <c r="L766" s="25">
        <v>0</v>
      </c>
      <c r="M766" s="20"/>
      <c r="N766" s="25">
        <v>0</v>
      </c>
      <c r="O766" s="20"/>
      <c r="P766" s="25">
        <v>0</v>
      </c>
      <c r="Q766" s="20"/>
      <c r="R766" s="25">
        <v>0</v>
      </c>
    </row>
    <row r="767" spans="1:18" x14ac:dyDescent="0.25">
      <c r="A767" s="20"/>
      <c r="B767" s="20"/>
      <c r="C767" s="20" t="s">
        <v>349</v>
      </c>
      <c r="D767" s="20"/>
      <c r="E767" s="20"/>
      <c r="F767" s="31">
        <f t="shared" si="100"/>
        <v>25000</v>
      </c>
      <c r="G767" s="20"/>
      <c r="H767" s="25">
        <v>0</v>
      </c>
      <c r="I767" s="20"/>
      <c r="J767" s="25">
        <v>25000</v>
      </c>
      <c r="K767" s="20"/>
      <c r="L767" s="25">
        <v>0</v>
      </c>
      <c r="M767" s="20"/>
      <c r="N767" s="25">
        <v>23000</v>
      </c>
      <c r="O767" s="20"/>
      <c r="P767" s="25">
        <v>2000</v>
      </c>
      <c r="Q767" s="20"/>
      <c r="R767" s="25">
        <v>0</v>
      </c>
    </row>
    <row r="768" spans="1:18" x14ac:dyDescent="0.25">
      <c r="A768" s="20"/>
      <c r="B768" s="20"/>
      <c r="C768" s="20" t="s">
        <v>350</v>
      </c>
      <c r="D768" s="20"/>
      <c r="E768" s="20"/>
      <c r="F768" s="31">
        <f t="shared" si="100"/>
        <v>0</v>
      </c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</row>
    <row r="769" spans="1:18" x14ac:dyDescent="0.25">
      <c r="A769" s="20"/>
      <c r="B769" s="20"/>
      <c r="C769" s="20" t="s">
        <v>351</v>
      </c>
      <c r="D769" s="20"/>
      <c r="E769" s="20" t="s">
        <v>352</v>
      </c>
      <c r="F769" s="28">
        <f t="shared" si="100"/>
        <v>860000</v>
      </c>
      <c r="G769" s="20"/>
      <c r="H769" s="27">
        <v>-1000</v>
      </c>
      <c r="I769" s="20"/>
      <c r="J769" s="27">
        <v>264000</v>
      </c>
      <c r="K769" s="20"/>
      <c r="L769" s="27">
        <v>597000</v>
      </c>
      <c r="M769" s="20"/>
      <c r="N769" s="27">
        <v>542000</v>
      </c>
      <c r="O769" s="20"/>
      <c r="P769" s="27">
        <v>316000</v>
      </c>
      <c r="Q769" s="20"/>
      <c r="R769" s="27">
        <v>-2000</v>
      </c>
    </row>
    <row r="770" spans="1:18" x14ac:dyDescent="0.25">
      <c r="A770" s="20"/>
      <c r="B770" s="20"/>
      <c r="C770" s="20"/>
      <c r="D770" s="20"/>
      <c r="E770" s="20"/>
      <c r="F770" s="21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</row>
    <row r="771" spans="1:18" x14ac:dyDescent="0.25">
      <c r="A771" s="20"/>
      <c r="B771" s="20"/>
      <c r="C771" s="20"/>
      <c r="D771" s="20"/>
      <c r="E771" s="20" t="s">
        <v>3</v>
      </c>
      <c r="F771" s="28">
        <f>SUM(F764:F770)</f>
        <v>1053000</v>
      </c>
      <c r="G771" s="27">
        <f t="shared" ref="G771:R771" si="101">SUM(G764:G770)</f>
        <v>0</v>
      </c>
      <c r="H771" s="27">
        <f t="shared" si="101"/>
        <v>-2000</v>
      </c>
      <c r="I771" s="27">
        <f t="shared" si="101"/>
        <v>0</v>
      </c>
      <c r="J771" s="27">
        <f t="shared" si="101"/>
        <v>458000</v>
      </c>
      <c r="K771" s="27">
        <f t="shared" si="101"/>
        <v>0</v>
      </c>
      <c r="L771" s="27">
        <f t="shared" si="101"/>
        <v>597000</v>
      </c>
      <c r="M771" s="27">
        <f t="shared" si="101"/>
        <v>0</v>
      </c>
      <c r="N771" s="27">
        <f t="shared" si="101"/>
        <v>674000</v>
      </c>
      <c r="O771" s="27">
        <f t="shared" si="101"/>
        <v>0</v>
      </c>
      <c r="P771" s="27">
        <f t="shared" si="101"/>
        <v>377000</v>
      </c>
      <c r="Q771" s="27">
        <f t="shared" si="101"/>
        <v>0</v>
      </c>
      <c r="R771" s="27">
        <f t="shared" si="101"/>
        <v>-2000</v>
      </c>
    </row>
    <row r="772" spans="1:18" x14ac:dyDescent="0.25">
      <c r="A772" s="20"/>
      <c r="B772" s="20"/>
      <c r="C772" s="20"/>
      <c r="D772" s="20"/>
      <c r="E772" s="20"/>
      <c r="F772" s="21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</row>
    <row r="773" spans="1:18" x14ac:dyDescent="0.25">
      <c r="A773" s="20"/>
      <c r="B773" s="20" t="s">
        <v>353</v>
      </c>
      <c r="C773" s="20"/>
      <c r="D773" s="20"/>
      <c r="E773" s="20"/>
      <c r="F773" s="21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</row>
    <row r="774" spans="1:18" x14ac:dyDescent="0.25">
      <c r="A774" s="20"/>
      <c r="B774" s="20"/>
      <c r="C774" s="20" t="s">
        <v>354</v>
      </c>
      <c r="D774" s="20"/>
      <c r="E774" s="20"/>
      <c r="F774" s="21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</row>
    <row r="775" spans="1:18" x14ac:dyDescent="0.25">
      <c r="A775" s="20"/>
      <c r="B775" s="20"/>
      <c r="C775" s="20" t="s">
        <v>355</v>
      </c>
      <c r="D775" s="20"/>
      <c r="E775" s="20"/>
      <c r="F775" s="28">
        <f t="shared" ref="F775" si="102">SUM(H775:L775)</f>
        <v>2961000</v>
      </c>
      <c r="G775" s="20"/>
      <c r="H775" s="27">
        <v>1000</v>
      </c>
      <c r="I775" s="20"/>
      <c r="J775" s="27">
        <v>2925000</v>
      </c>
      <c r="K775" s="20"/>
      <c r="L775" s="27">
        <v>35000</v>
      </c>
      <c r="M775" s="20"/>
      <c r="N775" s="27">
        <v>1794000</v>
      </c>
      <c r="O775" s="20"/>
      <c r="P775" s="27">
        <v>1167000</v>
      </c>
      <c r="Q775" s="20"/>
      <c r="R775" s="27">
        <v>0</v>
      </c>
    </row>
    <row r="776" spans="1:18" x14ac:dyDescent="0.25">
      <c r="A776" s="20"/>
      <c r="B776" s="20"/>
      <c r="C776" s="20"/>
      <c r="D776" s="20"/>
      <c r="E776" s="20"/>
      <c r="F776" s="21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</row>
    <row r="777" spans="1:18" x14ac:dyDescent="0.25">
      <c r="A777" s="20"/>
      <c r="B777" s="20"/>
      <c r="C777" s="20" t="s">
        <v>356</v>
      </c>
      <c r="D777" s="20"/>
      <c r="E777" s="20"/>
      <c r="F777" s="21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</row>
    <row r="778" spans="1:18" x14ac:dyDescent="0.25">
      <c r="A778" s="20"/>
      <c r="B778" s="20"/>
      <c r="C778" s="20"/>
      <c r="D778" s="20"/>
      <c r="E778" s="20" t="s">
        <v>357</v>
      </c>
      <c r="F778" s="31">
        <f t="shared" ref="F778:F779" si="103">SUM(H778:L778)</f>
        <v>496000</v>
      </c>
      <c r="G778" s="20"/>
      <c r="H778" s="25">
        <v>0</v>
      </c>
      <c r="I778" s="20"/>
      <c r="J778" s="25">
        <v>449000</v>
      </c>
      <c r="K778" s="20"/>
      <c r="L778" s="25">
        <v>47000</v>
      </c>
      <c r="M778" s="20"/>
      <c r="N778" s="25">
        <v>313000</v>
      </c>
      <c r="O778" s="20"/>
      <c r="P778" s="25">
        <v>183000</v>
      </c>
      <c r="Q778" s="20"/>
      <c r="R778" s="25">
        <v>0</v>
      </c>
    </row>
    <row r="779" spans="1:18" x14ac:dyDescent="0.25">
      <c r="A779" s="20"/>
      <c r="B779" s="20"/>
      <c r="C779" s="20"/>
      <c r="D779" s="20"/>
      <c r="E779" s="20" t="s">
        <v>358</v>
      </c>
      <c r="F779" s="28">
        <f t="shared" si="103"/>
        <v>1393000</v>
      </c>
      <c r="G779" s="20"/>
      <c r="H779" s="27">
        <v>0</v>
      </c>
      <c r="I779" s="20"/>
      <c r="J779" s="27">
        <v>898000</v>
      </c>
      <c r="K779" s="20"/>
      <c r="L779" s="27">
        <v>495000</v>
      </c>
      <c r="M779" s="20"/>
      <c r="N779" s="27">
        <v>458000</v>
      </c>
      <c r="O779" s="20"/>
      <c r="P779" s="27">
        <v>945000</v>
      </c>
      <c r="Q779" s="20"/>
      <c r="R779" s="27">
        <v>10000</v>
      </c>
    </row>
    <row r="780" spans="1:18" x14ac:dyDescent="0.25">
      <c r="A780" s="20"/>
      <c r="B780" s="20"/>
      <c r="C780" s="20"/>
      <c r="D780" s="20"/>
      <c r="E780" s="20"/>
      <c r="F780" s="21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</row>
    <row r="781" spans="1:18" x14ac:dyDescent="0.25">
      <c r="A781" s="20"/>
      <c r="B781" s="20"/>
      <c r="C781" s="20"/>
      <c r="D781" s="20"/>
      <c r="E781" s="20" t="s">
        <v>3</v>
      </c>
      <c r="F781" s="28">
        <f>SUM(F778:F780)</f>
        <v>1889000</v>
      </c>
      <c r="G781" s="27">
        <f t="shared" ref="G781:R781" si="104">SUM(G778:G780)</f>
        <v>0</v>
      </c>
      <c r="H781" s="27">
        <f t="shared" si="104"/>
        <v>0</v>
      </c>
      <c r="I781" s="27">
        <f t="shared" si="104"/>
        <v>0</v>
      </c>
      <c r="J781" s="27">
        <f t="shared" si="104"/>
        <v>1347000</v>
      </c>
      <c r="K781" s="27">
        <f t="shared" si="104"/>
        <v>0</v>
      </c>
      <c r="L781" s="27">
        <f t="shared" si="104"/>
        <v>542000</v>
      </c>
      <c r="M781" s="27">
        <f t="shared" si="104"/>
        <v>0</v>
      </c>
      <c r="N781" s="27">
        <f t="shared" si="104"/>
        <v>771000</v>
      </c>
      <c r="O781" s="27">
        <f t="shared" si="104"/>
        <v>0</v>
      </c>
      <c r="P781" s="27">
        <f t="shared" si="104"/>
        <v>1128000</v>
      </c>
      <c r="Q781" s="27">
        <f t="shared" si="104"/>
        <v>0</v>
      </c>
      <c r="R781" s="27">
        <f t="shared" si="104"/>
        <v>10000</v>
      </c>
    </row>
    <row r="782" spans="1:18" x14ac:dyDescent="0.25">
      <c r="A782" s="20"/>
      <c r="B782" s="20"/>
      <c r="C782" s="20"/>
      <c r="D782" s="20"/>
      <c r="E782" s="20"/>
      <c r="F782" s="21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</row>
    <row r="783" spans="1:18" x14ac:dyDescent="0.25">
      <c r="A783" s="20"/>
      <c r="B783" s="20"/>
      <c r="C783" s="20" t="s">
        <v>359</v>
      </c>
      <c r="D783" s="20"/>
      <c r="E783" s="20"/>
      <c r="F783" s="21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</row>
    <row r="784" spans="1:18" x14ac:dyDescent="0.25">
      <c r="A784" s="20"/>
      <c r="B784" s="20"/>
      <c r="C784" s="20"/>
      <c r="D784" s="20"/>
      <c r="E784" s="20" t="s">
        <v>360</v>
      </c>
      <c r="F784" s="31">
        <f t="shared" ref="F784:F792" si="105">SUM(H784:L784)</f>
        <v>1028000</v>
      </c>
      <c r="G784" s="20"/>
      <c r="H784" s="25">
        <v>78000</v>
      </c>
      <c r="I784" s="20"/>
      <c r="J784" s="25">
        <v>68000</v>
      </c>
      <c r="K784" s="20"/>
      <c r="L784" s="25">
        <v>882000</v>
      </c>
      <c r="M784" s="20"/>
      <c r="N784" s="25">
        <v>572000</v>
      </c>
      <c r="O784" s="20"/>
      <c r="P784" s="25">
        <v>456000</v>
      </c>
      <c r="Q784" s="20"/>
      <c r="R784" s="25">
        <v>0</v>
      </c>
    </row>
    <row r="785" spans="1:18" x14ac:dyDescent="0.25">
      <c r="A785" s="20"/>
      <c r="B785" s="20"/>
      <c r="C785" s="20"/>
      <c r="D785" s="20"/>
      <c r="E785" s="20" t="s">
        <v>361</v>
      </c>
      <c r="F785" s="31">
        <f t="shared" si="105"/>
        <v>0</v>
      </c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</row>
    <row r="786" spans="1:18" x14ac:dyDescent="0.25">
      <c r="A786" s="20"/>
      <c r="B786" s="20"/>
      <c r="C786" s="20"/>
      <c r="D786" s="20"/>
      <c r="E786" s="20" t="s">
        <v>362</v>
      </c>
      <c r="F786" s="31">
        <f t="shared" si="105"/>
        <v>459000</v>
      </c>
      <c r="G786" s="20"/>
      <c r="H786" s="25">
        <v>51000</v>
      </c>
      <c r="I786" s="20"/>
      <c r="J786" s="25">
        <v>396000</v>
      </c>
      <c r="K786" s="20"/>
      <c r="L786" s="25">
        <v>12000</v>
      </c>
      <c r="M786" s="20"/>
      <c r="N786" s="25">
        <v>181000</v>
      </c>
      <c r="O786" s="20"/>
      <c r="P786" s="25">
        <v>278000</v>
      </c>
      <c r="Q786" s="20"/>
      <c r="R786" s="25">
        <v>0</v>
      </c>
    </row>
    <row r="787" spans="1:18" x14ac:dyDescent="0.25">
      <c r="A787" s="20"/>
      <c r="B787" s="20"/>
      <c r="C787" s="20"/>
      <c r="D787" s="20"/>
      <c r="E787" s="20" t="s">
        <v>363</v>
      </c>
      <c r="F787" s="31">
        <f t="shared" si="105"/>
        <v>0</v>
      </c>
      <c r="G787" s="20"/>
      <c r="H787" s="25">
        <v>0</v>
      </c>
      <c r="I787" s="20"/>
      <c r="J787" s="25">
        <v>0</v>
      </c>
      <c r="K787" s="20"/>
      <c r="L787" s="25">
        <v>0</v>
      </c>
      <c r="M787" s="20"/>
      <c r="N787" s="25">
        <v>0</v>
      </c>
      <c r="O787" s="20"/>
      <c r="P787" s="25">
        <v>0</v>
      </c>
      <c r="Q787" s="20"/>
      <c r="R787" s="25">
        <v>0</v>
      </c>
    </row>
    <row r="788" spans="1:18" x14ac:dyDescent="0.25">
      <c r="A788" s="20"/>
      <c r="B788" s="20"/>
      <c r="C788" s="20"/>
      <c r="D788" s="20"/>
      <c r="E788" s="20" t="s">
        <v>364</v>
      </c>
      <c r="F788" s="31">
        <f t="shared" si="105"/>
        <v>6007000</v>
      </c>
      <c r="G788" s="20"/>
      <c r="H788" s="25">
        <v>0</v>
      </c>
      <c r="I788" s="20"/>
      <c r="J788" s="25">
        <v>5847000</v>
      </c>
      <c r="K788" s="20"/>
      <c r="L788" s="25">
        <v>160000</v>
      </c>
      <c r="M788" s="20"/>
      <c r="N788" s="25">
        <v>3674000</v>
      </c>
      <c r="O788" s="20"/>
      <c r="P788" s="25">
        <v>2333000</v>
      </c>
      <c r="Q788" s="20"/>
      <c r="R788" s="25">
        <v>0</v>
      </c>
    </row>
    <row r="789" spans="1:18" x14ac:dyDescent="0.25">
      <c r="A789" s="20"/>
      <c r="B789" s="20"/>
      <c r="C789" s="20"/>
      <c r="D789" s="20"/>
      <c r="E789" s="20" t="s">
        <v>365</v>
      </c>
      <c r="F789" s="31">
        <f t="shared" si="105"/>
        <v>347000</v>
      </c>
      <c r="G789" s="20"/>
      <c r="H789" s="25">
        <v>0</v>
      </c>
      <c r="I789" s="20"/>
      <c r="J789" s="25">
        <v>340000</v>
      </c>
      <c r="K789" s="20"/>
      <c r="L789" s="25">
        <v>7000</v>
      </c>
      <c r="M789" s="20"/>
      <c r="N789" s="25">
        <v>159000</v>
      </c>
      <c r="O789" s="20"/>
      <c r="P789" s="25">
        <v>188000</v>
      </c>
      <c r="Q789" s="20"/>
      <c r="R789" s="25">
        <v>0</v>
      </c>
    </row>
    <row r="790" spans="1:18" x14ac:dyDescent="0.25">
      <c r="A790" s="20"/>
      <c r="B790" s="20"/>
      <c r="C790" s="20"/>
      <c r="D790" s="20"/>
      <c r="E790" s="20" t="s">
        <v>366</v>
      </c>
      <c r="F790" s="31">
        <f t="shared" si="105"/>
        <v>1912000</v>
      </c>
      <c r="G790" s="20"/>
      <c r="H790" s="25">
        <v>41000</v>
      </c>
      <c r="I790" s="20"/>
      <c r="J790" s="25">
        <v>1855000</v>
      </c>
      <c r="K790" s="20"/>
      <c r="L790" s="25">
        <v>16000</v>
      </c>
      <c r="M790" s="20"/>
      <c r="N790" s="25">
        <v>543000</v>
      </c>
      <c r="O790" s="20"/>
      <c r="P790" s="25">
        <v>1369000</v>
      </c>
      <c r="Q790" s="20"/>
      <c r="R790" s="25">
        <v>0</v>
      </c>
    </row>
    <row r="791" spans="1:18" x14ac:dyDescent="0.25">
      <c r="A791" s="20"/>
      <c r="B791" s="20"/>
      <c r="C791" s="20"/>
      <c r="D791" s="20"/>
      <c r="E791" s="20" t="s">
        <v>367</v>
      </c>
      <c r="F791" s="31">
        <f t="shared" si="105"/>
        <v>9339000</v>
      </c>
      <c r="G791" s="20"/>
      <c r="H791" s="25">
        <v>106000</v>
      </c>
      <c r="I791" s="20"/>
      <c r="J791" s="25">
        <v>9097000</v>
      </c>
      <c r="K791" s="20"/>
      <c r="L791" s="25">
        <v>136000</v>
      </c>
      <c r="M791" s="20"/>
      <c r="N791" s="25">
        <v>5581000</v>
      </c>
      <c r="O791" s="20"/>
      <c r="P791" s="25">
        <v>3758000</v>
      </c>
      <c r="Q791" s="20"/>
      <c r="R791" s="25">
        <v>0</v>
      </c>
    </row>
    <row r="792" spans="1:18" x14ac:dyDescent="0.25">
      <c r="A792" s="20"/>
      <c r="B792" s="20"/>
      <c r="C792" s="20"/>
      <c r="D792" s="20"/>
      <c r="E792" s="20" t="s">
        <v>368</v>
      </c>
      <c r="F792" s="28">
        <f t="shared" si="105"/>
        <v>1735000</v>
      </c>
      <c r="G792" s="20"/>
      <c r="H792" s="27">
        <v>7000</v>
      </c>
      <c r="I792" s="20"/>
      <c r="J792" s="27">
        <v>1287000</v>
      </c>
      <c r="K792" s="20"/>
      <c r="L792" s="27">
        <v>441000</v>
      </c>
      <c r="M792" s="20"/>
      <c r="N792" s="27">
        <v>780000</v>
      </c>
      <c r="O792" s="20"/>
      <c r="P792" s="27">
        <v>955000</v>
      </c>
      <c r="Q792" s="20"/>
      <c r="R792" s="27">
        <v>0</v>
      </c>
    </row>
    <row r="793" spans="1:18" x14ac:dyDescent="0.25">
      <c r="A793" s="20"/>
      <c r="B793" s="20"/>
      <c r="C793" s="20"/>
      <c r="D793" s="20"/>
      <c r="E793" s="20"/>
      <c r="F793" s="21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</row>
    <row r="794" spans="1:18" x14ac:dyDescent="0.25">
      <c r="A794" s="20"/>
      <c r="B794" s="20"/>
      <c r="C794" s="20"/>
      <c r="D794" s="20"/>
      <c r="E794" s="20" t="s">
        <v>3</v>
      </c>
      <c r="F794" s="28">
        <f>SUM(F784:F793)</f>
        <v>20827000</v>
      </c>
      <c r="G794" s="27">
        <f t="shared" ref="G794:R794" si="106">SUM(G784:G793)</f>
        <v>0</v>
      </c>
      <c r="H794" s="27">
        <f t="shared" si="106"/>
        <v>283000</v>
      </c>
      <c r="I794" s="27">
        <f t="shared" si="106"/>
        <v>0</v>
      </c>
      <c r="J794" s="27">
        <f t="shared" si="106"/>
        <v>18890000</v>
      </c>
      <c r="K794" s="27">
        <f t="shared" si="106"/>
        <v>0</v>
      </c>
      <c r="L794" s="27">
        <f t="shared" si="106"/>
        <v>1654000</v>
      </c>
      <c r="M794" s="27">
        <f t="shared" si="106"/>
        <v>0</v>
      </c>
      <c r="N794" s="27">
        <f t="shared" si="106"/>
        <v>11490000</v>
      </c>
      <c r="O794" s="27">
        <f t="shared" si="106"/>
        <v>0</v>
      </c>
      <c r="P794" s="27">
        <f t="shared" si="106"/>
        <v>9337000</v>
      </c>
      <c r="Q794" s="27">
        <f t="shared" si="106"/>
        <v>0</v>
      </c>
      <c r="R794" s="27">
        <f t="shared" si="106"/>
        <v>0</v>
      </c>
    </row>
    <row r="795" spans="1:18" x14ac:dyDescent="0.25">
      <c r="A795" s="20"/>
      <c r="B795" s="20"/>
      <c r="C795" s="20"/>
      <c r="D795" s="20"/>
      <c r="E795" s="20"/>
      <c r="F795" s="21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</row>
    <row r="796" spans="1:18" x14ac:dyDescent="0.25">
      <c r="A796" s="20"/>
      <c r="B796" s="20"/>
      <c r="C796" s="20" t="s">
        <v>369</v>
      </c>
      <c r="D796" s="20"/>
      <c r="E796" s="20"/>
      <c r="F796" s="21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</row>
    <row r="797" spans="1:18" x14ac:dyDescent="0.25">
      <c r="A797" s="20"/>
      <c r="B797" s="20"/>
      <c r="C797" s="20"/>
      <c r="D797" s="20"/>
      <c r="E797" s="20" t="s">
        <v>370</v>
      </c>
      <c r="F797" s="31">
        <f t="shared" ref="F797:F799" si="107">SUM(H797:L797)</f>
        <v>122000</v>
      </c>
      <c r="G797" s="20"/>
      <c r="H797" s="25">
        <v>122000</v>
      </c>
      <c r="I797" s="20"/>
      <c r="J797" s="25">
        <v>0</v>
      </c>
      <c r="K797" s="20"/>
      <c r="L797" s="25">
        <v>0</v>
      </c>
      <c r="M797" s="20"/>
      <c r="N797" s="25">
        <v>80000</v>
      </c>
      <c r="O797" s="20"/>
      <c r="P797" s="25">
        <v>42000</v>
      </c>
      <c r="Q797" s="20"/>
      <c r="R797" s="25">
        <v>0</v>
      </c>
    </row>
    <row r="798" spans="1:18" x14ac:dyDescent="0.25">
      <c r="A798" s="20"/>
      <c r="B798" s="20"/>
      <c r="C798" s="20"/>
      <c r="D798" s="20"/>
      <c r="E798" s="20" t="s">
        <v>371</v>
      </c>
      <c r="F798" s="31">
        <f t="shared" si="107"/>
        <v>49227000</v>
      </c>
      <c r="G798" s="20"/>
      <c r="H798" s="25">
        <v>0</v>
      </c>
      <c r="I798" s="20"/>
      <c r="J798" s="25">
        <v>38526000</v>
      </c>
      <c r="K798" s="20"/>
      <c r="L798" s="25">
        <v>10701000</v>
      </c>
      <c r="M798" s="20"/>
      <c r="N798" s="25">
        <v>19974000</v>
      </c>
      <c r="O798" s="20"/>
      <c r="P798" s="25">
        <v>30054000</v>
      </c>
      <c r="Q798" s="20"/>
      <c r="R798" s="25">
        <v>801000</v>
      </c>
    </row>
    <row r="799" spans="1:18" x14ac:dyDescent="0.25">
      <c r="A799" s="20"/>
      <c r="B799" s="20"/>
      <c r="C799" s="20"/>
      <c r="D799" s="20"/>
      <c r="E799" s="20" t="s">
        <v>372</v>
      </c>
      <c r="F799" s="28">
        <f t="shared" si="107"/>
        <v>9394000</v>
      </c>
      <c r="G799" s="20"/>
      <c r="H799" s="27">
        <v>0</v>
      </c>
      <c r="I799" s="20"/>
      <c r="J799" s="27">
        <v>9286000</v>
      </c>
      <c r="K799" s="20"/>
      <c r="L799" s="27">
        <v>108000</v>
      </c>
      <c r="M799" s="20"/>
      <c r="N799" s="27">
        <v>4680000</v>
      </c>
      <c r="O799" s="20"/>
      <c r="P799" s="27">
        <v>4726000</v>
      </c>
      <c r="Q799" s="20"/>
      <c r="R799" s="27">
        <v>12000</v>
      </c>
    </row>
    <row r="800" spans="1:18" x14ac:dyDescent="0.25">
      <c r="A800" s="20"/>
      <c r="B800" s="20"/>
      <c r="C800" s="20"/>
      <c r="D800" s="20"/>
      <c r="E800" s="20"/>
      <c r="F800" s="21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</row>
    <row r="801" spans="1:18" x14ac:dyDescent="0.25">
      <c r="A801" s="20"/>
      <c r="B801" s="20"/>
      <c r="C801" s="20"/>
      <c r="D801" s="20"/>
      <c r="E801" s="20" t="s">
        <v>3</v>
      </c>
      <c r="F801" s="28">
        <f>SUM(F797:F800)</f>
        <v>58743000</v>
      </c>
      <c r="G801" s="27">
        <f t="shared" ref="G801:R801" si="108">SUM(G797:G800)</f>
        <v>0</v>
      </c>
      <c r="H801" s="27">
        <f t="shared" si="108"/>
        <v>122000</v>
      </c>
      <c r="I801" s="27">
        <f t="shared" si="108"/>
        <v>0</v>
      </c>
      <c r="J801" s="27">
        <f t="shared" si="108"/>
        <v>47812000</v>
      </c>
      <c r="K801" s="27">
        <f t="shared" si="108"/>
        <v>0</v>
      </c>
      <c r="L801" s="27">
        <f t="shared" si="108"/>
        <v>10809000</v>
      </c>
      <c r="M801" s="27">
        <f t="shared" si="108"/>
        <v>0</v>
      </c>
      <c r="N801" s="27">
        <f t="shared" si="108"/>
        <v>24734000</v>
      </c>
      <c r="O801" s="27">
        <f t="shared" si="108"/>
        <v>0</v>
      </c>
      <c r="P801" s="27">
        <f t="shared" si="108"/>
        <v>34822000</v>
      </c>
      <c r="Q801" s="27">
        <f t="shared" si="108"/>
        <v>0</v>
      </c>
      <c r="R801" s="27">
        <f t="shared" si="108"/>
        <v>813000</v>
      </c>
    </row>
    <row r="802" spans="1:18" x14ac:dyDescent="0.25">
      <c r="A802" s="20"/>
      <c r="B802" s="20"/>
      <c r="C802" s="20"/>
      <c r="D802" s="20"/>
      <c r="E802" s="20"/>
      <c r="F802" s="21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</row>
    <row r="803" spans="1:18" x14ac:dyDescent="0.25">
      <c r="A803" s="20"/>
      <c r="B803" s="20"/>
      <c r="C803" s="20"/>
      <c r="D803" s="20"/>
      <c r="E803" s="20" t="s">
        <v>373</v>
      </c>
      <c r="F803" s="28">
        <f>F775+F781+F794+F801</f>
        <v>84420000</v>
      </c>
      <c r="G803" s="27">
        <f t="shared" ref="G803:R803" si="109">G775+G781+G794+G801</f>
        <v>0</v>
      </c>
      <c r="H803" s="27">
        <f t="shared" si="109"/>
        <v>406000</v>
      </c>
      <c r="I803" s="27">
        <f t="shared" si="109"/>
        <v>0</v>
      </c>
      <c r="J803" s="27">
        <f t="shared" si="109"/>
        <v>70974000</v>
      </c>
      <c r="K803" s="27">
        <f t="shared" si="109"/>
        <v>0</v>
      </c>
      <c r="L803" s="27">
        <f t="shared" si="109"/>
        <v>13040000</v>
      </c>
      <c r="M803" s="27">
        <f t="shared" si="109"/>
        <v>0</v>
      </c>
      <c r="N803" s="27">
        <f t="shared" si="109"/>
        <v>38789000</v>
      </c>
      <c r="O803" s="27">
        <f t="shared" si="109"/>
        <v>0</v>
      </c>
      <c r="P803" s="27">
        <f t="shared" si="109"/>
        <v>46454000</v>
      </c>
      <c r="Q803" s="27">
        <f t="shared" si="109"/>
        <v>0</v>
      </c>
      <c r="R803" s="27">
        <f t="shared" si="109"/>
        <v>823000</v>
      </c>
    </row>
    <row r="804" spans="1:18" x14ac:dyDescent="0.25">
      <c r="A804" s="20"/>
      <c r="B804" s="20"/>
      <c r="C804" s="20"/>
      <c r="D804" s="20"/>
      <c r="E804" s="20"/>
      <c r="F804" s="21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</row>
    <row r="805" spans="1:18" x14ac:dyDescent="0.25">
      <c r="A805" s="20"/>
      <c r="B805" s="20" t="s">
        <v>374</v>
      </c>
      <c r="C805" s="20"/>
      <c r="D805" s="20"/>
      <c r="E805" s="20"/>
      <c r="F805" s="21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</row>
    <row r="806" spans="1:18" x14ac:dyDescent="0.25">
      <c r="A806" s="20"/>
      <c r="B806" s="20"/>
      <c r="C806" s="20" t="s">
        <v>375</v>
      </c>
      <c r="D806" s="20"/>
      <c r="E806" s="20"/>
      <c r="F806" s="21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</row>
    <row r="807" spans="1:18" x14ac:dyDescent="0.25">
      <c r="A807" s="20"/>
      <c r="B807" s="20"/>
      <c r="C807" s="20" t="s">
        <v>376</v>
      </c>
      <c r="D807" s="20"/>
      <c r="E807" s="20"/>
      <c r="F807" s="31">
        <f t="shared" ref="F807:F811" si="110">SUM(H807:L807)</f>
        <v>2440000</v>
      </c>
      <c r="G807" s="20"/>
      <c r="H807" s="25">
        <v>1435000</v>
      </c>
      <c r="I807" s="20"/>
      <c r="J807" s="25">
        <v>594000</v>
      </c>
      <c r="K807" s="20"/>
      <c r="L807" s="25">
        <v>411000</v>
      </c>
      <c r="M807" s="20"/>
      <c r="N807" s="25">
        <v>1531000</v>
      </c>
      <c r="O807" s="20"/>
      <c r="P807" s="25">
        <v>909000</v>
      </c>
      <c r="Q807" s="20"/>
      <c r="R807" s="25">
        <v>0</v>
      </c>
    </row>
    <row r="808" spans="1:18" x14ac:dyDescent="0.25">
      <c r="A808" s="20"/>
      <c r="B808" s="20"/>
      <c r="C808" s="20" t="s">
        <v>377</v>
      </c>
      <c r="D808" s="20"/>
      <c r="E808" s="20"/>
      <c r="F808" s="31">
        <f t="shared" si="110"/>
        <v>1431000</v>
      </c>
      <c r="G808" s="20"/>
      <c r="H808" s="25">
        <v>710000</v>
      </c>
      <c r="I808" s="20"/>
      <c r="J808" s="25">
        <v>141000</v>
      </c>
      <c r="K808" s="20"/>
      <c r="L808" s="25">
        <v>580000</v>
      </c>
      <c r="M808" s="20"/>
      <c r="N808" s="25">
        <v>700000</v>
      </c>
      <c r="O808" s="20"/>
      <c r="P808" s="25">
        <v>731000</v>
      </c>
      <c r="Q808" s="20"/>
      <c r="R808" s="25">
        <v>0</v>
      </c>
    </row>
    <row r="809" spans="1:18" x14ac:dyDescent="0.25">
      <c r="A809" s="20"/>
      <c r="B809" s="20"/>
      <c r="C809" s="20" t="s">
        <v>378</v>
      </c>
      <c r="D809" s="20"/>
      <c r="E809" s="20"/>
      <c r="F809" s="31">
        <f t="shared" si="110"/>
        <v>670000</v>
      </c>
      <c r="G809" s="20"/>
      <c r="H809" s="25">
        <v>7000</v>
      </c>
      <c r="I809" s="20"/>
      <c r="J809" s="25">
        <v>658000</v>
      </c>
      <c r="K809" s="20"/>
      <c r="L809" s="25">
        <v>5000</v>
      </c>
      <c r="M809" s="20"/>
      <c r="N809" s="25">
        <v>447000</v>
      </c>
      <c r="O809" s="20"/>
      <c r="P809" s="25">
        <v>223000</v>
      </c>
      <c r="Q809" s="20"/>
      <c r="R809" s="25">
        <v>0</v>
      </c>
    </row>
    <row r="810" spans="1:18" x14ac:dyDescent="0.25">
      <c r="A810" s="20"/>
      <c r="B810" s="20"/>
      <c r="C810" s="20" t="s">
        <v>368</v>
      </c>
      <c r="D810" s="20"/>
      <c r="E810" s="20"/>
      <c r="F810" s="31">
        <f t="shared" si="110"/>
        <v>486000</v>
      </c>
      <c r="G810" s="20"/>
      <c r="H810" s="25">
        <v>-1000</v>
      </c>
      <c r="I810" s="20"/>
      <c r="J810" s="25">
        <v>158000</v>
      </c>
      <c r="K810" s="20"/>
      <c r="L810" s="25">
        <v>329000</v>
      </c>
      <c r="M810" s="20"/>
      <c r="N810" s="25">
        <v>242000</v>
      </c>
      <c r="O810" s="20"/>
      <c r="P810" s="25">
        <v>244000</v>
      </c>
      <c r="Q810" s="20"/>
      <c r="R810" s="25">
        <v>0</v>
      </c>
    </row>
    <row r="811" spans="1:18" x14ac:dyDescent="0.25">
      <c r="A811" s="20"/>
      <c r="B811" s="20"/>
      <c r="C811" s="20" t="s">
        <v>379</v>
      </c>
      <c r="D811" s="20"/>
      <c r="E811" s="20"/>
      <c r="F811" s="28">
        <f t="shared" si="110"/>
        <v>4017000</v>
      </c>
      <c r="G811" s="20"/>
      <c r="H811" s="27">
        <v>1618000</v>
      </c>
      <c r="I811" s="20"/>
      <c r="J811" s="27">
        <v>2397000</v>
      </c>
      <c r="K811" s="20"/>
      <c r="L811" s="27">
        <v>2000</v>
      </c>
      <c r="M811" s="20"/>
      <c r="N811" s="27">
        <v>2329000</v>
      </c>
      <c r="O811" s="20"/>
      <c r="P811" s="27">
        <v>1688000</v>
      </c>
      <c r="Q811" s="20"/>
      <c r="R811" s="27">
        <v>0</v>
      </c>
    </row>
    <row r="812" spans="1:18" x14ac:dyDescent="0.25">
      <c r="A812" s="20"/>
      <c r="B812" s="20"/>
      <c r="C812" s="20"/>
      <c r="D812" s="20"/>
      <c r="E812" s="20"/>
      <c r="F812" s="21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</row>
    <row r="813" spans="1:18" x14ac:dyDescent="0.25">
      <c r="A813" s="20"/>
      <c r="B813" s="20"/>
      <c r="C813" s="20"/>
      <c r="D813" s="20"/>
      <c r="E813" s="20" t="s">
        <v>3</v>
      </c>
      <c r="F813" s="28">
        <f>SUM(F807:F812)</f>
        <v>9044000</v>
      </c>
      <c r="G813" s="27">
        <f t="shared" ref="G813:R813" si="111">SUM(G807:G812)</f>
        <v>0</v>
      </c>
      <c r="H813" s="27">
        <f t="shared" si="111"/>
        <v>3769000</v>
      </c>
      <c r="I813" s="27">
        <f t="shared" si="111"/>
        <v>0</v>
      </c>
      <c r="J813" s="27">
        <f t="shared" si="111"/>
        <v>3948000</v>
      </c>
      <c r="K813" s="27">
        <f t="shared" si="111"/>
        <v>0</v>
      </c>
      <c r="L813" s="27">
        <f t="shared" si="111"/>
        <v>1327000</v>
      </c>
      <c r="M813" s="27">
        <f t="shared" si="111"/>
        <v>0</v>
      </c>
      <c r="N813" s="27">
        <f t="shared" si="111"/>
        <v>5249000</v>
      </c>
      <c r="O813" s="27">
        <f t="shared" si="111"/>
        <v>0</v>
      </c>
      <c r="P813" s="27">
        <f t="shared" si="111"/>
        <v>3795000</v>
      </c>
      <c r="Q813" s="27">
        <f t="shared" si="111"/>
        <v>0</v>
      </c>
      <c r="R813" s="27">
        <f t="shared" si="111"/>
        <v>0</v>
      </c>
    </row>
    <row r="814" spans="1:18" x14ac:dyDescent="0.25">
      <c r="A814" s="20"/>
      <c r="B814" s="20"/>
      <c r="C814" s="20"/>
      <c r="D814" s="20"/>
      <c r="E814" s="20"/>
      <c r="F814" s="21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</row>
    <row r="815" spans="1:18" x14ac:dyDescent="0.25">
      <c r="A815" s="20"/>
      <c r="B815" s="20" t="s">
        <v>380</v>
      </c>
      <c r="C815" s="20"/>
      <c r="D815" s="20"/>
      <c r="E815" s="20"/>
      <c r="F815" s="21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</row>
    <row r="816" spans="1:18" x14ac:dyDescent="0.25">
      <c r="A816" s="20"/>
      <c r="B816" s="20"/>
      <c r="C816" s="20" t="s">
        <v>381</v>
      </c>
      <c r="D816" s="20"/>
      <c r="E816" s="20"/>
      <c r="F816" s="21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</row>
    <row r="817" spans="1:18" x14ac:dyDescent="0.25">
      <c r="A817" s="20"/>
      <c r="B817" s="20"/>
      <c r="C817" s="20" t="s">
        <v>382</v>
      </c>
      <c r="D817" s="20"/>
      <c r="E817" s="20"/>
      <c r="F817" s="31">
        <f t="shared" ref="F817:F820" si="112">SUM(H817:L817)</f>
        <v>3838000</v>
      </c>
      <c r="G817" s="20"/>
      <c r="H817" s="25">
        <v>1000</v>
      </c>
      <c r="I817" s="20"/>
      <c r="J817" s="25">
        <v>3500000</v>
      </c>
      <c r="K817" s="20"/>
      <c r="L817" s="25">
        <v>337000</v>
      </c>
      <c r="M817" s="20"/>
      <c r="N817" s="25">
        <v>2352000</v>
      </c>
      <c r="O817" s="20"/>
      <c r="P817" s="25">
        <v>1486000</v>
      </c>
      <c r="Q817" s="20"/>
      <c r="R817" s="25">
        <v>0</v>
      </c>
    </row>
    <row r="818" spans="1:18" x14ac:dyDescent="0.25">
      <c r="A818" s="20"/>
      <c r="B818" s="20"/>
      <c r="C818" s="20" t="s">
        <v>383</v>
      </c>
      <c r="D818" s="20"/>
      <c r="E818" s="20"/>
      <c r="F818" s="31">
        <f t="shared" si="112"/>
        <v>3988000</v>
      </c>
      <c r="G818" s="20"/>
      <c r="H818" s="25">
        <v>1548000</v>
      </c>
      <c r="I818" s="20"/>
      <c r="J818" s="25">
        <v>2060000</v>
      </c>
      <c r="K818" s="20"/>
      <c r="L818" s="25">
        <v>380000</v>
      </c>
      <c r="M818" s="20"/>
      <c r="N818" s="25">
        <v>2569000</v>
      </c>
      <c r="O818" s="20"/>
      <c r="P818" s="25">
        <v>1419000</v>
      </c>
      <c r="Q818" s="20"/>
      <c r="R818" s="25">
        <v>0</v>
      </c>
    </row>
    <row r="819" spans="1:18" x14ac:dyDescent="0.25">
      <c r="A819" s="20"/>
      <c r="B819" s="20"/>
      <c r="C819" s="20" t="s">
        <v>384</v>
      </c>
      <c r="D819" s="20"/>
      <c r="E819" s="20"/>
      <c r="F819" s="31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</row>
    <row r="820" spans="1:18" x14ac:dyDescent="0.25">
      <c r="A820" s="20"/>
      <c r="B820" s="20"/>
      <c r="C820" s="20"/>
      <c r="D820" s="20"/>
      <c r="E820" s="20" t="s">
        <v>385</v>
      </c>
      <c r="F820" s="28">
        <f t="shared" si="112"/>
        <v>1330000</v>
      </c>
      <c r="G820" s="20"/>
      <c r="H820" s="27">
        <v>37000</v>
      </c>
      <c r="I820" s="20"/>
      <c r="J820" s="27">
        <v>1272000</v>
      </c>
      <c r="K820" s="20"/>
      <c r="L820" s="27">
        <v>21000</v>
      </c>
      <c r="M820" s="20"/>
      <c r="N820" s="27">
        <v>1841000</v>
      </c>
      <c r="O820" s="20"/>
      <c r="P820" s="27">
        <v>1295000</v>
      </c>
      <c r="Q820" s="20"/>
      <c r="R820" s="27">
        <v>1806000</v>
      </c>
    </row>
    <row r="821" spans="1:18" x14ac:dyDescent="0.25">
      <c r="A821" s="20"/>
      <c r="B821" s="20"/>
      <c r="C821" s="20"/>
      <c r="D821" s="20"/>
      <c r="E821" s="20"/>
      <c r="F821" s="21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</row>
    <row r="822" spans="1:18" x14ac:dyDescent="0.25">
      <c r="A822" s="20"/>
      <c r="B822" s="20"/>
      <c r="C822" s="20"/>
      <c r="D822" s="20"/>
      <c r="E822" s="20" t="s">
        <v>3</v>
      </c>
      <c r="F822" s="28">
        <f>SUM(F817:F820)</f>
        <v>9156000</v>
      </c>
      <c r="G822" s="27">
        <f t="shared" ref="G822:R822" si="113">SUM(G817:G820)</f>
        <v>0</v>
      </c>
      <c r="H822" s="27">
        <f t="shared" si="113"/>
        <v>1586000</v>
      </c>
      <c r="I822" s="27">
        <f t="shared" si="113"/>
        <v>0</v>
      </c>
      <c r="J822" s="27">
        <f t="shared" si="113"/>
        <v>6832000</v>
      </c>
      <c r="K822" s="27">
        <f t="shared" si="113"/>
        <v>0</v>
      </c>
      <c r="L822" s="27">
        <f t="shared" si="113"/>
        <v>738000</v>
      </c>
      <c r="M822" s="27">
        <f t="shared" si="113"/>
        <v>0</v>
      </c>
      <c r="N822" s="27">
        <f t="shared" si="113"/>
        <v>6762000</v>
      </c>
      <c r="O822" s="27">
        <f t="shared" si="113"/>
        <v>0</v>
      </c>
      <c r="P822" s="27">
        <f t="shared" si="113"/>
        <v>4200000</v>
      </c>
      <c r="Q822" s="27">
        <f t="shared" si="113"/>
        <v>0</v>
      </c>
      <c r="R822" s="27">
        <f t="shared" si="113"/>
        <v>1806000</v>
      </c>
    </row>
    <row r="823" spans="1:18" x14ac:dyDescent="0.25">
      <c r="A823" s="20"/>
      <c r="B823" s="20"/>
      <c r="C823" s="20"/>
      <c r="D823" s="20"/>
      <c r="E823" s="20"/>
      <c r="F823" s="21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</row>
    <row r="824" spans="1:18" x14ac:dyDescent="0.25">
      <c r="A824" s="20"/>
      <c r="B824" s="20" t="s">
        <v>386</v>
      </c>
      <c r="C824" s="20"/>
      <c r="D824" s="20"/>
      <c r="E824" s="20"/>
      <c r="F824" s="21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</row>
    <row r="825" spans="1:18" x14ac:dyDescent="0.25">
      <c r="A825" s="20"/>
      <c r="B825" s="20"/>
      <c r="C825" s="20" t="s">
        <v>387</v>
      </c>
      <c r="D825" s="20"/>
      <c r="E825" s="20"/>
      <c r="F825" s="31">
        <f t="shared" ref="F825:F826" si="114">SUM(H825:L825)</f>
        <v>5118000</v>
      </c>
      <c r="G825" s="20"/>
      <c r="H825" s="25">
        <v>4703000</v>
      </c>
      <c r="I825" s="20"/>
      <c r="J825" s="25">
        <v>-145000</v>
      </c>
      <c r="K825" s="20"/>
      <c r="L825" s="25">
        <v>560000</v>
      </c>
      <c r="M825" s="20"/>
      <c r="N825" s="25">
        <v>4177000</v>
      </c>
      <c r="O825" s="20"/>
      <c r="P825" s="25">
        <v>941000</v>
      </c>
      <c r="Q825" s="20"/>
      <c r="R825" s="25">
        <v>0</v>
      </c>
    </row>
    <row r="826" spans="1:18" x14ac:dyDescent="0.25">
      <c r="A826" s="20"/>
      <c r="B826" s="20"/>
      <c r="C826" s="20" t="s">
        <v>388</v>
      </c>
      <c r="D826" s="20"/>
      <c r="E826" s="20"/>
      <c r="F826" s="28">
        <f t="shared" si="114"/>
        <v>492000</v>
      </c>
      <c r="G826" s="20"/>
      <c r="H826" s="27">
        <v>288000</v>
      </c>
      <c r="I826" s="20"/>
      <c r="J826" s="27">
        <v>192000</v>
      </c>
      <c r="K826" s="20"/>
      <c r="L826" s="27">
        <v>12000</v>
      </c>
      <c r="M826" s="20"/>
      <c r="N826" s="27">
        <v>287000</v>
      </c>
      <c r="O826" s="20"/>
      <c r="P826" s="27">
        <v>205000</v>
      </c>
      <c r="Q826" s="20"/>
      <c r="R826" s="27">
        <v>0</v>
      </c>
    </row>
    <row r="827" spans="1:18" x14ac:dyDescent="0.25">
      <c r="A827" s="20"/>
      <c r="B827" s="20"/>
      <c r="C827" s="20"/>
      <c r="D827" s="20"/>
      <c r="E827" s="20"/>
      <c r="F827" s="21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</row>
    <row r="828" spans="1:18" x14ac:dyDescent="0.25">
      <c r="A828" s="20"/>
      <c r="B828" s="20"/>
      <c r="C828" s="20"/>
      <c r="D828" s="20"/>
      <c r="E828" s="20" t="s">
        <v>3</v>
      </c>
      <c r="F828" s="28">
        <f>SUM(F825:F827)</f>
        <v>5610000</v>
      </c>
      <c r="G828" s="27">
        <f t="shared" ref="G828:R828" si="115">SUM(G825:G827)</f>
        <v>0</v>
      </c>
      <c r="H828" s="27">
        <f t="shared" si="115"/>
        <v>4991000</v>
      </c>
      <c r="I828" s="27">
        <f t="shared" si="115"/>
        <v>0</v>
      </c>
      <c r="J828" s="27">
        <f t="shared" si="115"/>
        <v>47000</v>
      </c>
      <c r="K828" s="27">
        <f t="shared" si="115"/>
        <v>0</v>
      </c>
      <c r="L828" s="27">
        <f t="shared" si="115"/>
        <v>572000</v>
      </c>
      <c r="M828" s="27">
        <f t="shared" si="115"/>
        <v>0</v>
      </c>
      <c r="N828" s="27">
        <f t="shared" si="115"/>
        <v>4464000</v>
      </c>
      <c r="O828" s="27">
        <f t="shared" si="115"/>
        <v>0</v>
      </c>
      <c r="P828" s="27">
        <f t="shared" si="115"/>
        <v>1146000</v>
      </c>
      <c r="Q828" s="27">
        <f t="shared" si="115"/>
        <v>0</v>
      </c>
      <c r="R828" s="27">
        <f t="shared" si="115"/>
        <v>0</v>
      </c>
    </row>
    <row r="829" spans="1:18" x14ac:dyDescent="0.25">
      <c r="A829" s="20"/>
      <c r="B829" s="20"/>
      <c r="C829" s="20"/>
      <c r="D829" s="20"/>
      <c r="E829" s="20"/>
      <c r="F829" s="21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</row>
    <row r="830" spans="1:18" x14ac:dyDescent="0.25">
      <c r="A830" s="20"/>
      <c r="B830" s="20" t="s">
        <v>389</v>
      </c>
      <c r="C830" s="20"/>
      <c r="D830" s="20"/>
      <c r="E830" s="20"/>
      <c r="F830" s="21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</row>
    <row r="831" spans="1:18" x14ac:dyDescent="0.25">
      <c r="A831" s="20"/>
      <c r="B831" s="20"/>
      <c r="C831" s="20" t="s">
        <v>390</v>
      </c>
      <c r="D831" s="20"/>
      <c r="E831" s="20"/>
      <c r="F831" s="21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</row>
    <row r="832" spans="1:18" x14ac:dyDescent="0.25">
      <c r="A832" s="20"/>
      <c r="B832" s="20"/>
      <c r="C832" s="20" t="s">
        <v>391</v>
      </c>
      <c r="D832" s="20"/>
      <c r="E832" s="20"/>
      <c r="F832" s="21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</row>
    <row r="833" spans="1:18" x14ac:dyDescent="0.25">
      <c r="A833" s="20"/>
      <c r="B833" s="20"/>
      <c r="C833" s="20"/>
      <c r="D833" s="20"/>
      <c r="E833" s="20" t="s">
        <v>392</v>
      </c>
      <c r="F833" s="31">
        <f t="shared" ref="F833:F836" si="116">SUM(H833:L833)</f>
        <v>251000</v>
      </c>
      <c r="G833" s="20"/>
      <c r="H833" s="25">
        <v>250000</v>
      </c>
      <c r="I833" s="20"/>
      <c r="J833" s="25">
        <v>1000</v>
      </c>
      <c r="K833" s="20"/>
      <c r="L833" s="25">
        <v>0</v>
      </c>
      <c r="M833" s="20"/>
      <c r="N833" s="25">
        <v>143000</v>
      </c>
      <c r="O833" s="20"/>
      <c r="P833" s="25">
        <v>108000</v>
      </c>
      <c r="Q833" s="20"/>
      <c r="R833" s="25">
        <v>0</v>
      </c>
    </row>
    <row r="834" spans="1:18" x14ac:dyDescent="0.25">
      <c r="A834" s="20"/>
      <c r="B834" s="20"/>
      <c r="C834" s="20" t="s">
        <v>393</v>
      </c>
      <c r="D834" s="20"/>
      <c r="E834" s="20"/>
      <c r="F834" s="31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</row>
    <row r="835" spans="1:18" x14ac:dyDescent="0.25">
      <c r="A835" s="20"/>
      <c r="B835" s="20"/>
      <c r="C835" s="20"/>
      <c r="D835" s="20"/>
      <c r="E835" s="20" t="s">
        <v>394</v>
      </c>
      <c r="F835" s="31">
        <f t="shared" si="116"/>
        <v>5774000</v>
      </c>
      <c r="G835" s="20"/>
      <c r="H835" s="25">
        <v>3299000</v>
      </c>
      <c r="I835" s="20"/>
      <c r="J835" s="25">
        <v>2408000</v>
      </c>
      <c r="K835" s="20"/>
      <c r="L835" s="25">
        <v>67000</v>
      </c>
      <c r="M835" s="20"/>
      <c r="N835" s="25">
        <v>3795000</v>
      </c>
      <c r="O835" s="20"/>
      <c r="P835" s="25">
        <v>1979000</v>
      </c>
      <c r="Q835" s="20"/>
      <c r="R835" s="25">
        <v>0</v>
      </c>
    </row>
    <row r="836" spans="1:18" x14ac:dyDescent="0.25">
      <c r="A836" s="20"/>
      <c r="B836" s="20"/>
      <c r="C836" s="20" t="s">
        <v>395</v>
      </c>
      <c r="D836" s="20"/>
      <c r="E836" s="20"/>
      <c r="F836" s="28">
        <f t="shared" si="116"/>
        <v>3963000</v>
      </c>
      <c r="G836" s="20"/>
      <c r="H836" s="27">
        <v>1400000</v>
      </c>
      <c r="I836" s="20"/>
      <c r="J836" s="27">
        <v>2490000</v>
      </c>
      <c r="K836" s="20"/>
      <c r="L836" s="27">
        <v>73000</v>
      </c>
      <c r="M836" s="20"/>
      <c r="N836" s="27">
        <v>2459000</v>
      </c>
      <c r="O836" s="20"/>
      <c r="P836" s="27">
        <v>1504000</v>
      </c>
      <c r="Q836" s="20"/>
      <c r="R836" s="27">
        <v>0</v>
      </c>
    </row>
    <row r="837" spans="1:18" x14ac:dyDescent="0.25">
      <c r="A837" s="20"/>
      <c r="B837" s="20"/>
      <c r="C837" s="20"/>
      <c r="D837" s="20"/>
      <c r="E837" s="20"/>
      <c r="F837" s="21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</row>
    <row r="838" spans="1:18" x14ac:dyDescent="0.25">
      <c r="A838" s="20"/>
      <c r="B838" s="20"/>
      <c r="C838" s="20"/>
      <c r="D838" s="20"/>
      <c r="E838" s="20" t="s">
        <v>3</v>
      </c>
      <c r="F838" s="28">
        <f>SUM(F833:F837)</f>
        <v>9988000</v>
      </c>
      <c r="G838" s="27">
        <f t="shared" ref="G838:R838" si="117">SUM(G833:G837)</f>
        <v>0</v>
      </c>
      <c r="H838" s="27">
        <f t="shared" si="117"/>
        <v>4949000</v>
      </c>
      <c r="I838" s="27">
        <f t="shared" si="117"/>
        <v>0</v>
      </c>
      <c r="J838" s="27">
        <f t="shared" si="117"/>
        <v>4899000</v>
      </c>
      <c r="K838" s="27">
        <f t="shared" si="117"/>
        <v>0</v>
      </c>
      <c r="L838" s="27">
        <f t="shared" si="117"/>
        <v>140000</v>
      </c>
      <c r="M838" s="27">
        <f t="shared" si="117"/>
        <v>0</v>
      </c>
      <c r="N838" s="27">
        <f t="shared" si="117"/>
        <v>6397000</v>
      </c>
      <c r="O838" s="27">
        <f t="shared" si="117"/>
        <v>0</v>
      </c>
      <c r="P838" s="27">
        <f t="shared" si="117"/>
        <v>3591000</v>
      </c>
      <c r="Q838" s="27">
        <f t="shared" si="117"/>
        <v>0</v>
      </c>
      <c r="R838" s="27">
        <f t="shared" si="117"/>
        <v>0</v>
      </c>
    </row>
    <row r="839" spans="1:18" x14ac:dyDescent="0.25">
      <c r="A839" s="20"/>
      <c r="B839" s="20"/>
      <c r="C839" s="20"/>
      <c r="D839" s="20"/>
      <c r="E839" s="20"/>
      <c r="F839" s="21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</row>
    <row r="840" spans="1:18" x14ac:dyDescent="0.25">
      <c r="A840" s="20"/>
      <c r="B840" s="20" t="s">
        <v>396</v>
      </c>
      <c r="C840" s="20"/>
      <c r="D840" s="20"/>
      <c r="E840" s="20"/>
      <c r="F840" s="28">
        <f t="shared" ref="F840" si="118">SUM(H840:L840)</f>
        <v>94993000</v>
      </c>
      <c r="G840" s="20"/>
      <c r="H840" s="27">
        <v>7000</v>
      </c>
      <c r="I840" s="20"/>
      <c r="J840" s="27">
        <v>94776000</v>
      </c>
      <c r="K840" s="20"/>
      <c r="L840" s="27">
        <v>210000</v>
      </c>
      <c r="M840" s="20"/>
      <c r="N840" s="27">
        <v>21727000</v>
      </c>
      <c r="O840" s="20"/>
      <c r="P840" s="27">
        <v>87265000</v>
      </c>
      <c r="Q840" s="20"/>
      <c r="R840" s="27">
        <v>13999000</v>
      </c>
    </row>
    <row r="841" spans="1:18" x14ac:dyDescent="0.25">
      <c r="A841" s="20"/>
      <c r="B841" s="20"/>
      <c r="C841" s="20"/>
      <c r="D841" s="20"/>
      <c r="E841" s="20"/>
      <c r="F841" s="21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</row>
    <row r="842" spans="1:18" x14ac:dyDescent="0.25">
      <c r="A842" s="20"/>
      <c r="B842" s="20" t="s">
        <v>397</v>
      </c>
      <c r="C842" s="20"/>
      <c r="D842" s="20"/>
      <c r="E842" s="20"/>
      <c r="F842" s="28">
        <f t="shared" ref="F842" si="119">SUM(H842:L842)</f>
        <v>8007000</v>
      </c>
      <c r="G842" s="20"/>
      <c r="H842" s="27">
        <v>21000</v>
      </c>
      <c r="I842" s="20"/>
      <c r="J842" s="27">
        <v>7976000</v>
      </c>
      <c r="K842" s="20"/>
      <c r="L842" s="27">
        <v>10000</v>
      </c>
      <c r="M842" s="20"/>
      <c r="N842" s="27">
        <v>3587000</v>
      </c>
      <c r="O842" s="20"/>
      <c r="P842" s="27">
        <v>4420000</v>
      </c>
      <c r="Q842" s="20"/>
      <c r="R842" s="27">
        <v>0</v>
      </c>
    </row>
    <row r="843" spans="1:18" x14ac:dyDescent="0.25">
      <c r="A843" s="20"/>
      <c r="B843" s="20"/>
      <c r="C843" s="20"/>
      <c r="D843" s="20"/>
      <c r="E843" s="20"/>
      <c r="F843" s="21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</row>
    <row r="844" spans="1:18" x14ac:dyDescent="0.25">
      <c r="A844" s="20"/>
      <c r="B844" s="20" t="s">
        <v>398</v>
      </c>
      <c r="C844" s="20"/>
      <c r="D844" s="20"/>
      <c r="E844" s="20"/>
      <c r="F844" s="28">
        <f t="shared" ref="F844" si="120">SUM(H844:L844)</f>
        <v>11353000</v>
      </c>
      <c r="G844" s="20"/>
      <c r="H844" s="27">
        <v>-15339000</v>
      </c>
      <c r="I844" s="20"/>
      <c r="J844" s="27">
        <v>23756000</v>
      </c>
      <c r="K844" s="20"/>
      <c r="L844" s="27">
        <v>2936000</v>
      </c>
      <c r="M844" s="20"/>
      <c r="N844" s="27">
        <v>8934000</v>
      </c>
      <c r="O844" s="20"/>
      <c r="P844" s="27">
        <v>2387000</v>
      </c>
      <c r="Q844" s="20"/>
      <c r="R844" s="27">
        <v>-32000</v>
      </c>
    </row>
    <row r="845" spans="1:18" x14ac:dyDescent="0.25">
      <c r="A845" s="20"/>
      <c r="B845" s="20"/>
      <c r="C845" s="20"/>
      <c r="D845" s="20"/>
      <c r="E845" s="20"/>
      <c r="F845" s="21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</row>
    <row r="846" spans="1:18" x14ac:dyDescent="0.25">
      <c r="A846" s="20"/>
      <c r="B846" s="20" t="s">
        <v>399</v>
      </c>
      <c r="C846" s="20"/>
      <c r="D846" s="20"/>
      <c r="E846" s="20"/>
      <c r="F846" s="21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</row>
    <row r="847" spans="1:18" x14ac:dyDescent="0.25">
      <c r="A847" s="20"/>
      <c r="B847" s="20"/>
      <c r="C847" s="20" t="s">
        <v>400</v>
      </c>
      <c r="D847" s="20"/>
      <c r="E847" s="20"/>
      <c r="F847" s="28">
        <f t="shared" ref="F847" si="121">SUM(H847:L847)</f>
        <v>-643000</v>
      </c>
      <c r="G847" s="20"/>
      <c r="H847" s="27">
        <v>-26000</v>
      </c>
      <c r="I847" s="20"/>
      <c r="J847" s="27">
        <v>-639000</v>
      </c>
      <c r="K847" s="20"/>
      <c r="L847" s="27">
        <v>22000</v>
      </c>
      <c r="M847" s="20"/>
      <c r="N847" s="27">
        <v>-594000</v>
      </c>
      <c r="O847" s="20"/>
      <c r="P847" s="27">
        <v>-49000</v>
      </c>
      <c r="Q847" s="20"/>
      <c r="R847" s="27">
        <v>0</v>
      </c>
    </row>
    <row r="848" spans="1:18" x14ac:dyDescent="0.25">
      <c r="A848" s="20"/>
      <c r="B848" s="20"/>
      <c r="C848" s="20"/>
      <c r="D848" s="20"/>
      <c r="E848" s="20"/>
      <c r="F848" s="21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</row>
    <row r="849" spans="1:18" x14ac:dyDescent="0.25">
      <c r="A849" s="20"/>
      <c r="B849" s="20"/>
      <c r="C849" s="20"/>
      <c r="D849" s="20"/>
      <c r="E849" s="20" t="s">
        <v>401</v>
      </c>
      <c r="F849" s="28">
        <f>F771+F803+F813+F822+F828+F838+F840+F842+F844+F847</f>
        <v>232981000</v>
      </c>
      <c r="G849" s="27">
        <f t="shared" ref="G849:R849" si="122">G771+G803+G813+G822+G828+G838+G840+G842+G844+G847</f>
        <v>0</v>
      </c>
      <c r="H849" s="27">
        <f t="shared" si="122"/>
        <v>362000</v>
      </c>
      <c r="I849" s="27">
        <f t="shared" si="122"/>
        <v>0</v>
      </c>
      <c r="J849" s="27">
        <f t="shared" si="122"/>
        <v>213027000</v>
      </c>
      <c r="K849" s="27">
        <f t="shared" si="122"/>
        <v>0</v>
      </c>
      <c r="L849" s="27">
        <f t="shared" si="122"/>
        <v>19592000</v>
      </c>
      <c r="M849" s="27">
        <f t="shared" si="122"/>
        <v>0</v>
      </c>
      <c r="N849" s="27">
        <f t="shared" si="122"/>
        <v>95989000</v>
      </c>
      <c r="O849" s="27">
        <f t="shared" si="122"/>
        <v>0</v>
      </c>
      <c r="P849" s="27">
        <f t="shared" si="122"/>
        <v>153586000</v>
      </c>
      <c r="Q849" s="27">
        <f t="shared" si="122"/>
        <v>0</v>
      </c>
      <c r="R849" s="27">
        <f t="shared" si="122"/>
        <v>16594000</v>
      </c>
    </row>
    <row r="850" spans="1:18" x14ac:dyDescent="0.25">
      <c r="A850" s="20"/>
      <c r="B850" s="20"/>
      <c r="C850" s="20"/>
      <c r="D850" s="20"/>
      <c r="E850" s="20"/>
      <c r="F850" s="21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</row>
    <row r="851" spans="1:18" x14ac:dyDescent="0.25">
      <c r="A851" s="22" t="s">
        <v>402</v>
      </c>
      <c r="B851" s="20"/>
      <c r="C851" s="20"/>
      <c r="D851" s="20"/>
      <c r="E851" s="20"/>
      <c r="F851" s="21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</row>
    <row r="852" spans="1:18" x14ac:dyDescent="0.25">
      <c r="A852" s="20"/>
      <c r="B852" s="20"/>
      <c r="C852" s="20"/>
      <c r="D852" s="20"/>
      <c r="E852" s="20"/>
      <c r="F852" s="21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</row>
    <row r="853" spans="1:18" x14ac:dyDescent="0.25">
      <c r="A853" s="20"/>
      <c r="B853" s="20" t="s">
        <v>403</v>
      </c>
      <c r="C853" s="20"/>
      <c r="D853" s="20"/>
      <c r="E853" s="20"/>
      <c r="F853" s="21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</row>
    <row r="854" spans="1:18" x14ac:dyDescent="0.25">
      <c r="A854" s="20"/>
      <c r="B854" s="20"/>
      <c r="C854" s="20" t="s">
        <v>404</v>
      </c>
      <c r="D854" s="20"/>
      <c r="E854" s="20"/>
      <c r="F854" s="21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</row>
    <row r="855" spans="1:18" x14ac:dyDescent="0.25">
      <c r="A855" s="20"/>
      <c r="B855" s="20"/>
      <c r="C855" s="20"/>
      <c r="D855" s="20"/>
      <c r="E855" s="20" t="s">
        <v>405</v>
      </c>
      <c r="F855" s="31">
        <f t="shared" ref="F855:F881" si="123">SUM(H855:L855)</f>
        <v>1365000</v>
      </c>
      <c r="G855" s="20"/>
      <c r="H855" s="25">
        <v>1300000</v>
      </c>
      <c r="I855" s="20"/>
      <c r="J855" s="25">
        <v>65000</v>
      </c>
      <c r="K855" s="20"/>
      <c r="L855" s="25">
        <v>0</v>
      </c>
      <c r="M855" s="20"/>
      <c r="N855" s="25">
        <v>870000</v>
      </c>
      <c r="O855" s="20"/>
      <c r="P855" s="25">
        <v>495000</v>
      </c>
      <c r="Q855" s="20"/>
      <c r="R855" s="25">
        <v>0</v>
      </c>
    </row>
    <row r="856" spans="1:18" x14ac:dyDescent="0.25">
      <c r="A856" s="20"/>
      <c r="B856" s="20"/>
      <c r="C856" s="20"/>
      <c r="D856" s="20"/>
      <c r="E856" s="20" t="s">
        <v>406</v>
      </c>
      <c r="F856" s="31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</row>
    <row r="857" spans="1:18" x14ac:dyDescent="0.25">
      <c r="A857" s="20"/>
      <c r="B857" s="20"/>
      <c r="C857" s="20"/>
      <c r="D857" s="20"/>
      <c r="E857" s="20" t="s">
        <v>407</v>
      </c>
      <c r="F857" s="31">
        <f t="shared" si="123"/>
        <v>-601000</v>
      </c>
      <c r="G857" s="20"/>
      <c r="H857" s="25">
        <v>-700000</v>
      </c>
      <c r="I857" s="20"/>
      <c r="J857" s="25">
        <v>99000</v>
      </c>
      <c r="K857" s="20"/>
      <c r="L857" s="25">
        <v>0</v>
      </c>
      <c r="M857" s="20"/>
      <c r="N857" s="25">
        <v>0</v>
      </c>
      <c r="O857" s="20"/>
      <c r="P857" s="25">
        <v>-601000</v>
      </c>
      <c r="Q857" s="20"/>
      <c r="R857" s="25">
        <v>0</v>
      </c>
    </row>
    <row r="858" spans="1:18" x14ac:dyDescent="0.25">
      <c r="A858" s="20"/>
      <c r="B858" s="20"/>
      <c r="C858" s="20"/>
      <c r="D858" s="20"/>
      <c r="E858" s="20" t="s">
        <v>408</v>
      </c>
      <c r="F858" s="31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</row>
    <row r="859" spans="1:18" x14ac:dyDescent="0.25">
      <c r="A859" s="20"/>
      <c r="B859" s="20"/>
      <c r="C859" s="20"/>
      <c r="D859" s="20"/>
      <c r="E859" s="20" t="s">
        <v>409</v>
      </c>
      <c r="F859" s="31">
        <f t="shared" si="123"/>
        <v>-3628000</v>
      </c>
      <c r="G859" s="20"/>
      <c r="H859" s="25">
        <v>0</v>
      </c>
      <c r="I859" s="20"/>
      <c r="J859" s="25">
        <v>-3628000</v>
      </c>
      <c r="K859" s="20"/>
      <c r="L859" s="25">
        <v>0</v>
      </c>
      <c r="M859" s="20"/>
      <c r="N859" s="25">
        <v>0</v>
      </c>
      <c r="O859" s="20"/>
      <c r="P859" s="25">
        <v>-3628000</v>
      </c>
      <c r="Q859" s="20"/>
      <c r="R859" s="25">
        <v>0</v>
      </c>
    </row>
    <row r="860" spans="1:18" x14ac:dyDescent="0.25">
      <c r="A860" s="20"/>
      <c r="B860" s="20"/>
      <c r="C860" s="20"/>
      <c r="D860" s="20"/>
      <c r="E860" s="20" t="s">
        <v>410</v>
      </c>
      <c r="F860" s="31">
        <f t="shared" si="123"/>
        <v>7214000</v>
      </c>
      <c r="G860" s="20"/>
      <c r="H860" s="25">
        <v>3762000</v>
      </c>
      <c r="I860" s="20"/>
      <c r="J860" s="25">
        <v>3375000</v>
      </c>
      <c r="K860" s="20"/>
      <c r="L860" s="25">
        <v>77000</v>
      </c>
      <c r="M860" s="20"/>
      <c r="N860" s="25">
        <v>3262000</v>
      </c>
      <c r="O860" s="20"/>
      <c r="P860" s="25">
        <v>3952000</v>
      </c>
      <c r="Q860" s="20"/>
      <c r="R860" s="25">
        <v>0</v>
      </c>
    </row>
    <row r="861" spans="1:18" x14ac:dyDescent="0.25">
      <c r="A861" s="20"/>
      <c r="B861" s="20"/>
      <c r="C861" s="20"/>
      <c r="D861" s="20"/>
      <c r="E861" s="20" t="s">
        <v>411</v>
      </c>
      <c r="F861" s="31">
        <f t="shared" si="123"/>
        <v>660000</v>
      </c>
      <c r="G861" s="20"/>
      <c r="H861" s="25">
        <v>273000</v>
      </c>
      <c r="I861" s="20"/>
      <c r="J861" s="25">
        <v>374000</v>
      </c>
      <c r="K861" s="20"/>
      <c r="L861" s="25">
        <v>13000</v>
      </c>
      <c r="M861" s="20"/>
      <c r="N861" s="25">
        <v>391000</v>
      </c>
      <c r="O861" s="20"/>
      <c r="P861" s="25">
        <v>269000</v>
      </c>
      <c r="Q861" s="20"/>
      <c r="R861" s="25">
        <v>0</v>
      </c>
    </row>
    <row r="862" spans="1:18" x14ac:dyDescent="0.25">
      <c r="A862" s="20"/>
      <c r="B862" s="20"/>
      <c r="C862" s="20"/>
      <c r="D862" s="20"/>
      <c r="E862" s="20" t="s">
        <v>412</v>
      </c>
      <c r="F862" s="31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</row>
    <row r="863" spans="1:18" x14ac:dyDescent="0.25">
      <c r="A863" s="20"/>
      <c r="B863" s="20"/>
      <c r="C863" s="20"/>
      <c r="D863" s="20"/>
      <c r="E863" s="20" t="s">
        <v>413</v>
      </c>
      <c r="F863" s="31">
        <f t="shared" si="123"/>
        <v>2324000</v>
      </c>
      <c r="G863" s="20"/>
      <c r="H863" s="25">
        <v>1988000</v>
      </c>
      <c r="I863" s="20"/>
      <c r="J863" s="25">
        <v>241000</v>
      </c>
      <c r="K863" s="20"/>
      <c r="L863" s="25">
        <v>95000</v>
      </c>
      <c r="M863" s="20"/>
      <c r="N863" s="25">
        <v>1425000</v>
      </c>
      <c r="O863" s="20"/>
      <c r="P863" s="25">
        <v>899000</v>
      </c>
      <c r="Q863" s="20"/>
      <c r="R863" s="25">
        <v>0</v>
      </c>
    </row>
    <row r="864" spans="1:18" x14ac:dyDescent="0.25">
      <c r="A864" s="20"/>
      <c r="B864" s="20"/>
      <c r="C864" s="20"/>
      <c r="D864" s="20"/>
      <c r="E864" s="20" t="s">
        <v>414</v>
      </c>
      <c r="F864" s="31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</row>
    <row r="865" spans="1:18" x14ac:dyDescent="0.25">
      <c r="A865" s="20"/>
      <c r="B865" s="20"/>
      <c r="C865" s="20"/>
      <c r="D865" s="20"/>
      <c r="E865" s="20" t="s">
        <v>415</v>
      </c>
      <c r="F865" s="31">
        <f t="shared" si="123"/>
        <v>3718000</v>
      </c>
      <c r="G865" s="20"/>
      <c r="H865" s="25">
        <v>0</v>
      </c>
      <c r="I865" s="20"/>
      <c r="J865" s="25">
        <v>3718000</v>
      </c>
      <c r="K865" s="20"/>
      <c r="L865" s="25">
        <v>0</v>
      </c>
      <c r="M865" s="20"/>
      <c r="N865" s="25">
        <v>2067000</v>
      </c>
      <c r="O865" s="20"/>
      <c r="P865" s="25">
        <v>1651000</v>
      </c>
      <c r="Q865" s="20"/>
      <c r="R865" s="25">
        <v>0</v>
      </c>
    </row>
    <row r="866" spans="1:18" x14ac:dyDescent="0.25">
      <c r="A866" s="20"/>
      <c r="B866" s="20"/>
      <c r="C866" s="20"/>
      <c r="D866" s="20"/>
      <c r="E866" s="20" t="s">
        <v>416</v>
      </c>
      <c r="F866" s="31">
        <f t="shared" si="123"/>
        <v>17000</v>
      </c>
      <c r="G866" s="20"/>
      <c r="H866" s="25">
        <v>3000</v>
      </c>
      <c r="I866" s="20"/>
      <c r="J866" s="25">
        <v>14000</v>
      </c>
      <c r="K866" s="20"/>
      <c r="L866" s="25">
        <v>0</v>
      </c>
      <c r="M866" s="20"/>
      <c r="N866" s="25">
        <v>0</v>
      </c>
      <c r="O866" s="20"/>
      <c r="P866" s="25">
        <v>17000</v>
      </c>
      <c r="Q866" s="20"/>
      <c r="R866" s="25">
        <v>0</v>
      </c>
    </row>
    <row r="867" spans="1:18" x14ac:dyDescent="0.25">
      <c r="A867" s="20"/>
      <c r="B867" s="20"/>
      <c r="C867" s="20"/>
      <c r="D867" s="20"/>
      <c r="E867" s="20" t="s">
        <v>417</v>
      </c>
      <c r="F867" s="31">
        <f t="shared" si="123"/>
        <v>15000</v>
      </c>
      <c r="G867" s="20"/>
      <c r="H867" s="25">
        <v>0</v>
      </c>
      <c r="I867" s="20"/>
      <c r="J867" s="25">
        <v>15000</v>
      </c>
      <c r="K867" s="20"/>
      <c r="L867" s="25">
        <v>0</v>
      </c>
      <c r="M867" s="20"/>
      <c r="N867" s="25">
        <v>0</v>
      </c>
      <c r="O867" s="20"/>
      <c r="P867" s="25">
        <v>15000</v>
      </c>
      <c r="Q867" s="20"/>
      <c r="R867" s="25">
        <v>0</v>
      </c>
    </row>
    <row r="868" spans="1:18" x14ac:dyDescent="0.25">
      <c r="A868" s="20"/>
      <c r="B868" s="20"/>
      <c r="C868" s="20"/>
      <c r="D868" s="20"/>
      <c r="E868" s="20" t="s">
        <v>418</v>
      </c>
      <c r="F868" s="31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</row>
    <row r="869" spans="1:18" x14ac:dyDescent="0.25">
      <c r="A869" s="20"/>
      <c r="B869" s="20"/>
      <c r="C869" s="20"/>
      <c r="D869" s="20"/>
      <c r="E869" s="20" t="s">
        <v>419</v>
      </c>
      <c r="F869" s="31">
        <f t="shared" si="123"/>
        <v>19000</v>
      </c>
      <c r="G869" s="20"/>
      <c r="H869" s="25">
        <v>16000</v>
      </c>
      <c r="I869" s="20"/>
      <c r="J869" s="25">
        <v>3000</v>
      </c>
      <c r="K869" s="20"/>
      <c r="L869" s="25">
        <v>0</v>
      </c>
      <c r="M869" s="20"/>
      <c r="N869" s="25">
        <v>16000</v>
      </c>
      <c r="O869" s="20"/>
      <c r="P869" s="25">
        <v>3000</v>
      </c>
      <c r="Q869" s="20"/>
      <c r="R869" s="25">
        <v>0</v>
      </c>
    </row>
    <row r="870" spans="1:18" x14ac:dyDescent="0.25">
      <c r="A870" s="20"/>
      <c r="B870" s="20"/>
      <c r="C870" s="20"/>
      <c r="D870" s="20"/>
      <c r="E870" s="20" t="s">
        <v>420</v>
      </c>
      <c r="F870" s="31">
        <f t="shared" si="123"/>
        <v>435000</v>
      </c>
      <c r="G870" s="20"/>
      <c r="H870" s="25">
        <v>370000</v>
      </c>
      <c r="I870" s="20"/>
      <c r="J870" s="25">
        <v>65000</v>
      </c>
      <c r="K870" s="20"/>
      <c r="L870" s="25">
        <v>0</v>
      </c>
      <c r="M870" s="20"/>
      <c r="N870" s="25">
        <v>273000</v>
      </c>
      <c r="O870" s="20"/>
      <c r="P870" s="25">
        <v>162000</v>
      </c>
      <c r="Q870" s="20"/>
      <c r="R870" s="25">
        <v>0</v>
      </c>
    </row>
    <row r="871" spans="1:18" x14ac:dyDescent="0.25">
      <c r="A871" s="20"/>
      <c r="B871" s="20"/>
      <c r="C871" s="20"/>
      <c r="D871" s="20"/>
      <c r="E871" s="20" t="s">
        <v>421</v>
      </c>
      <c r="F871" s="31">
        <f t="shared" si="123"/>
        <v>1729000</v>
      </c>
      <c r="G871" s="20"/>
      <c r="H871" s="25">
        <v>34000</v>
      </c>
      <c r="I871" s="20"/>
      <c r="J871" s="25">
        <v>1695000</v>
      </c>
      <c r="K871" s="20"/>
      <c r="L871" s="25">
        <v>0</v>
      </c>
      <c r="M871" s="20"/>
      <c r="N871" s="25">
        <v>1235000</v>
      </c>
      <c r="O871" s="20"/>
      <c r="P871" s="25">
        <v>494000</v>
      </c>
      <c r="Q871" s="20"/>
      <c r="R871" s="25">
        <v>0</v>
      </c>
    </row>
    <row r="872" spans="1:18" x14ac:dyDescent="0.25">
      <c r="A872" s="20"/>
      <c r="B872" s="20"/>
      <c r="C872" s="20"/>
      <c r="D872" s="20"/>
      <c r="E872" s="20" t="s">
        <v>422</v>
      </c>
      <c r="F872" s="31">
        <f t="shared" si="123"/>
        <v>14115000</v>
      </c>
      <c r="G872" s="20"/>
      <c r="H872" s="25">
        <v>190000</v>
      </c>
      <c r="I872" s="20"/>
      <c r="J872" s="25">
        <v>13925000</v>
      </c>
      <c r="K872" s="20"/>
      <c r="L872" s="25">
        <v>0</v>
      </c>
      <c r="M872" s="20"/>
      <c r="N872" s="25">
        <v>6949000</v>
      </c>
      <c r="O872" s="20"/>
      <c r="P872" s="25">
        <v>7166000</v>
      </c>
      <c r="Q872" s="20"/>
      <c r="R872" s="25">
        <v>0</v>
      </c>
    </row>
    <row r="873" spans="1:18" x14ac:dyDescent="0.25">
      <c r="A873" s="20"/>
      <c r="B873" s="20"/>
      <c r="C873" s="20"/>
      <c r="D873" s="20"/>
      <c r="E873" s="20" t="s">
        <v>423</v>
      </c>
      <c r="F873" s="31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</row>
    <row r="874" spans="1:18" x14ac:dyDescent="0.25">
      <c r="A874" s="20"/>
      <c r="B874" s="20"/>
      <c r="C874" s="20"/>
      <c r="D874" s="20"/>
      <c r="E874" s="20" t="s">
        <v>424</v>
      </c>
      <c r="F874" s="31">
        <f t="shared" si="123"/>
        <v>3181000</v>
      </c>
      <c r="G874" s="20"/>
      <c r="H874" s="25">
        <v>418000</v>
      </c>
      <c r="I874" s="20"/>
      <c r="J874" s="25">
        <v>2681000</v>
      </c>
      <c r="K874" s="20"/>
      <c r="L874" s="25">
        <v>82000</v>
      </c>
      <c r="M874" s="20"/>
      <c r="N874" s="25">
        <v>1436000</v>
      </c>
      <c r="O874" s="20"/>
      <c r="P874" s="25">
        <v>1745000</v>
      </c>
      <c r="Q874" s="20"/>
      <c r="R874" s="25">
        <v>0</v>
      </c>
    </row>
    <row r="875" spans="1:18" x14ac:dyDescent="0.25">
      <c r="A875" s="20"/>
      <c r="B875" s="20"/>
      <c r="C875" s="20"/>
      <c r="D875" s="20"/>
      <c r="E875" s="20" t="s">
        <v>425</v>
      </c>
      <c r="F875" s="31">
        <f t="shared" si="123"/>
        <v>1849000</v>
      </c>
      <c r="G875" s="20"/>
      <c r="H875" s="25">
        <v>985000</v>
      </c>
      <c r="I875" s="20"/>
      <c r="J875" s="25">
        <v>730000</v>
      </c>
      <c r="K875" s="20"/>
      <c r="L875" s="25">
        <v>134000</v>
      </c>
      <c r="M875" s="20"/>
      <c r="N875" s="25">
        <v>1205000</v>
      </c>
      <c r="O875" s="20"/>
      <c r="P875" s="25">
        <v>644000</v>
      </c>
      <c r="Q875" s="20"/>
      <c r="R875" s="25">
        <v>0</v>
      </c>
    </row>
    <row r="876" spans="1:18" x14ac:dyDescent="0.25">
      <c r="A876" s="20"/>
      <c r="B876" s="20"/>
      <c r="C876" s="20"/>
      <c r="D876" s="20"/>
      <c r="E876" s="20" t="s">
        <v>426</v>
      </c>
      <c r="F876" s="31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</row>
    <row r="877" spans="1:18" x14ac:dyDescent="0.25">
      <c r="A877" s="20"/>
      <c r="B877" s="20"/>
      <c r="C877" s="20"/>
      <c r="D877" s="20"/>
      <c r="E877" s="20" t="s">
        <v>415</v>
      </c>
      <c r="F877" s="31">
        <f t="shared" si="123"/>
        <v>561000</v>
      </c>
      <c r="G877" s="20"/>
      <c r="H877" s="25">
        <v>479000</v>
      </c>
      <c r="I877" s="20"/>
      <c r="J877" s="25">
        <v>82000</v>
      </c>
      <c r="K877" s="20"/>
      <c r="L877" s="25">
        <v>0</v>
      </c>
      <c r="M877" s="20"/>
      <c r="N877" s="25">
        <v>364000</v>
      </c>
      <c r="O877" s="20"/>
      <c r="P877" s="25">
        <v>197000</v>
      </c>
      <c r="Q877" s="20"/>
      <c r="R877" s="25">
        <v>0</v>
      </c>
    </row>
    <row r="878" spans="1:18" x14ac:dyDescent="0.25">
      <c r="A878" s="20"/>
      <c r="B878" s="20"/>
      <c r="C878" s="20"/>
      <c r="D878" s="20"/>
      <c r="E878" s="20" t="s">
        <v>427</v>
      </c>
      <c r="F878" s="31">
        <f t="shared" si="123"/>
        <v>3135000</v>
      </c>
      <c r="G878" s="20"/>
      <c r="H878" s="25">
        <v>2522000</v>
      </c>
      <c r="I878" s="20"/>
      <c r="J878" s="25">
        <v>477000</v>
      </c>
      <c r="K878" s="20"/>
      <c r="L878" s="25">
        <v>136000</v>
      </c>
      <c r="M878" s="20"/>
      <c r="N878" s="25">
        <v>1962000</v>
      </c>
      <c r="O878" s="20"/>
      <c r="P878" s="25">
        <v>1173000</v>
      </c>
      <c r="Q878" s="20"/>
      <c r="R878" s="25">
        <v>0</v>
      </c>
    </row>
    <row r="879" spans="1:18" x14ac:dyDescent="0.25">
      <c r="A879" s="20"/>
      <c r="B879" s="20"/>
      <c r="C879" s="20"/>
      <c r="D879" s="20"/>
      <c r="E879" s="20" t="s">
        <v>428</v>
      </c>
      <c r="F879" s="31">
        <f t="shared" si="123"/>
        <v>3635000</v>
      </c>
      <c r="G879" s="20"/>
      <c r="H879" s="25">
        <v>-1000</v>
      </c>
      <c r="I879" s="20"/>
      <c r="J879" s="25">
        <v>3584000</v>
      </c>
      <c r="K879" s="20"/>
      <c r="L879" s="25">
        <v>52000</v>
      </c>
      <c r="M879" s="20"/>
      <c r="N879" s="25">
        <v>2045000</v>
      </c>
      <c r="O879" s="20"/>
      <c r="P879" s="25">
        <v>1590000</v>
      </c>
      <c r="Q879" s="20"/>
      <c r="R879" s="25">
        <v>0</v>
      </c>
    </row>
    <row r="880" spans="1:18" x14ac:dyDescent="0.25">
      <c r="A880" s="20"/>
      <c r="B880" s="20"/>
      <c r="C880" s="20"/>
      <c r="D880" s="20"/>
      <c r="E880" s="20" t="s">
        <v>429</v>
      </c>
      <c r="F880" s="31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</row>
    <row r="881" spans="1:18" x14ac:dyDescent="0.25">
      <c r="A881" s="20"/>
      <c r="B881" s="20"/>
      <c r="C881" s="20"/>
      <c r="D881" s="20"/>
      <c r="E881" s="20" t="s">
        <v>430</v>
      </c>
      <c r="F881" s="28">
        <f t="shared" si="123"/>
        <v>5173000</v>
      </c>
      <c r="G881" s="20"/>
      <c r="H881" s="27">
        <v>2854000</v>
      </c>
      <c r="I881" s="20"/>
      <c r="J881" s="27">
        <v>2108000</v>
      </c>
      <c r="K881" s="20"/>
      <c r="L881" s="27">
        <v>211000</v>
      </c>
      <c r="M881" s="20"/>
      <c r="N881" s="27">
        <v>3120000</v>
      </c>
      <c r="O881" s="20"/>
      <c r="P881" s="27">
        <v>2053000</v>
      </c>
      <c r="Q881" s="20"/>
      <c r="R881" s="27">
        <v>0</v>
      </c>
    </row>
    <row r="882" spans="1:18" x14ac:dyDescent="0.25">
      <c r="A882" s="20"/>
      <c r="B882" s="20"/>
      <c r="C882" s="20"/>
      <c r="D882" s="20"/>
      <c r="E882" s="20"/>
      <c r="F882" s="21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</row>
    <row r="883" spans="1:18" x14ac:dyDescent="0.25">
      <c r="A883" s="20"/>
      <c r="B883" s="20"/>
      <c r="C883" s="20"/>
      <c r="D883" s="20"/>
      <c r="E883" s="20" t="s">
        <v>3</v>
      </c>
      <c r="F883" s="28">
        <f>SUM(F855:F882)</f>
        <v>44916000</v>
      </c>
      <c r="G883" s="27">
        <f t="shared" ref="G883:R883" si="124">SUM(G855:G882)</f>
        <v>0</v>
      </c>
      <c r="H883" s="27">
        <f t="shared" si="124"/>
        <v>14493000</v>
      </c>
      <c r="I883" s="27">
        <f t="shared" si="124"/>
        <v>0</v>
      </c>
      <c r="J883" s="27">
        <f t="shared" si="124"/>
        <v>29623000</v>
      </c>
      <c r="K883" s="27">
        <f t="shared" si="124"/>
        <v>0</v>
      </c>
      <c r="L883" s="27">
        <f t="shared" si="124"/>
        <v>800000</v>
      </c>
      <c r="M883" s="27">
        <f t="shared" si="124"/>
        <v>0</v>
      </c>
      <c r="N883" s="27">
        <f t="shared" si="124"/>
        <v>26620000</v>
      </c>
      <c r="O883" s="27">
        <f t="shared" si="124"/>
        <v>0</v>
      </c>
      <c r="P883" s="27">
        <f t="shared" si="124"/>
        <v>18296000</v>
      </c>
      <c r="Q883" s="27">
        <f t="shared" si="124"/>
        <v>0</v>
      </c>
      <c r="R883" s="27">
        <f t="shared" si="124"/>
        <v>0</v>
      </c>
    </row>
    <row r="884" spans="1:18" x14ac:dyDescent="0.25">
      <c r="A884" s="20"/>
      <c r="B884" s="20"/>
      <c r="C884" s="20"/>
      <c r="D884" s="20"/>
      <c r="E884" s="20"/>
      <c r="F884" s="21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</row>
    <row r="885" spans="1:18" x14ac:dyDescent="0.25">
      <c r="A885" s="20"/>
      <c r="B885" s="20"/>
      <c r="C885" s="20" t="s">
        <v>431</v>
      </c>
      <c r="D885" s="20"/>
      <c r="E885" s="20"/>
      <c r="F885" s="28">
        <f t="shared" ref="F885" si="125">SUM(H885:L885)</f>
        <v>1274000</v>
      </c>
      <c r="G885" s="20"/>
      <c r="H885" s="27">
        <v>1148000</v>
      </c>
      <c r="I885" s="20"/>
      <c r="J885" s="27">
        <v>124000</v>
      </c>
      <c r="K885" s="20"/>
      <c r="L885" s="27">
        <v>2000</v>
      </c>
      <c r="M885" s="20"/>
      <c r="N885" s="27">
        <v>866000</v>
      </c>
      <c r="O885" s="20"/>
      <c r="P885" s="27">
        <v>408000</v>
      </c>
      <c r="Q885" s="20"/>
      <c r="R885" s="27">
        <v>0</v>
      </c>
    </row>
    <row r="886" spans="1:18" x14ac:dyDescent="0.25">
      <c r="A886" s="20"/>
      <c r="B886" s="20"/>
      <c r="C886" s="20"/>
      <c r="D886" s="20"/>
      <c r="E886" s="20"/>
      <c r="F886" s="21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</row>
    <row r="887" spans="1:18" x14ac:dyDescent="0.25">
      <c r="A887" s="20"/>
      <c r="B887" s="20"/>
      <c r="C887" s="20" t="s">
        <v>432</v>
      </c>
      <c r="D887" s="20"/>
      <c r="E887" s="20"/>
      <c r="F887" s="21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</row>
    <row r="888" spans="1:18" x14ac:dyDescent="0.25">
      <c r="A888" s="20"/>
      <c r="B888" s="20"/>
      <c r="C888" s="20"/>
      <c r="D888" s="20"/>
      <c r="E888" s="20" t="s">
        <v>433</v>
      </c>
      <c r="F888" s="31">
        <f t="shared" ref="F888:F890" si="126">SUM(H888:L888)</f>
        <v>3270000</v>
      </c>
      <c r="G888" s="20"/>
      <c r="H888" s="25">
        <v>23000</v>
      </c>
      <c r="I888" s="20"/>
      <c r="J888" s="25">
        <v>3247000</v>
      </c>
      <c r="K888" s="20"/>
      <c r="L888" s="25">
        <v>0</v>
      </c>
      <c r="M888" s="20"/>
      <c r="N888" s="25">
        <v>2109000</v>
      </c>
      <c r="O888" s="20"/>
      <c r="P888" s="25">
        <v>1161000</v>
      </c>
      <c r="Q888" s="20"/>
      <c r="R888" s="25">
        <v>0</v>
      </c>
    </row>
    <row r="889" spans="1:18" x14ac:dyDescent="0.25">
      <c r="A889" s="20"/>
      <c r="B889" s="20"/>
      <c r="C889" s="20"/>
      <c r="D889" s="20"/>
      <c r="E889" s="20" t="s">
        <v>434</v>
      </c>
      <c r="F889" s="31">
        <f t="shared" si="126"/>
        <v>1944000</v>
      </c>
      <c r="G889" s="20"/>
      <c r="H889" s="25">
        <v>17000</v>
      </c>
      <c r="I889" s="20"/>
      <c r="J889" s="25">
        <v>1927000</v>
      </c>
      <c r="K889" s="20"/>
      <c r="L889" s="25">
        <v>0</v>
      </c>
      <c r="M889" s="20"/>
      <c r="N889" s="25">
        <v>1272000</v>
      </c>
      <c r="O889" s="20"/>
      <c r="P889" s="25">
        <v>672000</v>
      </c>
      <c r="Q889" s="20"/>
      <c r="R889" s="25">
        <v>0</v>
      </c>
    </row>
    <row r="890" spans="1:18" x14ac:dyDescent="0.25">
      <c r="A890" s="20"/>
      <c r="B890" s="20"/>
      <c r="C890" s="20"/>
      <c r="D890" s="20"/>
      <c r="E890" s="20" t="s">
        <v>435</v>
      </c>
      <c r="F890" s="28">
        <f t="shared" si="126"/>
        <v>1133000</v>
      </c>
      <c r="G890" s="20"/>
      <c r="H890" s="27">
        <v>0</v>
      </c>
      <c r="I890" s="20"/>
      <c r="J890" s="27">
        <v>1133000</v>
      </c>
      <c r="K890" s="20"/>
      <c r="L890" s="27">
        <v>0</v>
      </c>
      <c r="M890" s="20"/>
      <c r="N890" s="27">
        <v>581000</v>
      </c>
      <c r="O890" s="20"/>
      <c r="P890" s="27">
        <v>552000</v>
      </c>
      <c r="Q890" s="20"/>
      <c r="R890" s="27">
        <v>0</v>
      </c>
    </row>
    <row r="891" spans="1:18" x14ac:dyDescent="0.25">
      <c r="A891" s="20"/>
      <c r="B891" s="20"/>
      <c r="C891" s="20"/>
      <c r="D891" s="20"/>
      <c r="E891" s="20"/>
      <c r="F891" s="21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</row>
    <row r="892" spans="1:18" x14ac:dyDescent="0.25">
      <c r="A892" s="20"/>
      <c r="B892" s="20"/>
      <c r="C892" s="20"/>
      <c r="D892" s="20"/>
      <c r="E892" s="20" t="s">
        <v>3</v>
      </c>
      <c r="F892" s="28">
        <f>SUM(F888:F891)</f>
        <v>6347000</v>
      </c>
      <c r="G892" s="27">
        <f t="shared" ref="G892:R892" si="127">SUM(G888:G891)</f>
        <v>0</v>
      </c>
      <c r="H892" s="27">
        <f t="shared" si="127"/>
        <v>40000</v>
      </c>
      <c r="I892" s="27">
        <f t="shared" si="127"/>
        <v>0</v>
      </c>
      <c r="J892" s="27">
        <f t="shared" si="127"/>
        <v>6307000</v>
      </c>
      <c r="K892" s="27">
        <f t="shared" si="127"/>
        <v>0</v>
      </c>
      <c r="L892" s="27">
        <f t="shared" si="127"/>
        <v>0</v>
      </c>
      <c r="M892" s="27">
        <f t="shared" si="127"/>
        <v>0</v>
      </c>
      <c r="N892" s="27">
        <f t="shared" si="127"/>
        <v>3962000</v>
      </c>
      <c r="O892" s="27">
        <f t="shared" si="127"/>
        <v>0</v>
      </c>
      <c r="P892" s="27">
        <f t="shared" si="127"/>
        <v>2385000</v>
      </c>
      <c r="Q892" s="27">
        <f t="shared" si="127"/>
        <v>0</v>
      </c>
      <c r="R892" s="27">
        <f t="shared" si="127"/>
        <v>0</v>
      </c>
    </row>
    <row r="893" spans="1:18" x14ac:dyDescent="0.25">
      <c r="A893" s="20"/>
      <c r="B893" s="20"/>
      <c r="C893" s="20"/>
      <c r="D893" s="20"/>
      <c r="E893" s="20"/>
      <c r="F893" s="21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</row>
    <row r="894" spans="1:18" x14ac:dyDescent="0.25">
      <c r="A894" s="20"/>
      <c r="B894" s="20"/>
      <c r="C894" s="20" t="s">
        <v>436</v>
      </c>
      <c r="D894" s="20"/>
      <c r="E894" s="20"/>
      <c r="F894" s="21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</row>
    <row r="895" spans="1:18" x14ac:dyDescent="0.25">
      <c r="A895" s="20"/>
      <c r="B895" s="20"/>
      <c r="C895" s="20"/>
      <c r="D895" s="20"/>
      <c r="E895" s="20" t="s">
        <v>437</v>
      </c>
      <c r="F895" s="31">
        <f t="shared" ref="F895:F898" si="128">SUM(H895:L895)</f>
        <v>6368000</v>
      </c>
      <c r="G895" s="20"/>
      <c r="H895" s="25">
        <v>3477000</v>
      </c>
      <c r="I895" s="20"/>
      <c r="J895" s="25">
        <v>2891000</v>
      </c>
      <c r="K895" s="20"/>
      <c r="L895" s="25">
        <v>0</v>
      </c>
      <c r="M895" s="20"/>
      <c r="N895" s="25">
        <v>4361000</v>
      </c>
      <c r="O895" s="20"/>
      <c r="P895" s="25">
        <v>2260000</v>
      </c>
      <c r="Q895" s="20"/>
      <c r="R895" s="25">
        <v>253000</v>
      </c>
    </row>
    <row r="896" spans="1:18" x14ac:dyDescent="0.25">
      <c r="A896" s="20"/>
      <c r="B896" s="20"/>
      <c r="C896" s="20"/>
      <c r="D896" s="20"/>
      <c r="E896" s="20" t="s">
        <v>438</v>
      </c>
      <c r="F896" s="31">
        <f t="shared" si="128"/>
        <v>2463000</v>
      </c>
      <c r="G896" s="20"/>
      <c r="H896" s="25">
        <v>1711000</v>
      </c>
      <c r="I896" s="20"/>
      <c r="J896" s="25">
        <v>752000</v>
      </c>
      <c r="K896" s="20"/>
      <c r="L896" s="25">
        <v>0</v>
      </c>
      <c r="M896" s="20"/>
      <c r="N896" s="25">
        <v>1486000</v>
      </c>
      <c r="O896" s="20"/>
      <c r="P896" s="25">
        <v>977000</v>
      </c>
      <c r="Q896" s="20"/>
      <c r="R896" s="25">
        <v>0</v>
      </c>
    </row>
    <row r="897" spans="1:18" x14ac:dyDescent="0.25">
      <c r="A897" s="20"/>
      <c r="B897" s="20"/>
      <c r="C897" s="20"/>
      <c r="D897" s="20"/>
      <c r="E897" s="20" t="s">
        <v>439</v>
      </c>
      <c r="F897" s="31">
        <f t="shared" si="128"/>
        <v>2011000</v>
      </c>
      <c r="G897" s="20"/>
      <c r="H897" s="25">
        <v>1041000</v>
      </c>
      <c r="I897" s="20"/>
      <c r="J897" s="25">
        <v>970000</v>
      </c>
      <c r="K897" s="20"/>
      <c r="L897" s="25">
        <v>0</v>
      </c>
      <c r="M897" s="20"/>
      <c r="N897" s="25">
        <v>1256000</v>
      </c>
      <c r="O897" s="20"/>
      <c r="P897" s="25">
        <v>755000</v>
      </c>
      <c r="Q897" s="20"/>
      <c r="R897" s="25">
        <v>0</v>
      </c>
    </row>
    <row r="898" spans="1:18" x14ac:dyDescent="0.25">
      <c r="A898" s="20"/>
      <c r="B898" s="20"/>
      <c r="C898" s="20"/>
      <c r="D898" s="20"/>
      <c r="E898" s="20" t="s">
        <v>440</v>
      </c>
      <c r="F898" s="28">
        <f t="shared" si="128"/>
        <v>2417000</v>
      </c>
      <c r="G898" s="20"/>
      <c r="H898" s="27">
        <v>1703000</v>
      </c>
      <c r="I898" s="20"/>
      <c r="J898" s="27">
        <v>712000</v>
      </c>
      <c r="K898" s="20"/>
      <c r="L898" s="27">
        <v>2000</v>
      </c>
      <c r="M898" s="20"/>
      <c r="N898" s="27">
        <v>1499000</v>
      </c>
      <c r="O898" s="20"/>
      <c r="P898" s="27">
        <v>918000</v>
      </c>
      <c r="Q898" s="20"/>
      <c r="R898" s="27">
        <v>0</v>
      </c>
    </row>
    <row r="899" spans="1:18" x14ac:dyDescent="0.25">
      <c r="A899" s="20"/>
      <c r="B899" s="20"/>
      <c r="C899" s="20"/>
      <c r="D899" s="20"/>
      <c r="E899" s="20"/>
      <c r="F899" s="21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</row>
    <row r="900" spans="1:18" x14ac:dyDescent="0.25">
      <c r="A900" s="20"/>
      <c r="B900" s="20"/>
      <c r="C900" s="20"/>
      <c r="D900" s="20"/>
      <c r="E900" s="20" t="s">
        <v>60</v>
      </c>
      <c r="F900" s="28">
        <f>SUM(F895:F899)</f>
        <v>13259000</v>
      </c>
      <c r="G900" s="27">
        <f t="shared" ref="G900:R900" si="129">SUM(G895:G899)</f>
        <v>0</v>
      </c>
      <c r="H900" s="27">
        <f t="shared" si="129"/>
        <v>7932000</v>
      </c>
      <c r="I900" s="27">
        <f t="shared" si="129"/>
        <v>0</v>
      </c>
      <c r="J900" s="27">
        <f t="shared" si="129"/>
        <v>5325000</v>
      </c>
      <c r="K900" s="27">
        <f t="shared" si="129"/>
        <v>0</v>
      </c>
      <c r="L900" s="27">
        <f t="shared" si="129"/>
        <v>2000</v>
      </c>
      <c r="M900" s="27">
        <f t="shared" si="129"/>
        <v>0</v>
      </c>
      <c r="N900" s="27">
        <f t="shared" si="129"/>
        <v>8602000</v>
      </c>
      <c r="O900" s="27">
        <f t="shared" si="129"/>
        <v>0</v>
      </c>
      <c r="P900" s="27">
        <f t="shared" si="129"/>
        <v>4910000</v>
      </c>
      <c r="Q900" s="27">
        <f t="shared" si="129"/>
        <v>0</v>
      </c>
      <c r="R900" s="27">
        <f t="shared" si="129"/>
        <v>253000</v>
      </c>
    </row>
    <row r="901" spans="1:18" x14ac:dyDescent="0.25">
      <c r="A901" s="20"/>
      <c r="B901" s="20"/>
      <c r="C901" s="20"/>
      <c r="D901" s="20"/>
      <c r="E901" s="20"/>
      <c r="F901" s="21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</row>
    <row r="902" spans="1:18" x14ac:dyDescent="0.25">
      <c r="A902" s="20"/>
      <c r="B902" s="20"/>
      <c r="C902" s="20" t="s">
        <v>441</v>
      </c>
      <c r="D902" s="20"/>
      <c r="E902" s="20"/>
      <c r="F902" s="28">
        <f t="shared" ref="F902" si="130">SUM(H902:L902)</f>
        <v>1155000</v>
      </c>
      <c r="G902" s="20"/>
      <c r="H902" s="27">
        <v>109000</v>
      </c>
      <c r="I902" s="20"/>
      <c r="J902" s="27">
        <v>1046000</v>
      </c>
      <c r="K902" s="20"/>
      <c r="L902" s="27">
        <v>0</v>
      </c>
      <c r="M902" s="20"/>
      <c r="N902" s="27">
        <v>765000</v>
      </c>
      <c r="O902" s="20"/>
      <c r="P902" s="27">
        <v>390000</v>
      </c>
      <c r="Q902" s="20"/>
      <c r="R902" s="27">
        <v>0</v>
      </c>
    </row>
    <row r="903" spans="1:18" x14ac:dyDescent="0.25">
      <c r="A903" s="20"/>
      <c r="B903" s="20"/>
      <c r="C903" s="20"/>
      <c r="D903" s="20"/>
      <c r="E903" s="20"/>
      <c r="F903" s="21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</row>
    <row r="904" spans="1:18" x14ac:dyDescent="0.25">
      <c r="A904" s="20"/>
      <c r="B904" s="20"/>
      <c r="C904" s="20" t="s">
        <v>442</v>
      </c>
      <c r="D904" s="20"/>
      <c r="E904" s="20"/>
      <c r="F904" s="28">
        <f t="shared" ref="F904" si="131">SUM(H904:L904)</f>
        <v>1442000</v>
      </c>
      <c r="G904" s="20"/>
      <c r="H904" s="27">
        <v>812000</v>
      </c>
      <c r="I904" s="20"/>
      <c r="J904" s="27">
        <v>630000</v>
      </c>
      <c r="K904" s="20"/>
      <c r="L904" s="27">
        <v>0</v>
      </c>
      <c r="M904" s="20"/>
      <c r="N904" s="27">
        <v>1874000</v>
      </c>
      <c r="O904" s="20"/>
      <c r="P904" s="27">
        <v>-432000</v>
      </c>
      <c r="Q904" s="20"/>
      <c r="R904" s="27">
        <v>0</v>
      </c>
    </row>
    <row r="905" spans="1:18" x14ac:dyDescent="0.25">
      <c r="A905" s="20"/>
      <c r="B905" s="20"/>
      <c r="C905" s="20"/>
      <c r="D905" s="20"/>
      <c r="E905" s="20"/>
      <c r="F905" s="21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</row>
    <row r="906" spans="1:18" x14ac:dyDescent="0.25">
      <c r="A906" s="20"/>
      <c r="B906" s="20"/>
      <c r="C906" s="20" t="s">
        <v>443</v>
      </c>
      <c r="D906" s="20"/>
      <c r="E906" s="20"/>
      <c r="F906" s="21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</row>
    <row r="907" spans="1:18" x14ac:dyDescent="0.25">
      <c r="A907" s="20"/>
      <c r="B907" s="20"/>
      <c r="C907" s="20"/>
      <c r="D907" s="20" t="s">
        <v>33</v>
      </c>
      <c r="E907" s="20"/>
      <c r="F907" s="28">
        <f t="shared" ref="F907" si="132">SUM(H907:L907)</f>
        <v>5190000</v>
      </c>
      <c r="G907" s="20"/>
      <c r="H907" s="27">
        <v>1117000</v>
      </c>
      <c r="I907" s="20"/>
      <c r="J907" s="27">
        <v>3920000</v>
      </c>
      <c r="K907" s="20"/>
      <c r="L907" s="27">
        <v>153000</v>
      </c>
      <c r="M907" s="20"/>
      <c r="N907" s="27">
        <v>3183000</v>
      </c>
      <c r="O907" s="20"/>
      <c r="P907" s="27">
        <v>2370000</v>
      </c>
      <c r="Q907" s="20"/>
      <c r="R907" s="27">
        <v>363000</v>
      </c>
    </row>
    <row r="908" spans="1:18" x14ac:dyDescent="0.25">
      <c r="A908" s="20"/>
      <c r="B908" s="20"/>
      <c r="C908" s="20"/>
      <c r="D908" s="20"/>
      <c r="E908" s="20"/>
      <c r="F908" s="21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</row>
    <row r="909" spans="1:18" x14ac:dyDescent="0.25">
      <c r="A909" s="20"/>
      <c r="B909" s="20"/>
      <c r="C909" s="20" t="s">
        <v>444</v>
      </c>
      <c r="D909" s="20"/>
      <c r="E909" s="20"/>
      <c r="F909" s="28">
        <f t="shared" ref="F909" si="133">SUM(H909:L909)</f>
        <v>9034000</v>
      </c>
      <c r="G909" s="20"/>
      <c r="H909" s="27">
        <v>7836000</v>
      </c>
      <c r="I909" s="20"/>
      <c r="J909" s="27">
        <v>1142000</v>
      </c>
      <c r="K909" s="20"/>
      <c r="L909" s="27">
        <v>56000</v>
      </c>
      <c r="M909" s="20"/>
      <c r="N909" s="27">
        <v>4551000</v>
      </c>
      <c r="O909" s="20"/>
      <c r="P909" s="27">
        <v>4498000</v>
      </c>
      <c r="Q909" s="20"/>
      <c r="R909" s="27">
        <v>15000</v>
      </c>
    </row>
    <row r="910" spans="1:18" x14ac:dyDescent="0.25">
      <c r="A910" s="20"/>
      <c r="B910" s="20"/>
      <c r="C910" s="20"/>
      <c r="D910" s="20"/>
      <c r="E910" s="20"/>
      <c r="F910" s="21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</row>
    <row r="911" spans="1:18" x14ac:dyDescent="0.25">
      <c r="A911" s="20"/>
      <c r="B911" s="20"/>
      <c r="C911" s="20" t="s">
        <v>445</v>
      </c>
      <c r="D911" s="20"/>
      <c r="E911" s="20"/>
      <c r="F911" s="21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</row>
    <row r="912" spans="1:18" x14ac:dyDescent="0.25">
      <c r="A912" s="20"/>
      <c r="B912" s="20"/>
      <c r="C912" s="20"/>
      <c r="D912" s="20"/>
      <c r="E912" s="20" t="s">
        <v>326</v>
      </c>
      <c r="F912" s="31">
        <f t="shared" ref="F912:F917" si="134">SUM(H912:L912)</f>
        <v>12630000</v>
      </c>
      <c r="G912" s="20"/>
      <c r="H912" s="25">
        <v>6316000</v>
      </c>
      <c r="I912" s="20"/>
      <c r="J912" s="25">
        <v>6282000</v>
      </c>
      <c r="K912" s="20"/>
      <c r="L912" s="25">
        <v>32000</v>
      </c>
      <c r="M912" s="20"/>
      <c r="N912" s="25">
        <v>6192000</v>
      </c>
      <c r="O912" s="20"/>
      <c r="P912" s="25">
        <v>9933000</v>
      </c>
      <c r="Q912" s="20"/>
      <c r="R912" s="25">
        <v>3495000</v>
      </c>
    </row>
    <row r="913" spans="1:18" x14ac:dyDescent="0.25">
      <c r="A913" s="20"/>
      <c r="B913" s="20"/>
      <c r="C913" s="20"/>
      <c r="D913" s="20"/>
      <c r="E913" s="20" t="s">
        <v>446</v>
      </c>
      <c r="F913" s="31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</row>
    <row r="914" spans="1:18" x14ac:dyDescent="0.25">
      <c r="A914" s="20"/>
      <c r="B914" s="20"/>
      <c r="C914" s="20"/>
      <c r="D914" s="20"/>
      <c r="E914" s="20" t="s">
        <v>447</v>
      </c>
      <c r="F914" s="31">
        <f t="shared" si="134"/>
        <v>4033000</v>
      </c>
      <c r="G914" s="20"/>
      <c r="H914" s="25">
        <v>785000</v>
      </c>
      <c r="I914" s="20"/>
      <c r="J914" s="25">
        <v>3245000</v>
      </c>
      <c r="K914" s="20"/>
      <c r="L914" s="25">
        <v>3000</v>
      </c>
      <c r="M914" s="20"/>
      <c r="N914" s="25">
        <v>1274000</v>
      </c>
      <c r="O914" s="20"/>
      <c r="P914" s="25">
        <v>2759000</v>
      </c>
      <c r="Q914" s="20"/>
      <c r="R914" s="25">
        <v>0</v>
      </c>
    </row>
    <row r="915" spans="1:18" x14ac:dyDescent="0.25">
      <c r="A915" s="20"/>
      <c r="B915" s="20"/>
      <c r="C915" s="20"/>
      <c r="D915" s="20"/>
      <c r="E915" s="20" t="s">
        <v>448</v>
      </c>
      <c r="F915" s="31">
        <f t="shared" si="134"/>
        <v>263000</v>
      </c>
      <c r="G915" s="20"/>
      <c r="H915" s="25">
        <v>1000</v>
      </c>
      <c r="I915" s="20"/>
      <c r="J915" s="25">
        <v>262000</v>
      </c>
      <c r="K915" s="20"/>
      <c r="L915" s="25">
        <v>0</v>
      </c>
      <c r="M915" s="20"/>
      <c r="N915" s="25">
        <v>166000</v>
      </c>
      <c r="O915" s="20"/>
      <c r="P915" s="25">
        <v>97000</v>
      </c>
      <c r="Q915" s="20"/>
      <c r="R915" s="25">
        <v>0</v>
      </c>
    </row>
    <row r="916" spans="1:18" x14ac:dyDescent="0.25">
      <c r="A916" s="20"/>
      <c r="B916" s="20"/>
      <c r="C916" s="20"/>
      <c r="D916" s="20"/>
      <c r="E916" s="20" t="s">
        <v>449</v>
      </c>
      <c r="F916" s="31">
        <f t="shared" si="134"/>
        <v>1901000</v>
      </c>
      <c r="G916" s="20"/>
      <c r="H916" s="25">
        <v>1329000</v>
      </c>
      <c r="I916" s="20"/>
      <c r="J916" s="25">
        <v>572000</v>
      </c>
      <c r="K916" s="20"/>
      <c r="L916" s="25">
        <v>0</v>
      </c>
      <c r="M916" s="20"/>
      <c r="N916" s="25">
        <v>1045000</v>
      </c>
      <c r="O916" s="20"/>
      <c r="P916" s="25">
        <v>856000</v>
      </c>
      <c r="Q916" s="20"/>
      <c r="R916" s="25">
        <v>0</v>
      </c>
    </row>
    <row r="917" spans="1:18" x14ac:dyDescent="0.25">
      <c r="A917" s="20"/>
      <c r="B917" s="20"/>
      <c r="C917" s="20"/>
      <c r="D917" s="20"/>
      <c r="E917" s="20" t="s">
        <v>450</v>
      </c>
      <c r="F917" s="28">
        <f t="shared" si="134"/>
        <v>7026000</v>
      </c>
      <c r="G917" s="20"/>
      <c r="H917" s="27">
        <v>5759000</v>
      </c>
      <c r="I917" s="20"/>
      <c r="J917" s="27">
        <v>1267000</v>
      </c>
      <c r="K917" s="20"/>
      <c r="L917" s="27">
        <v>0</v>
      </c>
      <c r="M917" s="20"/>
      <c r="N917" s="27">
        <v>4524000</v>
      </c>
      <c r="O917" s="20"/>
      <c r="P917" s="27">
        <v>4904000</v>
      </c>
      <c r="Q917" s="20"/>
      <c r="R917" s="27">
        <v>2402000</v>
      </c>
    </row>
    <row r="918" spans="1:18" x14ac:dyDescent="0.25">
      <c r="A918" s="20"/>
      <c r="B918" s="20"/>
      <c r="C918" s="20"/>
      <c r="D918" s="20"/>
      <c r="E918" s="20"/>
      <c r="F918" s="21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</row>
    <row r="919" spans="1:18" x14ac:dyDescent="0.25">
      <c r="A919" s="20"/>
      <c r="B919" s="20"/>
      <c r="C919" s="20"/>
      <c r="D919" s="20"/>
      <c r="E919" s="20" t="s">
        <v>60</v>
      </c>
      <c r="F919" s="28">
        <f>SUM(F912:F918)</f>
        <v>25853000</v>
      </c>
      <c r="G919" s="27">
        <f t="shared" ref="G919:R919" si="135">SUM(G912:G918)</f>
        <v>0</v>
      </c>
      <c r="H919" s="27">
        <f t="shared" si="135"/>
        <v>14190000</v>
      </c>
      <c r="I919" s="27">
        <f t="shared" si="135"/>
        <v>0</v>
      </c>
      <c r="J919" s="27">
        <f t="shared" si="135"/>
        <v>11628000</v>
      </c>
      <c r="K919" s="27">
        <f t="shared" si="135"/>
        <v>0</v>
      </c>
      <c r="L919" s="27">
        <f t="shared" si="135"/>
        <v>35000</v>
      </c>
      <c r="M919" s="27">
        <f t="shared" si="135"/>
        <v>0</v>
      </c>
      <c r="N919" s="27">
        <f t="shared" si="135"/>
        <v>13201000</v>
      </c>
      <c r="O919" s="27">
        <f t="shared" si="135"/>
        <v>0</v>
      </c>
      <c r="P919" s="27">
        <f t="shared" si="135"/>
        <v>18549000</v>
      </c>
      <c r="Q919" s="27">
        <f t="shared" si="135"/>
        <v>0</v>
      </c>
      <c r="R919" s="27">
        <f t="shared" si="135"/>
        <v>5897000</v>
      </c>
    </row>
    <row r="920" spans="1:18" x14ac:dyDescent="0.25">
      <c r="A920" s="20"/>
      <c r="B920" s="20"/>
      <c r="C920" s="20"/>
      <c r="D920" s="20"/>
      <c r="E920" s="20"/>
      <c r="F920" s="21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</row>
    <row r="921" spans="1:18" x14ac:dyDescent="0.25">
      <c r="A921" s="20"/>
      <c r="B921" s="20"/>
      <c r="C921" s="20" t="s">
        <v>451</v>
      </c>
      <c r="D921" s="20"/>
      <c r="E921" s="20"/>
      <c r="F921" s="21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</row>
    <row r="922" spans="1:18" x14ac:dyDescent="0.25">
      <c r="A922" s="20"/>
      <c r="B922" s="20"/>
      <c r="C922" s="20"/>
      <c r="D922" s="20" t="s">
        <v>452</v>
      </c>
      <c r="E922" s="20"/>
      <c r="F922" s="28">
        <f t="shared" ref="F922" si="136">SUM(H922:L922)</f>
        <v>2819000</v>
      </c>
      <c r="G922" s="20"/>
      <c r="H922" s="27">
        <v>1722000</v>
      </c>
      <c r="I922" s="20"/>
      <c r="J922" s="27">
        <v>1092000</v>
      </c>
      <c r="K922" s="20"/>
      <c r="L922" s="27">
        <v>5000</v>
      </c>
      <c r="M922" s="20"/>
      <c r="N922" s="27">
        <v>2582000</v>
      </c>
      <c r="O922" s="20"/>
      <c r="P922" s="27">
        <v>1106000</v>
      </c>
      <c r="Q922" s="20"/>
      <c r="R922" s="27">
        <v>869000</v>
      </c>
    </row>
    <row r="923" spans="1:18" x14ac:dyDescent="0.25">
      <c r="A923" s="20"/>
      <c r="B923" s="20"/>
      <c r="C923" s="20"/>
      <c r="D923" s="20"/>
      <c r="E923" s="20"/>
      <c r="F923" s="21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</row>
    <row r="924" spans="1:18" x14ac:dyDescent="0.25">
      <c r="A924" s="20"/>
      <c r="B924" s="20"/>
      <c r="C924" s="20" t="s">
        <v>453</v>
      </c>
      <c r="D924" s="20"/>
      <c r="E924" s="20"/>
      <c r="F924" s="21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</row>
    <row r="925" spans="1:18" x14ac:dyDescent="0.25">
      <c r="A925" s="20"/>
      <c r="B925" s="20"/>
      <c r="C925" s="20"/>
      <c r="D925" s="20"/>
      <c r="E925" s="20" t="s">
        <v>454</v>
      </c>
      <c r="F925" s="31">
        <f t="shared" ref="F925:F926" si="137">SUM(H925:L925)</f>
        <v>7885000</v>
      </c>
      <c r="G925" s="20"/>
      <c r="H925" s="25">
        <v>4742000</v>
      </c>
      <c r="I925" s="20"/>
      <c r="J925" s="25">
        <v>3143000</v>
      </c>
      <c r="K925" s="20"/>
      <c r="L925" s="25">
        <v>0</v>
      </c>
      <c r="M925" s="20"/>
      <c r="N925" s="25">
        <v>4622000</v>
      </c>
      <c r="O925" s="20"/>
      <c r="P925" s="25">
        <v>3263000</v>
      </c>
      <c r="Q925" s="20"/>
      <c r="R925" s="25">
        <v>0</v>
      </c>
    </row>
    <row r="926" spans="1:18" x14ac:dyDescent="0.25">
      <c r="A926" s="20"/>
      <c r="B926" s="20"/>
      <c r="C926" s="20"/>
      <c r="D926" s="20"/>
      <c r="E926" s="20" t="s">
        <v>455</v>
      </c>
      <c r="F926" s="28">
        <f t="shared" si="137"/>
        <v>349000</v>
      </c>
      <c r="G926" s="20"/>
      <c r="H926" s="27">
        <v>128000</v>
      </c>
      <c r="I926" s="20"/>
      <c r="J926" s="27">
        <v>185000</v>
      </c>
      <c r="K926" s="20"/>
      <c r="L926" s="27">
        <v>36000</v>
      </c>
      <c r="M926" s="20"/>
      <c r="N926" s="27">
        <v>182000</v>
      </c>
      <c r="O926" s="20"/>
      <c r="P926" s="27">
        <v>167000</v>
      </c>
      <c r="Q926" s="20"/>
      <c r="R926" s="27">
        <v>0</v>
      </c>
    </row>
    <row r="927" spans="1:18" x14ac:dyDescent="0.25">
      <c r="A927" s="20"/>
      <c r="B927" s="20"/>
      <c r="C927" s="20"/>
      <c r="D927" s="20"/>
      <c r="E927" s="20"/>
      <c r="F927" s="21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</row>
    <row r="928" spans="1:18" x14ac:dyDescent="0.25">
      <c r="A928" s="20"/>
      <c r="B928" s="20"/>
      <c r="C928" s="20"/>
      <c r="D928" s="20"/>
      <c r="E928" s="20" t="s">
        <v>60</v>
      </c>
      <c r="F928" s="28">
        <f>SUM(F925:F927)</f>
        <v>8234000</v>
      </c>
      <c r="G928" s="27">
        <f t="shared" ref="G928:R928" si="138">SUM(G925:G927)</f>
        <v>0</v>
      </c>
      <c r="H928" s="27">
        <f t="shared" si="138"/>
        <v>4870000</v>
      </c>
      <c r="I928" s="27">
        <f t="shared" si="138"/>
        <v>0</v>
      </c>
      <c r="J928" s="27">
        <f t="shared" si="138"/>
        <v>3328000</v>
      </c>
      <c r="K928" s="27">
        <f t="shared" si="138"/>
        <v>0</v>
      </c>
      <c r="L928" s="27">
        <f t="shared" si="138"/>
        <v>36000</v>
      </c>
      <c r="M928" s="27">
        <f t="shared" si="138"/>
        <v>0</v>
      </c>
      <c r="N928" s="27">
        <f t="shared" si="138"/>
        <v>4804000</v>
      </c>
      <c r="O928" s="27">
        <f t="shared" si="138"/>
        <v>0</v>
      </c>
      <c r="P928" s="27">
        <f t="shared" si="138"/>
        <v>3430000</v>
      </c>
      <c r="Q928" s="27">
        <f t="shared" si="138"/>
        <v>0</v>
      </c>
      <c r="R928" s="27">
        <f t="shared" si="138"/>
        <v>0</v>
      </c>
    </row>
    <row r="929" spans="1:18" x14ac:dyDescent="0.25">
      <c r="A929" s="20"/>
      <c r="B929" s="20"/>
      <c r="C929" s="20"/>
      <c r="D929" s="20"/>
      <c r="E929" s="20"/>
      <c r="F929" s="21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</row>
    <row r="930" spans="1:18" x14ac:dyDescent="0.25">
      <c r="A930" s="20"/>
      <c r="B930" s="20"/>
      <c r="C930" s="20" t="s">
        <v>456</v>
      </c>
      <c r="D930" s="20"/>
      <c r="E930" s="20"/>
      <c r="F930" s="21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</row>
    <row r="931" spans="1:18" x14ac:dyDescent="0.25">
      <c r="A931" s="20"/>
      <c r="B931" s="20"/>
      <c r="C931" s="20"/>
      <c r="D931" s="20"/>
      <c r="E931" s="20" t="s">
        <v>457</v>
      </c>
      <c r="F931" s="31">
        <f t="shared" ref="F931:F938" si="139">SUM(H931:L931)</f>
        <v>1890000</v>
      </c>
      <c r="G931" s="20"/>
      <c r="H931" s="25">
        <v>751000</v>
      </c>
      <c r="I931" s="20"/>
      <c r="J931" s="25">
        <v>1139000</v>
      </c>
      <c r="K931" s="20"/>
      <c r="L931" s="25">
        <v>0</v>
      </c>
      <c r="M931" s="20"/>
      <c r="N931" s="25">
        <v>1217000</v>
      </c>
      <c r="O931" s="20"/>
      <c r="P931" s="25">
        <v>673000</v>
      </c>
      <c r="Q931" s="20"/>
      <c r="R931" s="25">
        <v>0</v>
      </c>
    </row>
    <row r="932" spans="1:18" x14ac:dyDescent="0.25">
      <c r="A932" s="20"/>
      <c r="B932" s="20"/>
      <c r="C932" s="20"/>
      <c r="D932" s="20"/>
      <c r="E932" s="20" t="s">
        <v>458</v>
      </c>
      <c r="F932" s="31">
        <f t="shared" si="139"/>
        <v>3623000</v>
      </c>
      <c r="G932" s="20"/>
      <c r="H932" s="25">
        <v>0</v>
      </c>
      <c r="I932" s="20"/>
      <c r="J932" s="25">
        <v>3559000</v>
      </c>
      <c r="K932" s="20"/>
      <c r="L932" s="25">
        <v>64000</v>
      </c>
      <c r="M932" s="20"/>
      <c r="N932" s="25">
        <v>2312000</v>
      </c>
      <c r="O932" s="20"/>
      <c r="P932" s="25">
        <v>1332000</v>
      </c>
      <c r="Q932" s="20"/>
      <c r="R932" s="25">
        <v>21000</v>
      </c>
    </row>
    <row r="933" spans="1:18" x14ac:dyDescent="0.25">
      <c r="A933" s="20"/>
      <c r="B933" s="20"/>
      <c r="C933" s="20"/>
      <c r="D933" s="20"/>
      <c r="E933" s="20" t="s">
        <v>459</v>
      </c>
      <c r="F933" s="31">
        <f t="shared" si="139"/>
        <v>5000</v>
      </c>
      <c r="G933" s="20"/>
      <c r="H933" s="25">
        <v>0</v>
      </c>
      <c r="I933" s="20"/>
      <c r="J933" s="25">
        <v>5000</v>
      </c>
      <c r="K933" s="20"/>
      <c r="L933" s="25">
        <v>0</v>
      </c>
      <c r="M933" s="20"/>
      <c r="N933" s="25">
        <v>0</v>
      </c>
      <c r="O933" s="20"/>
      <c r="P933" s="25">
        <v>5000</v>
      </c>
      <c r="Q933" s="20"/>
      <c r="R933" s="25">
        <v>0</v>
      </c>
    </row>
    <row r="934" spans="1:18" x14ac:dyDescent="0.25">
      <c r="A934" s="20"/>
      <c r="B934" s="20"/>
      <c r="C934" s="20"/>
      <c r="D934" s="20"/>
      <c r="E934" s="20" t="s">
        <v>297</v>
      </c>
      <c r="F934" s="31">
        <f t="shared" si="139"/>
        <v>64777000</v>
      </c>
      <c r="G934" s="20"/>
      <c r="H934" s="25">
        <v>0</v>
      </c>
      <c r="I934" s="20"/>
      <c r="J934" s="25">
        <v>64770000</v>
      </c>
      <c r="K934" s="20"/>
      <c r="L934" s="25">
        <v>7000</v>
      </c>
      <c r="M934" s="20"/>
      <c r="N934" s="25">
        <v>41939000</v>
      </c>
      <c r="O934" s="20"/>
      <c r="P934" s="25">
        <v>22838000</v>
      </c>
      <c r="Q934" s="20"/>
      <c r="R934" s="25">
        <v>0</v>
      </c>
    </row>
    <row r="935" spans="1:18" x14ac:dyDescent="0.25">
      <c r="A935" s="20"/>
      <c r="B935" s="20"/>
      <c r="C935" s="20"/>
      <c r="D935" s="20"/>
      <c r="E935" s="20" t="s">
        <v>460</v>
      </c>
      <c r="F935" s="31">
        <f t="shared" si="139"/>
        <v>718000</v>
      </c>
      <c r="G935" s="20"/>
      <c r="H935" s="25">
        <v>345000</v>
      </c>
      <c r="I935" s="20"/>
      <c r="J935" s="25">
        <v>363000</v>
      </c>
      <c r="K935" s="20"/>
      <c r="L935" s="25">
        <v>10000</v>
      </c>
      <c r="M935" s="20"/>
      <c r="N935" s="25">
        <v>463000</v>
      </c>
      <c r="O935" s="20"/>
      <c r="P935" s="25">
        <v>255000</v>
      </c>
      <c r="Q935" s="20"/>
      <c r="R935" s="25">
        <v>0</v>
      </c>
    </row>
    <row r="936" spans="1:18" x14ac:dyDescent="0.25">
      <c r="A936" s="20"/>
      <c r="B936" s="20"/>
      <c r="C936" s="20"/>
      <c r="D936" s="20"/>
      <c r="E936" s="20" t="s">
        <v>461</v>
      </c>
      <c r="F936" s="31">
        <f t="shared" si="139"/>
        <v>1825000</v>
      </c>
      <c r="G936" s="20"/>
      <c r="H936" s="25">
        <v>519000</v>
      </c>
      <c r="I936" s="20"/>
      <c r="J936" s="25">
        <v>1190000</v>
      </c>
      <c r="K936" s="20"/>
      <c r="L936" s="25">
        <v>116000</v>
      </c>
      <c r="M936" s="20"/>
      <c r="N936" s="25">
        <v>1132000</v>
      </c>
      <c r="O936" s="20"/>
      <c r="P936" s="25">
        <v>693000</v>
      </c>
      <c r="Q936" s="20"/>
      <c r="R936" s="25">
        <v>0</v>
      </c>
    </row>
    <row r="937" spans="1:18" x14ac:dyDescent="0.25">
      <c r="A937" s="20"/>
      <c r="B937" s="20"/>
      <c r="C937" s="20"/>
      <c r="D937" s="20"/>
      <c r="E937" s="20" t="s">
        <v>462</v>
      </c>
      <c r="F937" s="31">
        <f t="shared" si="139"/>
        <v>0</v>
      </c>
      <c r="G937" s="20"/>
      <c r="H937" s="25">
        <v>0</v>
      </c>
      <c r="I937" s="20"/>
      <c r="J937" s="25">
        <v>0</v>
      </c>
      <c r="K937" s="20"/>
      <c r="L937" s="25">
        <v>0</v>
      </c>
      <c r="M937" s="20"/>
      <c r="N937" s="25">
        <v>0</v>
      </c>
      <c r="O937" s="20"/>
      <c r="P937" s="25">
        <v>0</v>
      </c>
      <c r="Q937" s="20"/>
      <c r="R937" s="25">
        <v>0</v>
      </c>
    </row>
    <row r="938" spans="1:18" x14ac:dyDescent="0.25">
      <c r="A938" s="20"/>
      <c r="B938" s="20"/>
      <c r="C938" s="20"/>
      <c r="D938" s="20"/>
      <c r="E938" s="20" t="s">
        <v>234</v>
      </c>
      <c r="F938" s="28">
        <f t="shared" si="139"/>
        <v>-18977000</v>
      </c>
      <c r="G938" s="20"/>
      <c r="H938" s="27">
        <v>66808000</v>
      </c>
      <c r="I938" s="20"/>
      <c r="J938" s="27">
        <v>-95514000</v>
      </c>
      <c r="K938" s="20"/>
      <c r="L938" s="27">
        <v>9729000</v>
      </c>
      <c r="M938" s="20"/>
      <c r="N938" s="27">
        <v>10154000</v>
      </c>
      <c r="O938" s="20"/>
      <c r="P938" s="27">
        <v>-26724000</v>
      </c>
      <c r="Q938" s="20"/>
      <c r="R938" s="27">
        <v>2407000</v>
      </c>
    </row>
    <row r="939" spans="1:18" x14ac:dyDescent="0.25">
      <c r="A939" s="20"/>
      <c r="B939" s="20"/>
      <c r="C939" s="20"/>
      <c r="D939" s="20"/>
      <c r="E939" s="20"/>
      <c r="F939" s="21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</row>
    <row r="940" spans="1:18" x14ac:dyDescent="0.25">
      <c r="A940" s="20"/>
      <c r="B940" s="20"/>
      <c r="C940" s="20"/>
      <c r="D940" s="20"/>
      <c r="E940" s="20" t="s">
        <v>60</v>
      </c>
      <c r="F940" s="28">
        <f>SUM(F931:F939)</f>
        <v>53861000</v>
      </c>
      <c r="G940" s="27">
        <f t="shared" ref="G940:R940" si="140">SUM(G931:G939)</f>
        <v>0</v>
      </c>
      <c r="H940" s="27">
        <f t="shared" si="140"/>
        <v>68423000</v>
      </c>
      <c r="I940" s="27">
        <f t="shared" si="140"/>
        <v>0</v>
      </c>
      <c r="J940" s="27">
        <f t="shared" si="140"/>
        <v>-24488000</v>
      </c>
      <c r="K940" s="27">
        <f t="shared" si="140"/>
        <v>0</v>
      </c>
      <c r="L940" s="27">
        <f t="shared" si="140"/>
        <v>9926000</v>
      </c>
      <c r="M940" s="27">
        <f t="shared" si="140"/>
        <v>0</v>
      </c>
      <c r="N940" s="27">
        <f t="shared" si="140"/>
        <v>57217000</v>
      </c>
      <c r="O940" s="27">
        <f t="shared" si="140"/>
        <v>0</v>
      </c>
      <c r="P940" s="27">
        <f t="shared" si="140"/>
        <v>-928000</v>
      </c>
      <c r="Q940" s="27">
        <f t="shared" si="140"/>
        <v>0</v>
      </c>
      <c r="R940" s="27">
        <f t="shared" si="140"/>
        <v>2428000</v>
      </c>
    </row>
    <row r="941" spans="1:18" x14ac:dyDescent="0.25">
      <c r="A941" s="20"/>
      <c r="B941" s="20"/>
      <c r="C941" s="20"/>
      <c r="D941" s="20"/>
      <c r="E941" s="20"/>
      <c r="F941" s="21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</row>
    <row r="942" spans="1:18" x14ac:dyDescent="0.25">
      <c r="A942" s="20"/>
      <c r="B942" s="20"/>
      <c r="C942" s="20" t="s">
        <v>463</v>
      </c>
      <c r="D942" s="20"/>
      <c r="E942" s="20"/>
      <c r="F942" s="28">
        <f t="shared" ref="F942" si="141">SUM(H942:L942)</f>
        <v>226000</v>
      </c>
      <c r="G942" s="20"/>
      <c r="H942" s="27">
        <v>1000</v>
      </c>
      <c r="I942" s="20"/>
      <c r="J942" s="27">
        <v>225000</v>
      </c>
      <c r="K942" s="20"/>
      <c r="L942" s="27">
        <v>0</v>
      </c>
      <c r="M942" s="20"/>
      <c r="N942" s="27">
        <v>561000</v>
      </c>
      <c r="O942" s="20"/>
      <c r="P942" s="27">
        <v>493000</v>
      </c>
      <c r="Q942" s="20"/>
      <c r="R942" s="27">
        <v>828000</v>
      </c>
    </row>
    <row r="943" spans="1:18" x14ac:dyDescent="0.25">
      <c r="A943" s="20"/>
      <c r="B943" s="20"/>
      <c r="C943" s="20"/>
      <c r="D943" s="20"/>
      <c r="E943" s="20"/>
      <c r="F943" s="21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</row>
    <row r="944" spans="1:18" x14ac:dyDescent="0.25">
      <c r="A944" s="20"/>
      <c r="B944" s="20"/>
      <c r="C944" s="20" t="s">
        <v>464</v>
      </c>
      <c r="D944" s="20"/>
      <c r="E944" s="20"/>
      <c r="F944" s="21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</row>
    <row r="945" spans="1:18" x14ac:dyDescent="0.25">
      <c r="A945" s="20"/>
      <c r="B945" s="20"/>
      <c r="C945" s="20"/>
      <c r="D945" s="20"/>
      <c r="E945" s="20" t="s">
        <v>465</v>
      </c>
      <c r="F945" s="31">
        <f t="shared" ref="F945:F946" si="142">SUM(H945:L945)</f>
        <v>102000</v>
      </c>
      <c r="G945" s="20"/>
      <c r="H945" s="25">
        <v>0</v>
      </c>
      <c r="I945" s="20"/>
      <c r="J945" s="25">
        <v>102000</v>
      </c>
      <c r="K945" s="20"/>
      <c r="L945" s="25">
        <v>0</v>
      </c>
      <c r="M945" s="20"/>
      <c r="N945" s="25">
        <v>174000</v>
      </c>
      <c r="O945" s="20"/>
      <c r="P945" s="25">
        <v>1298000</v>
      </c>
      <c r="Q945" s="20"/>
      <c r="R945" s="25">
        <v>1370000</v>
      </c>
    </row>
    <row r="946" spans="1:18" x14ac:dyDescent="0.25">
      <c r="A946" s="20"/>
      <c r="B946" s="20"/>
      <c r="C946" s="20"/>
      <c r="D946" s="20"/>
      <c r="E946" s="20" t="s">
        <v>466</v>
      </c>
      <c r="F946" s="28">
        <f t="shared" si="142"/>
        <v>3564000</v>
      </c>
      <c r="G946" s="20"/>
      <c r="H946" s="27">
        <v>0</v>
      </c>
      <c r="I946" s="20"/>
      <c r="J946" s="27">
        <v>3564000</v>
      </c>
      <c r="K946" s="20"/>
      <c r="L946" s="27">
        <v>0</v>
      </c>
      <c r="M946" s="20"/>
      <c r="N946" s="27">
        <v>1397000</v>
      </c>
      <c r="O946" s="20"/>
      <c r="P946" s="27">
        <v>2181000</v>
      </c>
      <c r="Q946" s="20"/>
      <c r="R946" s="27">
        <v>14000</v>
      </c>
    </row>
    <row r="947" spans="1:18" x14ac:dyDescent="0.25">
      <c r="A947" s="20"/>
      <c r="B947" s="20"/>
      <c r="C947" s="20"/>
      <c r="D947" s="20"/>
      <c r="E947" s="20"/>
      <c r="F947" s="21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</row>
    <row r="948" spans="1:18" x14ac:dyDescent="0.25">
      <c r="A948" s="20"/>
      <c r="B948" s="20"/>
      <c r="C948" s="20"/>
      <c r="D948" s="20"/>
      <c r="E948" s="20" t="s">
        <v>3</v>
      </c>
      <c r="F948" s="28">
        <f>SUM(F945:F947)</f>
        <v>3666000</v>
      </c>
      <c r="G948" s="27">
        <f t="shared" ref="G948:R948" si="143">SUM(G945:G947)</f>
        <v>0</v>
      </c>
      <c r="H948" s="27">
        <f t="shared" si="143"/>
        <v>0</v>
      </c>
      <c r="I948" s="27">
        <f t="shared" si="143"/>
        <v>0</v>
      </c>
      <c r="J948" s="27">
        <f t="shared" si="143"/>
        <v>3666000</v>
      </c>
      <c r="K948" s="27">
        <f t="shared" si="143"/>
        <v>0</v>
      </c>
      <c r="L948" s="27">
        <f t="shared" si="143"/>
        <v>0</v>
      </c>
      <c r="M948" s="27">
        <f t="shared" si="143"/>
        <v>0</v>
      </c>
      <c r="N948" s="27">
        <f t="shared" si="143"/>
        <v>1571000</v>
      </c>
      <c r="O948" s="27">
        <f t="shared" si="143"/>
        <v>0</v>
      </c>
      <c r="P948" s="27">
        <f t="shared" si="143"/>
        <v>3479000</v>
      </c>
      <c r="Q948" s="27">
        <f t="shared" si="143"/>
        <v>0</v>
      </c>
      <c r="R948" s="27">
        <f t="shared" si="143"/>
        <v>1384000</v>
      </c>
    </row>
    <row r="949" spans="1:18" x14ac:dyDescent="0.25">
      <c r="A949" s="20"/>
      <c r="B949" s="20"/>
      <c r="C949" s="20"/>
      <c r="D949" s="20"/>
      <c r="E949" s="20"/>
      <c r="F949" s="21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</row>
    <row r="950" spans="1:18" x14ac:dyDescent="0.25">
      <c r="A950" s="20"/>
      <c r="B950" s="20"/>
      <c r="C950" s="20" t="s">
        <v>467</v>
      </c>
      <c r="D950" s="20"/>
      <c r="E950" s="20"/>
      <c r="F950" s="28">
        <f t="shared" ref="F950" si="144">SUM(H950:L950)</f>
        <v>424000</v>
      </c>
      <c r="G950" s="20"/>
      <c r="H950" s="27">
        <v>387000</v>
      </c>
      <c r="I950" s="20"/>
      <c r="J950" s="27">
        <v>37000</v>
      </c>
      <c r="K950" s="20"/>
      <c r="L950" s="27">
        <v>0</v>
      </c>
      <c r="M950" s="20"/>
      <c r="N950" s="27">
        <v>438000</v>
      </c>
      <c r="O950" s="20"/>
      <c r="P950" s="27">
        <v>875000</v>
      </c>
      <c r="Q950" s="20"/>
      <c r="R950" s="27">
        <v>889000</v>
      </c>
    </row>
    <row r="951" spans="1:18" x14ac:dyDescent="0.25">
      <c r="A951" s="20"/>
      <c r="B951" s="20"/>
      <c r="C951" s="20"/>
      <c r="D951" s="20"/>
      <c r="E951" s="20"/>
      <c r="F951" s="21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</row>
    <row r="952" spans="1:18" x14ac:dyDescent="0.25">
      <c r="A952" s="20"/>
      <c r="B952" s="20"/>
      <c r="C952" s="20" t="s">
        <v>468</v>
      </c>
      <c r="D952" s="20"/>
      <c r="E952" s="20"/>
      <c r="F952" s="21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</row>
    <row r="953" spans="1:18" x14ac:dyDescent="0.25">
      <c r="A953" s="20"/>
      <c r="B953" s="20"/>
      <c r="C953" s="20"/>
      <c r="D953" s="20"/>
      <c r="E953" s="20" t="s">
        <v>469</v>
      </c>
      <c r="F953" s="31">
        <f t="shared" ref="F953:F956" si="145">SUM(H953:L953)</f>
        <v>2833000</v>
      </c>
      <c r="G953" s="20"/>
      <c r="H953" s="25">
        <v>-30000</v>
      </c>
      <c r="I953" s="20"/>
      <c r="J953" s="25">
        <v>2863000</v>
      </c>
      <c r="K953" s="20"/>
      <c r="L953" s="25">
        <v>0</v>
      </c>
      <c r="M953" s="20"/>
      <c r="N953" s="25">
        <v>1567000</v>
      </c>
      <c r="O953" s="20"/>
      <c r="P953" s="25">
        <v>1266000</v>
      </c>
      <c r="Q953" s="20"/>
      <c r="R953" s="25">
        <v>0</v>
      </c>
    </row>
    <row r="954" spans="1:18" x14ac:dyDescent="0.25">
      <c r="A954" s="20"/>
      <c r="B954" s="20"/>
      <c r="C954" s="20"/>
      <c r="D954" s="20"/>
      <c r="E954" s="20" t="s">
        <v>470</v>
      </c>
      <c r="F954" s="31">
        <f t="shared" si="145"/>
        <v>1470000</v>
      </c>
      <c r="G954" s="20"/>
      <c r="H954" s="25">
        <v>217000</v>
      </c>
      <c r="I954" s="20"/>
      <c r="J954" s="25">
        <v>1163000</v>
      </c>
      <c r="K954" s="20"/>
      <c r="L954" s="25">
        <v>90000</v>
      </c>
      <c r="M954" s="20"/>
      <c r="N954" s="25">
        <v>992000</v>
      </c>
      <c r="O954" s="20"/>
      <c r="P954" s="25">
        <v>478000</v>
      </c>
      <c r="Q954" s="20"/>
      <c r="R954" s="25">
        <v>0</v>
      </c>
    </row>
    <row r="955" spans="1:18" x14ac:dyDescent="0.25">
      <c r="A955" s="20"/>
      <c r="B955" s="20"/>
      <c r="C955" s="20"/>
      <c r="D955" s="20"/>
      <c r="E955" s="20" t="s">
        <v>471</v>
      </c>
      <c r="F955" s="31">
        <f t="shared" si="145"/>
        <v>689000</v>
      </c>
      <c r="G955" s="20"/>
      <c r="H955" s="25">
        <v>417000</v>
      </c>
      <c r="I955" s="20"/>
      <c r="J955" s="25">
        <v>272000</v>
      </c>
      <c r="K955" s="20"/>
      <c r="L955" s="25">
        <v>0</v>
      </c>
      <c r="M955" s="20"/>
      <c r="N955" s="25">
        <v>705000</v>
      </c>
      <c r="O955" s="20"/>
      <c r="P955" s="25">
        <v>2037000</v>
      </c>
      <c r="Q955" s="20"/>
      <c r="R955" s="25">
        <v>2053000</v>
      </c>
    </row>
    <row r="956" spans="1:18" x14ac:dyDescent="0.25">
      <c r="A956" s="20"/>
      <c r="B956" s="20"/>
      <c r="C956" s="20"/>
      <c r="D956" s="20"/>
      <c r="E956" s="20" t="s">
        <v>472</v>
      </c>
      <c r="F956" s="28">
        <f t="shared" si="145"/>
        <v>1910000</v>
      </c>
      <c r="G956" s="20"/>
      <c r="H956" s="27">
        <v>0</v>
      </c>
      <c r="I956" s="20"/>
      <c r="J956" s="27">
        <v>1910000</v>
      </c>
      <c r="K956" s="20"/>
      <c r="L956" s="27">
        <v>0</v>
      </c>
      <c r="M956" s="20"/>
      <c r="N956" s="27">
        <v>712000</v>
      </c>
      <c r="O956" s="20"/>
      <c r="P956" s="27">
        <v>1198000</v>
      </c>
      <c r="Q956" s="20"/>
      <c r="R956" s="27">
        <v>0</v>
      </c>
    </row>
    <row r="957" spans="1:18" x14ac:dyDescent="0.25">
      <c r="A957" s="20"/>
      <c r="B957" s="20"/>
      <c r="C957" s="20"/>
      <c r="D957" s="20"/>
      <c r="E957" s="20"/>
      <c r="F957" s="21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</row>
    <row r="958" spans="1:18" x14ac:dyDescent="0.25">
      <c r="A958" s="20"/>
      <c r="B958" s="20"/>
      <c r="C958" s="20"/>
      <c r="D958" s="20"/>
      <c r="E958" s="20" t="s">
        <v>3</v>
      </c>
      <c r="F958" s="28">
        <f>SUM(F953:F957)</f>
        <v>6902000</v>
      </c>
      <c r="G958" s="27">
        <f t="shared" ref="G958:R958" si="146">SUM(G953:G957)</f>
        <v>0</v>
      </c>
      <c r="H958" s="27">
        <f t="shared" si="146"/>
        <v>604000</v>
      </c>
      <c r="I958" s="27">
        <f t="shared" si="146"/>
        <v>0</v>
      </c>
      <c r="J958" s="27">
        <f t="shared" si="146"/>
        <v>6208000</v>
      </c>
      <c r="K958" s="27">
        <f t="shared" si="146"/>
        <v>0</v>
      </c>
      <c r="L958" s="27">
        <f t="shared" si="146"/>
        <v>90000</v>
      </c>
      <c r="M958" s="27">
        <f t="shared" si="146"/>
        <v>0</v>
      </c>
      <c r="N958" s="27">
        <f t="shared" si="146"/>
        <v>3976000</v>
      </c>
      <c r="O958" s="27">
        <f t="shared" si="146"/>
        <v>0</v>
      </c>
      <c r="P958" s="27">
        <f t="shared" si="146"/>
        <v>4979000</v>
      </c>
      <c r="Q958" s="27">
        <f t="shared" si="146"/>
        <v>0</v>
      </c>
      <c r="R958" s="27">
        <f t="shared" si="146"/>
        <v>2053000</v>
      </c>
    </row>
    <row r="959" spans="1:18" x14ac:dyDescent="0.25">
      <c r="A959" s="20"/>
      <c r="B959" s="20"/>
      <c r="C959" s="20"/>
      <c r="D959" s="20"/>
      <c r="E959" s="20"/>
      <c r="F959" s="21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</row>
    <row r="960" spans="1:18" x14ac:dyDescent="0.25">
      <c r="A960" s="20"/>
      <c r="B960" s="20"/>
      <c r="C960" s="20" t="s">
        <v>473</v>
      </c>
      <c r="D960" s="20"/>
      <c r="E960" s="20"/>
      <c r="F960" s="28">
        <f t="shared" ref="F960:F964" si="147">SUM(H960:L960)</f>
        <v>19246000</v>
      </c>
      <c r="G960" s="20"/>
      <c r="H960" s="27">
        <v>12336000</v>
      </c>
      <c r="I960" s="20"/>
      <c r="J960" s="27">
        <v>6901000</v>
      </c>
      <c r="K960" s="20"/>
      <c r="L960" s="27">
        <v>9000</v>
      </c>
      <c r="M960" s="20"/>
      <c r="N960" s="27">
        <v>13133000</v>
      </c>
      <c r="O960" s="20"/>
      <c r="P960" s="27">
        <v>12948000</v>
      </c>
      <c r="Q960" s="20"/>
      <c r="R960" s="27">
        <v>6835000</v>
      </c>
    </row>
    <row r="961" spans="1:18" x14ac:dyDescent="0.25">
      <c r="A961" s="20"/>
      <c r="B961" s="20"/>
      <c r="C961" s="20"/>
      <c r="D961" s="20"/>
      <c r="E961" s="20"/>
      <c r="F961" s="21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</row>
    <row r="962" spans="1:18" x14ac:dyDescent="0.25">
      <c r="A962" s="20"/>
      <c r="B962" s="20"/>
      <c r="C962" s="20" t="s">
        <v>474</v>
      </c>
      <c r="D962" s="20"/>
      <c r="E962" s="20"/>
      <c r="F962" s="28">
        <f t="shared" si="147"/>
        <v>8000</v>
      </c>
      <c r="G962" s="20"/>
      <c r="H962" s="27">
        <v>1000</v>
      </c>
      <c r="I962" s="20"/>
      <c r="J962" s="27">
        <v>7000</v>
      </c>
      <c r="K962" s="20"/>
      <c r="L962" s="27">
        <v>0</v>
      </c>
      <c r="M962" s="20"/>
      <c r="N962" s="27">
        <v>1620000</v>
      </c>
      <c r="O962" s="20"/>
      <c r="P962" s="27">
        <v>5990000</v>
      </c>
      <c r="Q962" s="20"/>
      <c r="R962" s="27">
        <v>7602000</v>
      </c>
    </row>
    <row r="963" spans="1:18" x14ac:dyDescent="0.25">
      <c r="A963" s="20"/>
      <c r="B963" s="20"/>
      <c r="C963" s="20"/>
      <c r="D963" s="20"/>
      <c r="E963" s="20"/>
      <c r="F963" s="21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</row>
    <row r="964" spans="1:18" x14ac:dyDescent="0.25">
      <c r="A964" s="20"/>
      <c r="B964" s="20"/>
      <c r="C964" s="20" t="s">
        <v>475</v>
      </c>
      <c r="D964" s="20"/>
      <c r="E964" s="20"/>
      <c r="F964" s="28">
        <f t="shared" si="147"/>
        <v>45160000</v>
      </c>
      <c r="G964" s="20"/>
      <c r="H964" s="27">
        <v>-1000</v>
      </c>
      <c r="I964" s="20"/>
      <c r="J964" s="27">
        <v>44491000</v>
      </c>
      <c r="K964" s="20"/>
      <c r="L964" s="27">
        <v>670000</v>
      </c>
      <c r="M964" s="20"/>
      <c r="N964" s="27">
        <v>25103000</v>
      </c>
      <c r="O964" s="20"/>
      <c r="P964" s="27">
        <v>20057000</v>
      </c>
      <c r="Q964" s="20"/>
      <c r="R964" s="27">
        <v>0</v>
      </c>
    </row>
    <row r="965" spans="1:18" x14ac:dyDescent="0.25">
      <c r="A965" s="20"/>
      <c r="B965" s="20"/>
      <c r="C965" s="20"/>
      <c r="D965" s="20"/>
      <c r="E965" s="20"/>
      <c r="F965" s="21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</row>
    <row r="966" spans="1:18" x14ac:dyDescent="0.25">
      <c r="A966" s="20"/>
      <c r="B966" s="20"/>
      <c r="C966" s="20" t="s">
        <v>476</v>
      </c>
      <c r="D966" s="20"/>
      <c r="E966" s="20"/>
      <c r="F966" s="21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</row>
    <row r="967" spans="1:18" x14ac:dyDescent="0.25">
      <c r="A967" s="20"/>
      <c r="B967" s="20"/>
      <c r="C967" s="20"/>
      <c r="D967" s="20"/>
      <c r="E967" s="20" t="s">
        <v>477</v>
      </c>
      <c r="F967" s="31">
        <f t="shared" ref="F967:F970" si="148">SUM(H967:L967)</f>
        <v>2187000</v>
      </c>
      <c r="G967" s="20"/>
      <c r="H967" s="25">
        <v>1536000</v>
      </c>
      <c r="I967" s="20"/>
      <c r="J967" s="25">
        <v>651000</v>
      </c>
      <c r="K967" s="20"/>
      <c r="L967" s="25">
        <v>0</v>
      </c>
      <c r="M967" s="20"/>
      <c r="N967" s="25">
        <v>990000</v>
      </c>
      <c r="O967" s="20"/>
      <c r="P967" s="25">
        <v>1197000</v>
      </c>
      <c r="Q967" s="20"/>
      <c r="R967" s="25">
        <v>0</v>
      </c>
    </row>
    <row r="968" spans="1:18" x14ac:dyDescent="0.25">
      <c r="A968" s="20"/>
      <c r="B968" s="20"/>
      <c r="C968" s="20"/>
      <c r="D968" s="20"/>
      <c r="E968" s="20" t="s">
        <v>478</v>
      </c>
      <c r="F968" s="31">
        <f t="shared" si="148"/>
        <v>1371000</v>
      </c>
      <c r="G968" s="20"/>
      <c r="H968" s="25">
        <v>0</v>
      </c>
      <c r="I968" s="20"/>
      <c r="J968" s="25">
        <v>1371000</v>
      </c>
      <c r="K968" s="20"/>
      <c r="L968" s="25">
        <v>0</v>
      </c>
      <c r="M968" s="20"/>
      <c r="N968" s="25">
        <v>921000</v>
      </c>
      <c r="O968" s="20"/>
      <c r="P968" s="25">
        <v>450000</v>
      </c>
      <c r="Q968" s="20"/>
      <c r="R968" s="25">
        <v>0</v>
      </c>
    </row>
    <row r="969" spans="1:18" x14ac:dyDescent="0.25">
      <c r="A969" s="20"/>
      <c r="B969" s="20"/>
      <c r="C969" s="20"/>
      <c r="D969" s="20"/>
      <c r="E969" s="20" t="s">
        <v>479</v>
      </c>
      <c r="F969" s="31">
        <f t="shared" si="148"/>
        <v>2520000</v>
      </c>
      <c r="G969" s="20"/>
      <c r="H969" s="25">
        <v>-4000</v>
      </c>
      <c r="I969" s="20"/>
      <c r="J969" s="25">
        <v>2419000</v>
      </c>
      <c r="K969" s="20"/>
      <c r="L969" s="25">
        <v>105000</v>
      </c>
      <c r="M969" s="20"/>
      <c r="N969" s="25">
        <v>1418000</v>
      </c>
      <c r="O969" s="20"/>
      <c r="P969" s="25">
        <v>1102000</v>
      </c>
      <c r="Q969" s="20"/>
      <c r="R969" s="25">
        <v>0</v>
      </c>
    </row>
    <row r="970" spans="1:18" x14ac:dyDescent="0.25">
      <c r="A970" s="20"/>
      <c r="B970" s="20"/>
      <c r="C970" s="20"/>
      <c r="D970" s="20"/>
      <c r="E970" s="20" t="s">
        <v>480</v>
      </c>
      <c r="F970" s="28">
        <f t="shared" si="148"/>
        <v>1471000</v>
      </c>
      <c r="G970" s="20"/>
      <c r="H970" s="27">
        <v>-3000</v>
      </c>
      <c r="I970" s="20"/>
      <c r="J970" s="27">
        <v>1473000</v>
      </c>
      <c r="K970" s="20"/>
      <c r="L970" s="27">
        <v>1000</v>
      </c>
      <c r="M970" s="20"/>
      <c r="N970" s="27">
        <v>951000</v>
      </c>
      <c r="O970" s="20"/>
      <c r="P970" s="27">
        <v>520000</v>
      </c>
      <c r="Q970" s="20"/>
      <c r="R970" s="27">
        <v>0</v>
      </c>
    </row>
    <row r="971" spans="1:18" x14ac:dyDescent="0.25">
      <c r="A971" s="20"/>
      <c r="B971" s="20"/>
      <c r="C971" s="20"/>
      <c r="D971" s="20"/>
      <c r="E971" s="20" t="s">
        <v>272</v>
      </c>
      <c r="F971" s="21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</row>
    <row r="972" spans="1:18" x14ac:dyDescent="0.25">
      <c r="A972" s="20"/>
      <c r="B972" s="20"/>
      <c r="C972" s="20"/>
      <c r="D972" s="20"/>
      <c r="E972" s="20" t="s">
        <v>3</v>
      </c>
      <c r="F972" s="28">
        <f>SUM(F967:F971)</f>
        <v>7549000</v>
      </c>
      <c r="G972" s="27">
        <f t="shared" ref="G972:R972" si="149">SUM(G967:G971)</f>
        <v>0</v>
      </c>
      <c r="H972" s="27">
        <f t="shared" si="149"/>
        <v>1529000</v>
      </c>
      <c r="I972" s="27">
        <f t="shared" si="149"/>
        <v>0</v>
      </c>
      <c r="J972" s="27">
        <f t="shared" si="149"/>
        <v>5914000</v>
      </c>
      <c r="K972" s="27">
        <f t="shared" si="149"/>
        <v>0</v>
      </c>
      <c r="L972" s="27">
        <f t="shared" si="149"/>
        <v>106000</v>
      </c>
      <c r="M972" s="27">
        <f t="shared" si="149"/>
        <v>0</v>
      </c>
      <c r="N972" s="27">
        <f t="shared" si="149"/>
        <v>4280000</v>
      </c>
      <c r="O972" s="27">
        <f t="shared" si="149"/>
        <v>0</v>
      </c>
      <c r="P972" s="27">
        <f t="shared" si="149"/>
        <v>3269000</v>
      </c>
      <c r="Q972" s="27">
        <f t="shared" si="149"/>
        <v>0</v>
      </c>
      <c r="R972" s="27">
        <f t="shared" si="149"/>
        <v>0</v>
      </c>
    </row>
    <row r="973" spans="1:18" x14ac:dyDescent="0.25">
      <c r="A973" s="20"/>
      <c r="B973" s="20"/>
      <c r="C973" s="20"/>
      <c r="D973" s="20"/>
      <c r="E973" s="20"/>
      <c r="F973" s="21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</row>
    <row r="974" spans="1:18" x14ac:dyDescent="0.25">
      <c r="A974" s="20"/>
      <c r="B974" s="20" t="s">
        <v>399</v>
      </c>
      <c r="C974" s="20"/>
      <c r="D974" s="20"/>
      <c r="E974" s="20"/>
      <c r="F974" s="21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</row>
    <row r="975" spans="1:18" x14ac:dyDescent="0.25">
      <c r="A975" s="20"/>
      <c r="B975" s="20"/>
      <c r="C975" s="20" t="s">
        <v>400</v>
      </c>
      <c r="D975" s="20"/>
      <c r="E975" s="20"/>
      <c r="F975" s="28">
        <f t="shared" ref="F975" si="150">SUM(H975:L975)</f>
        <v>1088000</v>
      </c>
      <c r="G975" s="20"/>
      <c r="H975" s="27">
        <v>-156000</v>
      </c>
      <c r="I975" s="20"/>
      <c r="J975" s="27">
        <v>1220000</v>
      </c>
      <c r="K975" s="20"/>
      <c r="L975" s="27">
        <v>24000</v>
      </c>
      <c r="M975" s="20"/>
      <c r="N975" s="27">
        <v>1048000</v>
      </c>
      <c r="O975" s="20"/>
      <c r="P975" s="27">
        <v>40000</v>
      </c>
      <c r="Q975" s="20"/>
      <c r="R975" s="27">
        <v>0</v>
      </c>
    </row>
    <row r="976" spans="1:18" x14ac:dyDescent="0.25">
      <c r="A976" s="20"/>
      <c r="B976" s="20"/>
      <c r="C976" s="20"/>
      <c r="D976" s="20"/>
      <c r="E976" s="20"/>
      <c r="F976" s="21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</row>
    <row r="977" spans="1:18" x14ac:dyDescent="0.25">
      <c r="A977" s="20"/>
      <c r="B977" s="20"/>
      <c r="C977" s="20"/>
      <c r="D977" s="20"/>
      <c r="E977" s="20" t="s">
        <v>481</v>
      </c>
      <c r="F977" s="32">
        <f>F883+F885+F892+F900+F902+F904+F907+F909+F919+F922+F928+F940+F942+F948+F950+F958+F960+F962+F964+F972+F975</f>
        <v>257653000</v>
      </c>
      <c r="G977" s="27">
        <f t="shared" ref="G977:R977" si="151">G883+G885+G892+G900+G902+G904+G907+G909+G919+G922+G928+G940+G942+G948+G950+G958+G960+G962+G964+G972+G975</f>
        <v>0</v>
      </c>
      <c r="H977" s="27">
        <f t="shared" si="151"/>
        <v>137393000</v>
      </c>
      <c r="I977" s="27">
        <f t="shared" si="151"/>
        <v>0</v>
      </c>
      <c r="J977" s="27">
        <f t="shared" si="151"/>
        <v>108346000</v>
      </c>
      <c r="K977" s="27">
        <f t="shared" si="151"/>
        <v>0</v>
      </c>
      <c r="L977" s="27">
        <f t="shared" si="151"/>
        <v>11914000</v>
      </c>
      <c r="M977" s="27">
        <f t="shared" si="151"/>
        <v>0</v>
      </c>
      <c r="N977" s="27">
        <f t="shared" si="151"/>
        <v>179957000</v>
      </c>
      <c r="O977" s="27">
        <f t="shared" si="151"/>
        <v>0</v>
      </c>
      <c r="P977" s="27">
        <f t="shared" si="151"/>
        <v>107112000</v>
      </c>
      <c r="Q977" s="27">
        <f t="shared" si="151"/>
        <v>0</v>
      </c>
      <c r="R977" s="27">
        <f t="shared" si="151"/>
        <v>29416000</v>
      </c>
    </row>
    <row r="978" spans="1:18" x14ac:dyDescent="0.25">
      <c r="A978" s="20"/>
      <c r="B978" s="20"/>
      <c r="C978" s="20"/>
      <c r="D978" s="20"/>
      <c r="E978" s="20"/>
      <c r="F978" s="21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</row>
    <row r="979" spans="1:18" x14ac:dyDescent="0.25">
      <c r="A979" s="22" t="s">
        <v>482</v>
      </c>
      <c r="B979" s="20"/>
      <c r="C979" s="20"/>
      <c r="D979" s="20"/>
      <c r="E979" s="20"/>
      <c r="F979" s="21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</row>
    <row r="980" spans="1:18" x14ac:dyDescent="0.25">
      <c r="A980" s="20"/>
      <c r="B980" s="22" t="s">
        <v>483</v>
      </c>
      <c r="C980" s="20"/>
      <c r="D980" s="20"/>
      <c r="E980" s="20"/>
      <c r="F980" s="21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</row>
    <row r="981" spans="1:18" x14ac:dyDescent="0.25">
      <c r="A981" s="20"/>
      <c r="B981" s="20"/>
      <c r="C981" s="20"/>
      <c r="D981" s="20"/>
      <c r="E981" s="20"/>
      <c r="F981" s="21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</row>
    <row r="982" spans="1:18" x14ac:dyDescent="0.25">
      <c r="A982" s="20"/>
      <c r="B982" s="20"/>
      <c r="C982" s="20" t="s">
        <v>484</v>
      </c>
      <c r="D982" s="20"/>
      <c r="E982" s="20"/>
      <c r="F982" s="31">
        <f t="shared" ref="F982:F992" si="152">SUM(H982:L982)</f>
        <v>6003000</v>
      </c>
      <c r="G982" s="20"/>
      <c r="H982" s="25">
        <v>9587000</v>
      </c>
      <c r="I982" s="20"/>
      <c r="J982" s="25">
        <v>-3682000</v>
      </c>
      <c r="K982" s="20"/>
      <c r="L982" s="25">
        <v>98000</v>
      </c>
      <c r="M982" s="20"/>
      <c r="N982" s="25">
        <v>8899000</v>
      </c>
      <c r="O982" s="20"/>
      <c r="P982" s="25">
        <v>7799000</v>
      </c>
      <c r="Q982" s="20"/>
      <c r="R982" s="25">
        <v>10695000</v>
      </c>
    </row>
    <row r="983" spans="1:18" x14ac:dyDescent="0.25">
      <c r="A983" s="20"/>
      <c r="B983" s="20"/>
      <c r="C983" s="20"/>
      <c r="D983" s="20"/>
      <c r="E983" s="20" t="s">
        <v>485</v>
      </c>
      <c r="F983" s="31">
        <f t="shared" si="152"/>
        <v>298000</v>
      </c>
      <c r="G983" s="20"/>
      <c r="H983" s="25">
        <v>0</v>
      </c>
      <c r="I983" s="20"/>
      <c r="J983" s="25">
        <v>298000</v>
      </c>
      <c r="K983" s="20"/>
      <c r="L983" s="25">
        <v>0</v>
      </c>
      <c r="M983" s="20"/>
      <c r="N983" s="25">
        <v>49000</v>
      </c>
      <c r="O983" s="20"/>
      <c r="P983" s="25">
        <v>249000</v>
      </c>
      <c r="Q983" s="20"/>
      <c r="R983" s="25">
        <v>0</v>
      </c>
    </row>
    <row r="984" spans="1:18" x14ac:dyDescent="0.25">
      <c r="A984" s="20"/>
      <c r="B984" s="20"/>
      <c r="C984" s="20"/>
      <c r="D984" s="20"/>
      <c r="E984" s="20" t="s">
        <v>486</v>
      </c>
      <c r="F984" s="31">
        <f t="shared" si="152"/>
        <v>20388000</v>
      </c>
      <c r="G984" s="20"/>
      <c r="H984" s="25">
        <v>16937000</v>
      </c>
      <c r="I984" s="20"/>
      <c r="J984" s="25">
        <v>3451000</v>
      </c>
      <c r="K984" s="20"/>
      <c r="L984" s="25">
        <v>0</v>
      </c>
      <c r="M984" s="20"/>
      <c r="N984" s="25">
        <v>11927000</v>
      </c>
      <c r="O984" s="20"/>
      <c r="P984" s="25">
        <v>11191000</v>
      </c>
      <c r="Q984" s="20"/>
      <c r="R984" s="25">
        <v>2730000</v>
      </c>
    </row>
    <row r="985" spans="1:18" x14ac:dyDescent="0.25">
      <c r="A985" s="20"/>
      <c r="B985" s="20"/>
      <c r="C985" s="20"/>
      <c r="D985" s="20"/>
      <c r="E985" s="20" t="s">
        <v>487</v>
      </c>
      <c r="F985" s="31">
        <f t="shared" si="152"/>
        <v>717000</v>
      </c>
      <c r="G985" s="20"/>
      <c r="H985" s="25">
        <v>814000</v>
      </c>
      <c r="I985" s="20"/>
      <c r="J985" s="25">
        <v>-97000</v>
      </c>
      <c r="K985" s="20"/>
      <c r="L985" s="25">
        <v>0</v>
      </c>
      <c r="M985" s="20"/>
      <c r="N985" s="25">
        <v>414000</v>
      </c>
      <c r="O985" s="20"/>
      <c r="P985" s="25">
        <v>303000</v>
      </c>
      <c r="Q985" s="20"/>
      <c r="R985" s="25">
        <v>0</v>
      </c>
    </row>
    <row r="986" spans="1:18" x14ac:dyDescent="0.25">
      <c r="A986" s="20"/>
      <c r="B986" s="20"/>
      <c r="C986" s="20" t="s">
        <v>488</v>
      </c>
      <c r="D986" s="20"/>
      <c r="E986" s="20"/>
      <c r="F986" s="31">
        <f t="shared" si="152"/>
        <v>2695000</v>
      </c>
      <c r="G986" s="20"/>
      <c r="H986" s="25">
        <v>2427000</v>
      </c>
      <c r="I986" s="20"/>
      <c r="J986" s="25">
        <v>268000</v>
      </c>
      <c r="K986" s="20"/>
      <c r="L986" s="25">
        <v>0</v>
      </c>
      <c r="M986" s="20"/>
      <c r="N986" s="25">
        <v>1819000</v>
      </c>
      <c r="O986" s="20"/>
      <c r="P986" s="25">
        <v>1504000</v>
      </c>
      <c r="Q986" s="20"/>
      <c r="R986" s="25">
        <v>628000</v>
      </c>
    </row>
    <row r="987" spans="1:18" x14ac:dyDescent="0.25">
      <c r="A987" s="20"/>
      <c r="B987" s="20"/>
      <c r="C987" s="20" t="s">
        <v>489</v>
      </c>
      <c r="D987" s="20"/>
      <c r="E987" s="20"/>
      <c r="F987" s="31">
        <f t="shared" si="152"/>
        <v>17276000</v>
      </c>
      <c r="G987" s="20"/>
      <c r="H987" s="25">
        <v>12592000</v>
      </c>
      <c r="I987" s="20"/>
      <c r="J987" s="25">
        <v>4682000</v>
      </c>
      <c r="K987" s="20"/>
      <c r="L987" s="25">
        <v>2000</v>
      </c>
      <c r="M987" s="20"/>
      <c r="N987" s="25">
        <v>13039000</v>
      </c>
      <c r="O987" s="20"/>
      <c r="P987" s="25">
        <v>9634000</v>
      </c>
      <c r="Q987" s="20"/>
      <c r="R987" s="25">
        <v>5397000</v>
      </c>
    </row>
    <row r="988" spans="1:18" x14ac:dyDescent="0.25">
      <c r="A988" s="20"/>
      <c r="B988" s="20"/>
      <c r="C988" s="20" t="s">
        <v>234</v>
      </c>
      <c r="D988" s="20"/>
      <c r="E988" s="20"/>
      <c r="F988" s="31">
        <f t="shared" si="152"/>
        <v>-6797000</v>
      </c>
      <c r="G988" s="20"/>
      <c r="H988" s="25">
        <v>-15649000</v>
      </c>
      <c r="I988" s="20"/>
      <c r="J988" s="25">
        <v>8842000</v>
      </c>
      <c r="K988" s="20"/>
      <c r="L988" s="25">
        <v>10000</v>
      </c>
      <c r="M988" s="20"/>
      <c r="N988" s="25">
        <v>-324000</v>
      </c>
      <c r="O988" s="20"/>
      <c r="P988" s="25">
        <v>-6473000</v>
      </c>
      <c r="Q988" s="20"/>
      <c r="R988" s="25">
        <v>0</v>
      </c>
    </row>
    <row r="989" spans="1:18" x14ac:dyDescent="0.25">
      <c r="A989" s="20"/>
      <c r="B989" s="20"/>
      <c r="C989" s="20" t="s">
        <v>490</v>
      </c>
      <c r="D989" s="20"/>
      <c r="E989" s="20"/>
      <c r="F989" s="31">
        <f t="shared" si="152"/>
        <v>60000</v>
      </c>
      <c r="G989" s="20"/>
      <c r="H989" s="25">
        <v>0</v>
      </c>
      <c r="I989" s="20"/>
      <c r="J989" s="25">
        <v>60000</v>
      </c>
      <c r="K989" s="20"/>
      <c r="L989" s="25">
        <v>0</v>
      </c>
      <c r="M989" s="20"/>
      <c r="N989" s="25">
        <v>58000</v>
      </c>
      <c r="O989" s="20"/>
      <c r="P989" s="25">
        <v>103000</v>
      </c>
      <c r="Q989" s="20"/>
      <c r="R989" s="25">
        <v>101000</v>
      </c>
    </row>
    <row r="990" spans="1:18" x14ac:dyDescent="0.25">
      <c r="A990" s="20"/>
      <c r="B990" s="20"/>
      <c r="C990" s="20" t="s">
        <v>491</v>
      </c>
      <c r="D990" s="20"/>
      <c r="E990" s="20"/>
      <c r="F990" s="31">
        <f t="shared" si="152"/>
        <v>4329000</v>
      </c>
      <c r="G990" s="20"/>
      <c r="H990" s="25">
        <v>655000</v>
      </c>
      <c r="I990" s="20"/>
      <c r="J990" s="25">
        <v>3671000</v>
      </c>
      <c r="K990" s="20"/>
      <c r="L990" s="25">
        <v>3000</v>
      </c>
      <c r="M990" s="20"/>
      <c r="N990" s="25">
        <v>3544000</v>
      </c>
      <c r="O990" s="20"/>
      <c r="P990" s="25">
        <v>1589000</v>
      </c>
      <c r="Q990" s="20"/>
      <c r="R990" s="25">
        <v>804000</v>
      </c>
    </row>
    <row r="991" spans="1:18" x14ac:dyDescent="0.25">
      <c r="A991" s="20"/>
      <c r="B991" s="20"/>
      <c r="C991" s="20" t="s">
        <v>492</v>
      </c>
      <c r="D991" s="20"/>
      <c r="E991" s="20"/>
      <c r="F991" s="31">
        <f t="shared" si="152"/>
        <v>40207000</v>
      </c>
      <c r="G991" s="20"/>
      <c r="H991" s="25">
        <v>35885000</v>
      </c>
      <c r="I991" s="20"/>
      <c r="J991" s="25">
        <v>4322000</v>
      </c>
      <c r="K991" s="20"/>
      <c r="L991" s="25">
        <v>0</v>
      </c>
      <c r="M991" s="20"/>
      <c r="N991" s="25">
        <v>3963000</v>
      </c>
      <c r="O991" s="20"/>
      <c r="P991" s="25">
        <v>36822000</v>
      </c>
      <c r="Q991" s="20"/>
      <c r="R991" s="25">
        <v>578000</v>
      </c>
    </row>
    <row r="992" spans="1:18" x14ac:dyDescent="0.25">
      <c r="A992" s="20"/>
      <c r="B992" s="20"/>
      <c r="C992" s="20" t="s">
        <v>493</v>
      </c>
      <c r="D992" s="20"/>
      <c r="E992" s="20"/>
      <c r="F992" s="28">
        <f t="shared" si="152"/>
        <v>464000</v>
      </c>
      <c r="G992" s="20"/>
      <c r="H992" s="27">
        <v>308000</v>
      </c>
      <c r="I992" s="20"/>
      <c r="J992" s="27">
        <v>156000</v>
      </c>
      <c r="K992" s="20"/>
      <c r="L992" s="27">
        <v>0</v>
      </c>
      <c r="M992" s="20"/>
      <c r="N992" s="27">
        <v>443000</v>
      </c>
      <c r="O992" s="20"/>
      <c r="P992" s="27">
        <v>21000</v>
      </c>
      <c r="Q992" s="20"/>
      <c r="R992" s="27">
        <v>0</v>
      </c>
    </row>
    <row r="993" spans="1:18" x14ac:dyDescent="0.25">
      <c r="A993" s="20"/>
      <c r="B993" s="20"/>
      <c r="C993" s="20"/>
      <c r="D993" s="20"/>
      <c r="E993" s="20"/>
      <c r="F993" s="21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</row>
    <row r="994" spans="1:18" x14ac:dyDescent="0.25">
      <c r="A994" s="20"/>
      <c r="B994" s="20"/>
      <c r="C994" s="20"/>
      <c r="D994" s="20"/>
      <c r="E994" s="20" t="s">
        <v>494</v>
      </c>
      <c r="F994" s="21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</row>
    <row r="995" spans="1:18" x14ac:dyDescent="0.25">
      <c r="A995" s="20"/>
      <c r="B995" s="20"/>
      <c r="C995" s="20"/>
      <c r="D995" s="20"/>
      <c r="E995" s="20" t="s">
        <v>495</v>
      </c>
      <c r="F995" s="28">
        <f>SUM(F982:F994)</f>
        <v>85640000</v>
      </c>
      <c r="G995" s="27">
        <f t="shared" ref="G995:R995" si="153">SUM(G982:G994)</f>
        <v>0</v>
      </c>
      <c r="H995" s="27">
        <f t="shared" si="153"/>
        <v>63556000</v>
      </c>
      <c r="I995" s="27">
        <f t="shared" si="153"/>
        <v>0</v>
      </c>
      <c r="J995" s="27">
        <f t="shared" si="153"/>
        <v>21971000</v>
      </c>
      <c r="K995" s="27">
        <f t="shared" si="153"/>
        <v>0</v>
      </c>
      <c r="L995" s="27">
        <f t="shared" si="153"/>
        <v>113000</v>
      </c>
      <c r="M995" s="27">
        <f t="shared" si="153"/>
        <v>0</v>
      </c>
      <c r="N995" s="27">
        <f t="shared" si="153"/>
        <v>43831000</v>
      </c>
      <c r="O995" s="27">
        <f t="shared" si="153"/>
        <v>0</v>
      </c>
      <c r="P995" s="27">
        <f t="shared" si="153"/>
        <v>62742000</v>
      </c>
      <c r="Q995" s="27">
        <f t="shared" si="153"/>
        <v>0</v>
      </c>
      <c r="R995" s="27">
        <f t="shared" si="153"/>
        <v>20933000</v>
      </c>
    </row>
    <row r="996" spans="1:18" x14ac:dyDescent="0.25">
      <c r="A996" s="20"/>
      <c r="B996" s="20"/>
      <c r="C996" s="20"/>
      <c r="D996" s="20"/>
      <c r="E996" s="20"/>
      <c r="F996" s="21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</row>
    <row r="997" spans="1:18" x14ac:dyDescent="0.25">
      <c r="A997" s="22" t="s">
        <v>496</v>
      </c>
      <c r="B997" s="20"/>
      <c r="C997" s="20"/>
      <c r="D997" s="20"/>
      <c r="E997" s="20"/>
      <c r="F997" s="28">
        <f t="shared" ref="F997" si="154">SUM(H997:L997)</f>
        <v>399626000</v>
      </c>
      <c r="G997" s="20"/>
      <c r="H997" s="27">
        <v>109770000</v>
      </c>
      <c r="I997" s="20"/>
      <c r="J997" s="27">
        <v>136120000</v>
      </c>
      <c r="K997" s="20"/>
      <c r="L997" s="27">
        <v>153736000</v>
      </c>
      <c r="M997" s="20"/>
      <c r="N997" s="27">
        <v>0</v>
      </c>
      <c r="O997" s="20"/>
      <c r="P997" s="27">
        <v>399626000</v>
      </c>
      <c r="Q997" s="20"/>
      <c r="R997" s="27">
        <v>0</v>
      </c>
    </row>
    <row r="998" spans="1:18" x14ac:dyDescent="0.25">
      <c r="A998" s="20"/>
      <c r="B998" s="20"/>
      <c r="C998" s="20"/>
      <c r="D998" s="20"/>
      <c r="E998" s="20"/>
      <c r="F998" s="21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</row>
    <row r="999" spans="1:18" x14ac:dyDescent="0.25">
      <c r="A999" s="20"/>
      <c r="B999" s="20"/>
      <c r="C999" s="20" t="s">
        <v>497</v>
      </c>
      <c r="D999" s="20"/>
      <c r="E999" s="20"/>
      <c r="F999" s="28">
        <f t="shared" ref="F999" si="155">SUM(H999:L999)</f>
        <v>-230824000</v>
      </c>
      <c r="G999" s="20"/>
      <c r="H999" s="27">
        <v>0</v>
      </c>
      <c r="I999" s="20"/>
      <c r="J999" s="27">
        <v>-230824000</v>
      </c>
      <c r="K999" s="20"/>
      <c r="L999" s="27">
        <v>0</v>
      </c>
      <c r="M999" s="20"/>
      <c r="N999" s="27">
        <v>0</v>
      </c>
      <c r="O999" s="20"/>
      <c r="P999" s="27">
        <v>-230824000</v>
      </c>
      <c r="Q999" s="20"/>
      <c r="R999" s="27">
        <v>0</v>
      </c>
    </row>
    <row r="1000" spans="1:18" x14ac:dyDescent="0.25">
      <c r="A1000" s="20"/>
      <c r="B1000" s="20"/>
      <c r="C1000" s="20"/>
      <c r="D1000" s="20"/>
      <c r="E1000" s="20"/>
      <c r="F1000" s="21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</row>
    <row r="1001" spans="1:18" x14ac:dyDescent="0.25">
      <c r="A1001" s="20"/>
      <c r="B1001" s="20"/>
      <c r="C1001" s="20"/>
      <c r="D1001" s="20"/>
      <c r="E1001" s="20" t="s">
        <v>498</v>
      </c>
      <c r="F1001" s="28">
        <f>SUM(F997:F1000)</f>
        <v>168802000</v>
      </c>
      <c r="G1001" s="27">
        <f t="shared" ref="G1001:R1001" si="156">SUM(G997:G1000)</f>
        <v>0</v>
      </c>
      <c r="H1001" s="27">
        <f t="shared" si="156"/>
        <v>109770000</v>
      </c>
      <c r="I1001" s="27">
        <f t="shared" si="156"/>
        <v>0</v>
      </c>
      <c r="J1001" s="27">
        <f t="shared" si="156"/>
        <v>-94704000</v>
      </c>
      <c r="K1001" s="27">
        <f t="shared" si="156"/>
        <v>0</v>
      </c>
      <c r="L1001" s="27">
        <f t="shared" si="156"/>
        <v>153736000</v>
      </c>
      <c r="M1001" s="27">
        <f t="shared" si="156"/>
        <v>0</v>
      </c>
      <c r="N1001" s="27">
        <f t="shared" si="156"/>
        <v>0</v>
      </c>
      <c r="O1001" s="27">
        <f t="shared" si="156"/>
        <v>0</v>
      </c>
      <c r="P1001" s="27">
        <f t="shared" si="156"/>
        <v>168802000</v>
      </c>
      <c r="Q1001" s="27">
        <f t="shared" si="156"/>
        <v>0</v>
      </c>
      <c r="R1001" s="27">
        <f t="shared" si="156"/>
        <v>0</v>
      </c>
    </row>
    <row r="1002" spans="1:18" x14ac:dyDescent="0.25">
      <c r="A1002" s="20"/>
      <c r="B1002" s="20"/>
      <c r="C1002" s="20"/>
      <c r="D1002" s="20"/>
      <c r="E1002" s="20"/>
      <c r="F1002" s="21"/>
      <c r="G1002" s="20"/>
      <c r="H1002" s="20"/>
      <c r="I1002" s="20"/>
      <c r="J1002" s="20"/>
      <c r="K1002" s="20"/>
      <c r="L1002" s="20"/>
      <c r="M1002" s="20"/>
      <c r="N1002" s="20"/>
      <c r="O1002" s="20"/>
      <c r="P1002" s="20"/>
      <c r="Q1002" s="20"/>
      <c r="R1002" s="20"/>
    </row>
    <row r="1003" spans="1:18" x14ac:dyDescent="0.25">
      <c r="A1003" s="22" t="s">
        <v>499</v>
      </c>
      <c r="B1003" s="20"/>
      <c r="C1003" s="20"/>
      <c r="D1003" s="20"/>
      <c r="E1003" s="20"/>
      <c r="F1003" s="21"/>
      <c r="G1003" s="20"/>
      <c r="H1003" s="20"/>
      <c r="I1003" s="20"/>
      <c r="J1003" s="20"/>
      <c r="K1003" s="20"/>
      <c r="L1003" s="20"/>
      <c r="M1003" s="20"/>
      <c r="N1003" s="20"/>
      <c r="O1003" s="20"/>
      <c r="P1003" s="20"/>
      <c r="Q1003" s="20"/>
      <c r="R1003" s="20"/>
    </row>
    <row r="1004" spans="1:18" x14ac:dyDescent="0.25">
      <c r="A1004" s="20"/>
      <c r="B1004" s="20"/>
      <c r="C1004" s="20"/>
      <c r="D1004" s="20"/>
      <c r="E1004" s="20"/>
      <c r="F1004" s="21"/>
      <c r="G1004" s="20"/>
      <c r="H1004" s="20"/>
      <c r="I1004" s="20"/>
      <c r="J1004" s="20"/>
      <c r="K1004" s="20"/>
      <c r="L1004" s="20"/>
      <c r="M1004" s="20"/>
      <c r="N1004" s="20"/>
      <c r="O1004" s="20"/>
      <c r="P1004" s="20"/>
      <c r="Q1004" s="20"/>
      <c r="R1004" s="20"/>
    </row>
    <row r="1005" spans="1:18" x14ac:dyDescent="0.25">
      <c r="A1005" s="20"/>
      <c r="B1005" s="20"/>
      <c r="C1005" s="20" t="s">
        <v>500</v>
      </c>
      <c r="D1005" s="20"/>
      <c r="E1005" s="20"/>
      <c r="F1005" s="28">
        <f t="shared" ref="F1005" si="157">SUM(H1005:L1005)</f>
        <v>12861000</v>
      </c>
      <c r="G1005" s="20"/>
      <c r="H1005" s="27">
        <v>0</v>
      </c>
      <c r="I1005" s="20"/>
      <c r="J1005" s="27">
        <v>12849000</v>
      </c>
      <c r="K1005" s="20"/>
      <c r="L1005" s="27">
        <v>12000</v>
      </c>
      <c r="M1005" s="20"/>
      <c r="N1005" s="27">
        <v>2750000</v>
      </c>
      <c r="O1005" s="20"/>
      <c r="P1005" s="27">
        <v>10113000</v>
      </c>
      <c r="Q1005" s="20"/>
      <c r="R1005" s="27">
        <v>2000</v>
      </c>
    </row>
    <row r="1006" spans="1:18" x14ac:dyDescent="0.25">
      <c r="A1006" s="20"/>
      <c r="B1006" s="20"/>
      <c r="C1006" s="20"/>
      <c r="D1006" s="20"/>
      <c r="E1006" s="20"/>
      <c r="F1006" s="21"/>
      <c r="G1006" s="20"/>
      <c r="H1006" s="20"/>
      <c r="I1006" s="20"/>
      <c r="J1006" s="20"/>
      <c r="K1006" s="20"/>
      <c r="L1006" s="20"/>
      <c r="M1006" s="20"/>
      <c r="N1006" s="20"/>
      <c r="O1006" s="20"/>
      <c r="P1006" s="20"/>
      <c r="Q1006" s="20"/>
      <c r="R1006" s="20"/>
    </row>
    <row r="1007" spans="1:18" x14ac:dyDescent="0.25">
      <c r="A1007" s="20"/>
      <c r="B1007" s="20"/>
      <c r="C1007" s="20" t="s">
        <v>501</v>
      </c>
      <c r="D1007" s="20"/>
      <c r="E1007" s="20"/>
      <c r="F1007" s="28">
        <f t="shared" ref="F1007" si="158">SUM(H1007:L1007)</f>
        <v>9523000</v>
      </c>
      <c r="G1007" s="20"/>
      <c r="H1007" s="27">
        <v>0</v>
      </c>
      <c r="I1007" s="20"/>
      <c r="J1007" s="27">
        <v>9515000</v>
      </c>
      <c r="K1007" s="20"/>
      <c r="L1007" s="27">
        <v>8000</v>
      </c>
      <c r="M1007" s="20"/>
      <c r="N1007" s="27">
        <v>3884000</v>
      </c>
      <c r="O1007" s="20"/>
      <c r="P1007" s="27">
        <v>8839000</v>
      </c>
      <c r="Q1007" s="20"/>
      <c r="R1007" s="27">
        <v>3200000</v>
      </c>
    </row>
    <row r="1008" spans="1:18" x14ac:dyDescent="0.25">
      <c r="A1008" s="20"/>
      <c r="B1008" s="20"/>
      <c r="C1008" s="20"/>
      <c r="D1008" s="20"/>
      <c r="E1008" s="20"/>
      <c r="F1008" s="21"/>
      <c r="G1008" s="20"/>
      <c r="H1008" s="20"/>
      <c r="I1008" s="20"/>
      <c r="J1008" s="20"/>
      <c r="K1008" s="20"/>
      <c r="L1008" s="20"/>
      <c r="M1008" s="20"/>
      <c r="N1008" s="20"/>
      <c r="O1008" s="20"/>
      <c r="P1008" s="20"/>
      <c r="Q1008" s="20"/>
      <c r="R1008" s="20"/>
    </row>
    <row r="1009" spans="1:18" x14ac:dyDescent="0.25">
      <c r="A1009" s="20"/>
      <c r="B1009" s="20"/>
      <c r="C1009" s="20" t="s">
        <v>502</v>
      </c>
      <c r="D1009" s="20"/>
      <c r="E1009" s="20"/>
      <c r="F1009" s="28">
        <f t="shared" ref="F1009" si="159">SUM(H1009:L1009)</f>
        <v>69925000</v>
      </c>
      <c r="G1009" s="20"/>
      <c r="H1009" s="27">
        <v>0</v>
      </c>
      <c r="I1009" s="20"/>
      <c r="J1009" s="27">
        <v>69522000</v>
      </c>
      <c r="K1009" s="20"/>
      <c r="L1009" s="27">
        <v>403000</v>
      </c>
      <c r="M1009" s="20"/>
      <c r="N1009" s="27">
        <v>30992000</v>
      </c>
      <c r="O1009" s="20"/>
      <c r="P1009" s="27">
        <v>42308000</v>
      </c>
      <c r="Q1009" s="20"/>
      <c r="R1009" s="27">
        <v>3375000</v>
      </c>
    </row>
    <row r="1010" spans="1:18" x14ac:dyDescent="0.25">
      <c r="A1010" s="20"/>
      <c r="B1010" s="20"/>
      <c r="C1010" s="20"/>
      <c r="D1010" s="20"/>
      <c r="E1010" s="20" t="s">
        <v>22</v>
      </c>
      <c r="F1010" s="21"/>
      <c r="G1010" s="20"/>
      <c r="H1010" s="20"/>
      <c r="I1010" s="20"/>
      <c r="J1010" s="20"/>
      <c r="K1010" s="20"/>
      <c r="L1010" s="20"/>
      <c r="M1010" s="20"/>
      <c r="N1010" s="20"/>
      <c r="O1010" s="20"/>
      <c r="P1010" s="20"/>
      <c r="Q1010" s="20"/>
      <c r="R1010" s="20"/>
    </row>
    <row r="1011" spans="1:18" x14ac:dyDescent="0.25">
      <c r="A1011" s="20"/>
      <c r="B1011" s="20" t="s">
        <v>503</v>
      </c>
      <c r="C1011" s="20"/>
      <c r="D1011" s="20"/>
      <c r="E1011" s="20"/>
      <c r="F1011" s="28">
        <f t="shared" ref="F1011" si="160">SUM(H1011:L1011)</f>
        <v>26006000</v>
      </c>
      <c r="G1011" s="20"/>
      <c r="H1011" s="27">
        <v>-1000</v>
      </c>
      <c r="I1011" s="20"/>
      <c r="J1011" s="27">
        <v>23611000</v>
      </c>
      <c r="K1011" s="20"/>
      <c r="L1011" s="27">
        <v>2396000</v>
      </c>
      <c r="M1011" s="20"/>
      <c r="N1011" s="27">
        <v>9376000</v>
      </c>
      <c r="O1011" s="20"/>
      <c r="P1011" s="27">
        <v>16638000</v>
      </c>
      <c r="Q1011" s="20"/>
      <c r="R1011" s="27">
        <v>8000</v>
      </c>
    </row>
    <row r="1012" spans="1:18" x14ac:dyDescent="0.25">
      <c r="A1012" s="20"/>
      <c r="B1012" s="20"/>
      <c r="C1012" s="20"/>
      <c r="D1012" s="20"/>
      <c r="E1012" s="20"/>
      <c r="F1012" s="21"/>
      <c r="G1012" s="20"/>
      <c r="H1012" s="20"/>
      <c r="I1012" s="20"/>
      <c r="J1012" s="20"/>
      <c r="K1012" s="20"/>
      <c r="L1012" s="20"/>
      <c r="M1012" s="20"/>
      <c r="N1012" s="20"/>
      <c r="O1012" s="20"/>
      <c r="P1012" s="20"/>
      <c r="Q1012" s="20"/>
      <c r="R1012" s="20"/>
    </row>
    <row r="1013" spans="1:18" x14ac:dyDescent="0.25">
      <c r="A1013" s="20"/>
      <c r="B1013" s="20" t="s">
        <v>504</v>
      </c>
      <c r="C1013" s="20"/>
      <c r="D1013" s="20"/>
      <c r="E1013" s="20"/>
      <c r="F1013" s="28">
        <f t="shared" ref="F1013" si="161">SUM(H1013:L1013)</f>
        <v>4425000</v>
      </c>
      <c r="G1013" s="20"/>
      <c r="H1013" s="27">
        <v>0</v>
      </c>
      <c r="I1013" s="20"/>
      <c r="J1013" s="27">
        <v>4425000</v>
      </c>
      <c r="K1013" s="20"/>
      <c r="L1013" s="27">
        <v>0</v>
      </c>
      <c r="M1013" s="20"/>
      <c r="N1013" s="27">
        <v>2425000</v>
      </c>
      <c r="O1013" s="20"/>
      <c r="P1013" s="27">
        <v>4368000</v>
      </c>
      <c r="Q1013" s="20"/>
      <c r="R1013" s="27">
        <v>2368000</v>
      </c>
    </row>
    <row r="1014" spans="1:18" x14ac:dyDescent="0.25">
      <c r="A1014" s="20"/>
      <c r="B1014" s="20"/>
      <c r="C1014" s="20"/>
      <c r="D1014" s="20"/>
      <c r="E1014" s="20"/>
      <c r="F1014" s="21"/>
      <c r="G1014" s="20"/>
      <c r="H1014" s="20"/>
      <c r="I1014" s="20"/>
      <c r="J1014" s="20"/>
      <c r="K1014" s="20"/>
      <c r="L1014" s="20"/>
      <c r="M1014" s="20"/>
      <c r="N1014" s="20"/>
      <c r="O1014" s="20"/>
      <c r="P1014" s="20"/>
      <c r="Q1014" s="20"/>
      <c r="R1014" s="20"/>
    </row>
    <row r="1015" spans="1:18" x14ac:dyDescent="0.25">
      <c r="A1015" s="20"/>
      <c r="B1015" s="20" t="s">
        <v>456</v>
      </c>
      <c r="C1015" s="20"/>
      <c r="D1015" s="20"/>
      <c r="E1015" s="20"/>
      <c r="F1015" s="28">
        <f t="shared" ref="F1015" si="162">SUM(H1015:L1015)</f>
        <v>12746000</v>
      </c>
      <c r="G1015" s="20"/>
      <c r="H1015" s="27">
        <v>1848000</v>
      </c>
      <c r="I1015" s="20"/>
      <c r="J1015" s="27">
        <v>10908000</v>
      </c>
      <c r="K1015" s="20"/>
      <c r="L1015" s="27">
        <v>-10000</v>
      </c>
      <c r="M1015" s="20"/>
      <c r="N1015" s="27">
        <v>4616000</v>
      </c>
      <c r="O1015" s="20"/>
      <c r="P1015" s="27">
        <v>9552000</v>
      </c>
      <c r="Q1015" s="20"/>
      <c r="R1015" s="27">
        <v>1422000</v>
      </c>
    </row>
    <row r="1016" spans="1:18" x14ac:dyDescent="0.25">
      <c r="A1016" s="20"/>
      <c r="B1016" s="20"/>
      <c r="C1016" s="20"/>
      <c r="D1016" s="20"/>
      <c r="E1016" s="20"/>
      <c r="F1016" s="21"/>
      <c r="G1016" s="20"/>
      <c r="H1016" s="20"/>
      <c r="I1016" s="20"/>
      <c r="J1016" s="20"/>
      <c r="K1016" s="20"/>
      <c r="L1016" s="20"/>
      <c r="M1016" s="20"/>
      <c r="N1016" s="20"/>
      <c r="O1016" s="20"/>
      <c r="P1016" s="20"/>
      <c r="Q1016" s="20"/>
      <c r="R1016" s="20"/>
    </row>
    <row r="1017" spans="1:18" x14ac:dyDescent="0.25">
      <c r="A1017" s="20"/>
      <c r="B1017" s="20" t="s">
        <v>399</v>
      </c>
      <c r="C1017" s="20"/>
      <c r="D1017" s="20"/>
      <c r="E1017" s="20"/>
      <c r="F1017" s="21"/>
      <c r="G1017" s="20"/>
      <c r="H1017" s="20"/>
      <c r="I1017" s="20"/>
      <c r="J1017" s="20"/>
      <c r="K1017" s="20"/>
      <c r="L1017" s="20"/>
      <c r="M1017" s="20"/>
      <c r="N1017" s="20"/>
      <c r="O1017" s="20"/>
      <c r="P1017" s="20"/>
      <c r="Q1017" s="20"/>
      <c r="R1017" s="20"/>
    </row>
    <row r="1018" spans="1:18" x14ac:dyDescent="0.25">
      <c r="A1018" s="20"/>
      <c r="B1018" s="20"/>
      <c r="C1018" s="20" t="s">
        <v>400</v>
      </c>
      <c r="D1018" s="20"/>
      <c r="E1018" s="20"/>
      <c r="F1018" s="28">
        <f t="shared" ref="F1018" si="163">SUM(H1018:L1018)</f>
        <v>114000</v>
      </c>
      <c r="G1018" s="20"/>
      <c r="H1018" s="27">
        <v>0</v>
      </c>
      <c r="I1018" s="20"/>
      <c r="J1018" s="27">
        <v>110000</v>
      </c>
      <c r="K1018" s="20"/>
      <c r="L1018" s="27">
        <v>4000</v>
      </c>
      <c r="M1018" s="20"/>
      <c r="N1018" s="27">
        <v>112000</v>
      </c>
      <c r="O1018" s="20"/>
      <c r="P1018" s="27">
        <v>2000</v>
      </c>
      <c r="Q1018" s="20"/>
      <c r="R1018" s="27">
        <v>0</v>
      </c>
    </row>
    <row r="1019" spans="1:18" x14ac:dyDescent="0.25">
      <c r="A1019" s="20"/>
      <c r="B1019" s="20"/>
      <c r="C1019" s="20"/>
      <c r="D1019" s="20"/>
      <c r="E1019" s="20"/>
      <c r="F1019" s="21"/>
      <c r="G1019" s="20"/>
      <c r="H1019" s="20"/>
      <c r="I1019" s="20"/>
      <c r="J1019" s="20"/>
      <c r="K1019" s="20"/>
      <c r="L1019" s="20"/>
      <c r="M1019" s="20"/>
      <c r="N1019" s="20"/>
      <c r="O1019" s="20"/>
      <c r="P1019" s="20"/>
      <c r="Q1019" s="20"/>
      <c r="R1019" s="20"/>
    </row>
    <row r="1020" spans="1:18" x14ac:dyDescent="0.25">
      <c r="A1020" s="20"/>
      <c r="B1020" s="20"/>
      <c r="C1020" s="20"/>
      <c r="D1020" s="20"/>
      <c r="E1020" s="20" t="s">
        <v>505</v>
      </c>
      <c r="F1020" s="28">
        <f>F1005+F1007+F1009+F1011+F1013+F1015+F1018</f>
        <v>135600000</v>
      </c>
      <c r="G1020" s="27">
        <f t="shared" ref="G1020:R1020" si="164">G1005+G1007+G1009+G1011+G1013+G1015+G1018</f>
        <v>0</v>
      </c>
      <c r="H1020" s="27">
        <f t="shared" si="164"/>
        <v>1847000</v>
      </c>
      <c r="I1020" s="27">
        <f t="shared" si="164"/>
        <v>0</v>
      </c>
      <c r="J1020" s="27">
        <f t="shared" si="164"/>
        <v>130940000</v>
      </c>
      <c r="K1020" s="27">
        <f t="shared" si="164"/>
        <v>0</v>
      </c>
      <c r="L1020" s="27">
        <f t="shared" si="164"/>
        <v>2813000</v>
      </c>
      <c r="M1020" s="27">
        <f t="shared" si="164"/>
        <v>0</v>
      </c>
      <c r="N1020" s="27">
        <f t="shared" si="164"/>
        <v>54155000</v>
      </c>
      <c r="O1020" s="27">
        <f t="shared" si="164"/>
        <v>0</v>
      </c>
      <c r="P1020" s="27">
        <f t="shared" si="164"/>
        <v>91820000</v>
      </c>
      <c r="Q1020" s="27">
        <f t="shared" si="164"/>
        <v>0</v>
      </c>
      <c r="R1020" s="27">
        <f t="shared" si="164"/>
        <v>10375000</v>
      </c>
    </row>
    <row r="1021" spans="1:18" x14ac:dyDescent="0.25">
      <c r="A1021" s="20"/>
      <c r="B1021" s="20"/>
      <c r="C1021" s="20"/>
      <c r="D1021" s="20"/>
      <c r="E1021" s="20"/>
      <c r="F1021" s="21"/>
      <c r="G1021" s="20"/>
      <c r="H1021" s="20"/>
      <c r="I1021" s="20"/>
      <c r="J1021" s="20"/>
      <c r="K1021" s="20"/>
      <c r="L1021" s="20"/>
      <c r="M1021" s="20"/>
      <c r="N1021" s="20"/>
      <c r="O1021" s="20"/>
      <c r="P1021" s="20"/>
      <c r="Q1021" s="20"/>
      <c r="R1021" s="20"/>
    </row>
    <row r="1022" spans="1:18" x14ac:dyDescent="0.25">
      <c r="A1022" s="20"/>
      <c r="B1022" s="20"/>
      <c r="C1022" s="20"/>
      <c r="D1022" s="20"/>
      <c r="E1022" s="20"/>
      <c r="F1022" s="21"/>
      <c r="G1022" s="20"/>
      <c r="H1022" s="20"/>
      <c r="I1022" s="20"/>
      <c r="J1022" s="20"/>
      <c r="K1022" s="20"/>
      <c r="L1022" s="20"/>
      <c r="M1022" s="20"/>
      <c r="N1022" s="20"/>
      <c r="O1022" s="20"/>
      <c r="P1022" s="20"/>
      <c r="Q1022" s="20"/>
      <c r="R1022" s="20"/>
    </row>
    <row r="1023" spans="1:18" x14ac:dyDescent="0.25">
      <c r="A1023" s="20"/>
      <c r="B1023" s="20"/>
      <c r="C1023" s="20"/>
      <c r="D1023" s="20"/>
      <c r="E1023" s="20" t="s">
        <v>506</v>
      </c>
      <c r="F1023" s="28">
        <f>F41+F55+F77+F89+F146+F172+F186+F198+F378+F390+F431+F443+F455+F469+F481+F522+F532+F536+F540+F758+F849+F977+F995+F1001+F1020</f>
        <v>2509375750</v>
      </c>
      <c r="G1023" s="27">
        <f t="shared" ref="G1023:R1023" si="165">G41+G55+G77+G89+G146+G172+G186+G198+G378+G390+G431+G443+G455+G469+G481+G522+G532+G536+G540+G758+G849+G977+G995+G1001+G1020</f>
        <v>0</v>
      </c>
      <c r="H1023" s="27">
        <f t="shared" si="165"/>
        <v>634874750</v>
      </c>
      <c r="I1023" s="27">
        <f t="shared" si="165"/>
        <v>0</v>
      </c>
      <c r="J1023" s="27">
        <f t="shared" si="165"/>
        <v>983924000</v>
      </c>
      <c r="K1023" s="27">
        <f t="shared" si="165"/>
        <v>0</v>
      </c>
      <c r="L1023" s="27">
        <f t="shared" si="165"/>
        <v>890577000</v>
      </c>
      <c r="M1023" s="27">
        <f t="shared" si="165"/>
        <v>0</v>
      </c>
      <c r="N1023" s="27">
        <f t="shared" si="165"/>
        <v>1265478250</v>
      </c>
      <c r="O1023" s="27">
        <f t="shared" si="165"/>
        <v>0</v>
      </c>
      <c r="P1023" s="27">
        <f t="shared" si="165"/>
        <v>1366474500</v>
      </c>
      <c r="Q1023" s="27">
        <f t="shared" si="165"/>
        <v>0</v>
      </c>
      <c r="R1023" s="27">
        <f t="shared" si="165"/>
        <v>122577000</v>
      </c>
    </row>
    <row r="1024" spans="1:18" x14ac:dyDescent="0.25">
      <c r="A1024" s="20"/>
      <c r="B1024" s="20"/>
      <c r="C1024" s="20"/>
      <c r="D1024" s="20"/>
      <c r="E1024" s="20"/>
      <c r="F1024" s="21"/>
      <c r="G1024" s="20"/>
      <c r="H1024" s="20"/>
      <c r="I1024" s="20"/>
      <c r="J1024" s="20"/>
      <c r="K1024" s="20"/>
      <c r="L1024" s="20"/>
      <c r="M1024" s="20"/>
      <c r="N1024" s="20"/>
      <c r="O1024" s="20"/>
      <c r="P1024" s="20"/>
      <c r="Q1024" s="20"/>
      <c r="R1024" s="20"/>
    </row>
    <row r="1025" spans="1:18" x14ac:dyDescent="0.25">
      <c r="A1025" s="20"/>
      <c r="B1025" s="20"/>
      <c r="C1025" s="20"/>
      <c r="D1025" s="20" t="s">
        <v>507</v>
      </c>
      <c r="E1025" s="20"/>
      <c r="F1025" s="28">
        <f t="shared" ref="F1025:F1027" si="166">SUM(H1025:L1025)</f>
        <v>-67851000</v>
      </c>
      <c r="G1025" s="20"/>
      <c r="H1025" s="27">
        <v>-18749000</v>
      </c>
      <c r="I1025" s="20"/>
      <c r="J1025" s="27">
        <v>-14975000</v>
      </c>
      <c r="K1025" s="20"/>
      <c r="L1025" s="27">
        <v>-34127000</v>
      </c>
      <c r="M1025" s="20"/>
      <c r="N1025" s="27">
        <v>-10175000</v>
      </c>
      <c r="O1025" s="20"/>
      <c r="P1025" s="27">
        <v>-57676000</v>
      </c>
      <c r="Q1025" s="20"/>
      <c r="R1025" s="27">
        <v>0</v>
      </c>
    </row>
    <row r="1026" spans="1:18" x14ac:dyDescent="0.25">
      <c r="A1026" s="20"/>
      <c r="B1026" s="20"/>
      <c r="C1026" s="20"/>
      <c r="D1026" s="20"/>
      <c r="E1026" s="20"/>
      <c r="F1026" s="21"/>
      <c r="G1026" s="20"/>
      <c r="H1026" s="20"/>
      <c r="I1026" s="20"/>
      <c r="J1026" s="20"/>
      <c r="K1026" s="20"/>
      <c r="L1026" s="20"/>
      <c r="M1026" s="20"/>
      <c r="N1026" s="20"/>
      <c r="O1026" s="20"/>
      <c r="P1026" s="20"/>
      <c r="Q1026" s="20"/>
      <c r="R1026" s="20"/>
    </row>
    <row r="1027" spans="1:18" x14ac:dyDescent="0.25">
      <c r="A1027" s="20"/>
      <c r="B1027" s="20" t="s">
        <v>509</v>
      </c>
      <c r="C1027" s="20"/>
      <c r="D1027" s="20"/>
      <c r="E1027" s="20"/>
      <c r="F1027" s="28">
        <f t="shared" si="166"/>
        <v>2622000</v>
      </c>
      <c r="G1027" s="20"/>
      <c r="H1027" s="27">
        <v>2622000</v>
      </c>
      <c r="I1027" s="20"/>
      <c r="J1027" s="27">
        <v>0</v>
      </c>
      <c r="K1027" s="20"/>
      <c r="L1027" s="27">
        <v>0</v>
      </c>
      <c r="M1027" s="20"/>
      <c r="N1027" s="27">
        <v>0</v>
      </c>
      <c r="O1027" s="20"/>
      <c r="P1027" s="27">
        <v>2622000</v>
      </c>
      <c r="Q1027" s="20"/>
      <c r="R1027" s="27">
        <v>0</v>
      </c>
    </row>
    <row r="1028" spans="1:18" x14ac:dyDescent="0.25">
      <c r="A1028" s="20"/>
      <c r="B1028" s="20"/>
      <c r="C1028" s="20"/>
      <c r="D1028" s="20"/>
      <c r="E1028" s="20"/>
      <c r="F1028" s="21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</row>
    <row r="1029" spans="1:18" ht="15.75" thickBot="1" x14ac:dyDescent="0.3">
      <c r="A1029" s="20"/>
      <c r="B1029" s="20"/>
      <c r="C1029" s="20"/>
      <c r="D1029" s="20"/>
      <c r="E1029" s="33" t="s">
        <v>508</v>
      </c>
      <c r="F1029" s="34">
        <f>F1023+F1025+F1027</f>
        <v>2444146750</v>
      </c>
      <c r="G1029" s="34">
        <f t="shared" ref="G1029:R1029" si="167">G1023+G1025+G1027</f>
        <v>0</v>
      </c>
      <c r="H1029" s="34">
        <f t="shared" si="167"/>
        <v>618747750</v>
      </c>
      <c r="I1029" s="34">
        <f t="shared" si="167"/>
        <v>0</v>
      </c>
      <c r="J1029" s="34">
        <f t="shared" si="167"/>
        <v>968949000</v>
      </c>
      <c r="K1029" s="34">
        <f t="shared" si="167"/>
        <v>0</v>
      </c>
      <c r="L1029" s="34">
        <f t="shared" si="167"/>
        <v>856450000</v>
      </c>
      <c r="M1029" s="34">
        <f t="shared" si="167"/>
        <v>0</v>
      </c>
      <c r="N1029" s="34">
        <f t="shared" si="167"/>
        <v>1255303250</v>
      </c>
      <c r="O1029" s="34">
        <f t="shared" si="167"/>
        <v>0</v>
      </c>
      <c r="P1029" s="34">
        <f t="shared" si="167"/>
        <v>1311420500</v>
      </c>
      <c r="Q1029" s="34">
        <f t="shared" si="167"/>
        <v>0</v>
      </c>
      <c r="R1029" s="34">
        <f t="shared" si="167"/>
        <v>122577000</v>
      </c>
    </row>
    <row r="1030" spans="1:18" ht="15.75" thickTop="1" x14ac:dyDescent="0.25"/>
  </sheetData>
  <mergeCells count="2">
    <mergeCell ref="H1:L1"/>
    <mergeCell ref="N1:R1"/>
  </mergeCells>
  <pageMargins left="0.25" right="0.25" top="1" bottom="1" header="0.5" footer="0.25"/>
  <pageSetup scale="75" fitToHeight="0" orientation="portrait" r:id="rId1"/>
  <headerFooter>
    <oddHeader>&amp;L&amp;"Times New Roman,Regular"
(Dollars in Thousands)&amp;C&amp;"Times New Roman,Regular"Berkeley
CURRENT FUNDS EXPENDITURES BY DEPARTMENT&amp;R&amp;"Times New Roman,Regular"
 2017-18 Schedule C</oddHeader>
    <oddFooter>&amp;C&amp;P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BB45928E093C46952908CE0509D88E" ma:contentTypeVersion="0" ma:contentTypeDescription="Create a new document." ma:contentTypeScope="" ma:versionID="045cb9a6c077643e908d5a56386c2a97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A8C774-9EAB-46D8-834D-3A813AC862A4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DE55C5C-C0B1-42B7-96A6-4B1134A1D6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C0B1A3D-2223-4BB8-A932-B361DE6F4E2D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A99FB691-5EDA-48FA-814F-990B544D01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BK</vt:lpstr>
      <vt:lpstr>BK!Print_Titles</vt:lpstr>
    </vt:vector>
  </TitlesOfParts>
  <Company>UC Berkeley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EEI</dc:creator>
  <cp:lastModifiedBy>athai</cp:lastModifiedBy>
  <cp:lastPrinted>2018-09-11T18:33:54Z</cp:lastPrinted>
  <dcterms:created xsi:type="dcterms:W3CDTF">2017-10-03T15:50:10Z</dcterms:created>
  <dcterms:modified xsi:type="dcterms:W3CDTF">2018-11-09T20:24:19Z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0x01010003BB45928E093C46952908CE0509D88E</vt:lpwstr>
  </property>
</Properties>
</file>