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rech\Desktop\"/>
    </mc:Choice>
  </mc:AlternateContent>
  <bookViews>
    <workbookView xWindow="0" yWindow="0" windowWidth="25200" windowHeight="11850"/>
  </bookViews>
  <sheets>
    <sheet name="SF Steelhead" sheetId="2" r:id="rId1"/>
    <sheet name="Chinook" sheetId="1" r:id="rId2"/>
  </sheets>
  <externalReferences>
    <externalReference r:id="rId3"/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2" l="1"/>
  <c r="F18" i="2"/>
  <c r="E18" i="2"/>
  <c r="D18" i="2"/>
  <c r="C18" i="2"/>
  <c r="Q16" i="2"/>
  <c r="P16" i="2"/>
  <c r="O16" i="2"/>
  <c r="O18" i="2" s="1"/>
  <c r="N16" i="2"/>
  <c r="N18" i="2" s="1"/>
  <c r="M16" i="2"/>
  <c r="M18" i="2" s="1"/>
  <c r="L16" i="2"/>
  <c r="L18" i="2" s="1"/>
  <c r="K16" i="2"/>
  <c r="J16" i="2"/>
  <c r="I16" i="2"/>
  <c r="I18" i="2" s="1"/>
  <c r="H16" i="2"/>
  <c r="H18" i="2" s="1"/>
  <c r="G16" i="2"/>
  <c r="D22" i="1"/>
  <c r="C22" i="1"/>
  <c r="B22" i="1"/>
  <c r="F21" i="1"/>
  <c r="F22" i="1" s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J18" i="2" l="1"/>
  <c r="P18" i="2"/>
  <c r="K18" i="2"/>
  <c r="Q18" i="2"/>
</calcChain>
</file>

<file path=xl/sharedStrings.xml><?xml version="1.0" encoding="utf-8"?>
<sst xmlns="http://schemas.openxmlformats.org/spreadsheetml/2006/main" count="27" uniqueCount="23">
  <si>
    <t>Redds</t>
  </si>
  <si>
    <t>Year</t>
  </si>
  <si>
    <t>Mainstem</t>
  </si>
  <si>
    <t>Middle Fork</t>
  </si>
  <si>
    <t>North Fork</t>
  </si>
  <si>
    <t>South Fork</t>
  </si>
  <si>
    <t>John Day</t>
  </si>
  <si>
    <t>% change</t>
  </si>
  <si>
    <t>*Summer Fish Kill</t>
  </si>
  <si>
    <t>Redd Totals</t>
  </si>
  <si>
    <t>Stream Name</t>
  </si>
  <si>
    <t>Site ID</t>
  </si>
  <si>
    <t xml:space="preserve">Black Canyon Creek </t>
  </si>
  <si>
    <t xml:space="preserve">Deer Creek </t>
  </si>
  <si>
    <t xml:space="preserve">Murderers Creek </t>
  </si>
  <si>
    <t xml:space="preserve">NF Wind Creek </t>
  </si>
  <si>
    <t xml:space="preserve">SF Deer Creek </t>
  </si>
  <si>
    <t xml:space="preserve">SF John Day River </t>
  </si>
  <si>
    <t>SF John Day River</t>
  </si>
  <si>
    <t xml:space="preserve">Tex Creek </t>
  </si>
  <si>
    <t xml:space="preserve">Wind Creek </t>
  </si>
  <si>
    <t>Km surveyed</t>
  </si>
  <si>
    <t>Redds/Km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</si>
</sst>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sz val="11"/>
      <color rgb="FF9C0006"/>
      <name val="Calibri"/>
      <family val="2"/>
      <scheme val="minor"/>
    </font>
    <font>
      <sz val="10"/>
      <name val="Arial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1"/>
      <color indexed="8"/>
      <name val="Lucida Sans Unicode"/>
      <family val="2"/>
    </font>
    <font>
      <sz val="10"/>
      <color indexed="8"/>
      <name val="Arial"/>
    </font>
    <font>
      <sz val="11"/>
      <color indexed="8"/>
      <name val="Lucida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0" fontId="1" fillId="2" borderId="0" applyNumberFormat="0" applyBorder="0" applyAlignment="0" applyProtection="0"/>
    <xf numFmtId="0" fontId="5" fillId="0" borderId="0"/>
    <xf numFmtId="0" fontId="4" fillId="0" borderId="0"/>
    <xf numFmtId="0" fontId="7" fillId="0" borderId="0"/>
  </cellStyleXfs>
  <cellXfs count="44">
    <xf numFmtId="0" fontId="0" fillId="0" borderId="0" xfId="0"/>
    <xf numFmtId="0" fontId="3" fillId="0" borderId="0" xfId="0" applyFont="1"/>
    <xf numFmtId="0" fontId="3" fillId="3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2" borderId="0" xfId="2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1" fillId="2" borderId="0" xfId="2" applyBorder="1" applyAlignment="1">
      <alignment horizontal="center" vertical="center"/>
    </xf>
    <xf numFmtId="0" fontId="3" fillId="0" borderId="0" xfId="0" applyFont="1" applyFill="1" applyBorder="1"/>
    <xf numFmtId="1" fontId="3" fillId="0" borderId="0" xfId="0" applyNumberFormat="1" applyFont="1" applyFill="1" applyBorder="1" applyAlignment="1">
      <alignment horizontal="center"/>
    </xf>
    <xf numFmtId="0" fontId="3" fillId="0" borderId="0" xfId="2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0" borderId="0" xfId="2" applyNumberFormat="1" applyFont="1" applyFill="1" applyBorder="1" applyAlignment="1">
      <alignment horizontal="center" vertical="center"/>
    </xf>
    <xf numFmtId="9" fontId="3" fillId="0" borderId="0" xfId="1" applyFont="1" applyFill="1" applyBorder="1" applyAlignment="1">
      <alignment horizontal="center"/>
    </xf>
    <xf numFmtId="9" fontId="1" fillId="2" borderId="0" xfId="2" applyNumberFormat="1" applyBorder="1" applyAlignment="1">
      <alignment horizontal="left"/>
    </xf>
    <xf numFmtId="0" fontId="5" fillId="0" borderId="0" xfId="0" applyFont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4" borderId="1" xfId="0" applyFont="1" applyFill="1" applyBorder="1"/>
    <xf numFmtId="0" fontId="5" fillId="0" borderId="0" xfId="0" applyFont="1"/>
    <xf numFmtId="0" fontId="4" fillId="0" borderId="3" xfId="0" applyFont="1" applyBorder="1" applyAlignment="1">
      <alignment wrapText="1"/>
    </xf>
    <xf numFmtId="0" fontId="4" fillId="0" borderId="3" xfId="0" applyFont="1" applyBorder="1" applyAlignment="1">
      <alignment horizontal="center" wrapText="1"/>
    </xf>
    <xf numFmtId="0" fontId="4" fillId="0" borderId="3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4" fillId="0" borderId="0" xfId="3" applyFont="1" applyBorder="1" applyAlignment="1">
      <alignment horizontal="center" vertical="center" wrapText="1"/>
    </xf>
    <xf numFmtId="0" fontId="5" fillId="0" borderId="0" xfId="3" applyFont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 wrapText="1"/>
    </xf>
    <xf numFmtId="0" fontId="5" fillId="0" borderId="0" xfId="3" applyBorder="1" applyAlignment="1">
      <alignment horizontal="center" vertical="center"/>
    </xf>
    <xf numFmtId="2" fontId="4" fillId="0" borderId="0" xfId="3" applyNumberFormat="1" applyFont="1" applyBorder="1" applyAlignment="1">
      <alignment horizontal="center" vertical="center" wrapText="1"/>
    </xf>
    <xf numFmtId="0" fontId="6" fillId="0" borderId="0" xfId="4" applyFont="1" applyFill="1" applyBorder="1" applyAlignment="1">
      <alignment horizontal="left" wrapText="1"/>
    </xf>
    <xf numFmtId="0" fontId="6" fillId="0" borderId="0" xfId="4" applyNumberFormat="1" applyFont="1" applyFill="1" applyBorder="1" applyAlignment="1">
      <alignment horizontal="right" wrapText="1"/>
    </xf>
    <xf numFmtId="0" fontId="6" fillId="0" borderId="0" xfId="4" applyFont="1" applyFill="1" applyBorder="1" applyAlignment="1">
      <alignment horizontal="center" wrapText="1"/>
    </xf>
    <xf numFmtId="0" fontId="8" fillId="0" borderId="0" xfId="5" applyFont="1" applyFill="1" applyBorder="1" applyAlignment="1">
      <alignment wrapText="1"/>
    </xf>
    <xf numFmtId="0" fontId="8" fillId="0" borderId="0" xfId="5" applyFont="1" applyFill="1" applyBorder="1" applyAlignment="1">
      <alignment horizontal="center" wrapText="1"/>
    </xf>
  </cellXfs>
  <cellStyles count="6">
    <cellStyle name="Bad" xfId="2" builtinId="27"/>
    <cellStyle name="Normal" xfId="0" builtinId="0"/>
    <cellStyle name="Normal 2" xfId="3"/>
    <cellStyle name="Normal_Redds,density,fish_1" xfId="4"/>
    <cellStyle name="Normal_Redds,density,fish_2" xfId="5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Redds</c:v>
          </c:tx>
          <c:spPr>
            <a:ln w="19050">
              <a:solidFill>
                <a:srgbClr val="000000"/>
              </a:solidFill>
              <a:prstDash val="dash"/>
            </a:ln>
          </c:spPr>
          <c:marker>
            <c:symbol val="circle"/>
            <c:size val="6"/>
            <c:spPr>
              <a:solidFill>
                <a:schemeClr val="bg1"/>
              </a:solidFill>
              <a:ln w="12700">
                <a:solidFill>
                  <a:srgbClr val="000000"/>
                </a:solidFill>
              </a:ln>
            </c:spPr>
          </c:marker>
          <c:cat>
            <c:numRef>
              <c:f>'SF Steelhead'!$C$2:$Q$2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cat>
          <c:val>
            <c:numRef>
              <c:f>'SF Steelhead'!$C$16:$Q$16</c:f>
              <c:numCache>
                <c:formatCode>General</c:formatCode>
                <c:ptCount val="15"/>
                <c:pt idx="0">
                  <c:v>18</c:v>
                </c:pt>
                <c:pt idx="1">
                  <c:v>58</c:v>
                </c:pt>
                <c:pt idx="2">
                  <c:v>29</c:v>
                </c:pt>
                <c:pt idx="3">
                  <c:v>50</c:v>
                </c:pt>
                <c:pt idx="4">
                  <c:v>27</c:v>
                </c:pt>
                <c:pt idx="5">
                  <c:v>17</c:v>
                </c:pt>
                <c:pt idx="6">
                  <c:v>64</c:v>
                </c:pt>
                <c:pt idx="7">
                  <c:v>104</c:v>
                </c:pt>
                <c:pt idx="8">
                  <c:v>77</c:v>
                </c:pt>
                <c:pt idx="9">
                  <c:v>104</c:v>
                </c:pt>
                <c:pt idx="10">
                  <c:v>82</c:v>
                </c:pt>
                <c:pt idx="11">
                  <c:v>12</c:v>
                </c:pt>
                <c:pt idx="12">
                  <c:v>62</c:v>
                </c:pt>
                <c:pt idx="13">
                  <c:v>27</c:v>
                </c:pt>
                <c:pt idx="14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D5-4F8F-B8C2-93FBB7121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271432"/>
        <c:axId val="1"/>
      </c:lineChart>
      <c:dateAx>
        <c:axId val="574271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txPr>
          <a:bodyPr rot="-21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days"/>
        <c:majorUnit val="1"/>
      </c:date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Total Redds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427143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12264843899859"/>
          <c:y val="4.0941931438898002E-2"/>
          <c:w val="0.831314909165766"/>
          <c:h val="0.8250643259756465"/>
        </c:manualLayout>
      </c:layout>
      <c:lineChart>
        <c:grouping val="standard"/>
        <c:varyColors val="0"/>
        <c:ser>
          <c:idx val="0"/>
          <c:order val="0"/>
          <c:tx>
            <c:strRef>
              <c:f>Chinook!$B$1</c:f>
              <c:strCache>
                <c:ptCount val="1"/>
                <c:pt idx="0">
                  <c:v>Mainstem</c:v>
                </c:pt>
              </c:strCache>
            </c:strRef>
          </c:tx>
          <c:spPr>
            <a:ln w="19050">
              <a:solidFill>
                <a:srgbClr val="000000"/>
              </a:solidFill>
              <a:prstDash val="sysDot"/>
            </a:ln>
          </c:spPr>
          <c:marker>
            <c:symbol val="none"/>
          </c:marker>
          <c:cat>
            <c:numRef>
              <c:f>Chinook!$A$2:$A$21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Chinook!$B$2:$B$21</c:f>
              <c:numCache>
                <c:formatCode>General</c:formatCode>
                <c:ptCount val="20"/>
                <c:pt idx="0">
                  <c:v>380</c:v>
                </c:pt>
                <c:pt idx="1">
                  <c:v>432</c:v>
                </c:pt>
                <c:pt idx="2">
                  <c:v>549</c:v>
                </c:pt>
                <c:pt idx="3">
                  <c:v>260</c:v>
                </c:pt>
                <c:pt idx="4">
                  <c:v>242</c:v>
                </c:pt>
                <c:pt idx="5">
                  <c:v>203</c:v>
                </c:pt>
                <c:pt idx="6">
                  <c:v>318</c:v>
                </c:pt>
                <c:pt idx="7">
                  <c:v>250</c:v>
                </c:pt>
                <c:pt idx="8">
                  <c:v>248</c:v>
                </c:pt>
                <c:pt idx="9">
                  <c:v>468</c:v>
                </c:pt>
                <c:pt idx="10">
                  <c:v>614</c:v>
                </c:pt>
                <c:pt idx="11">
                  <c:v>692</c:v>
                </c:pt>
                <c:pt idx="12">
                  <c:v>403</c:v>
                </c:pt>
                <c:pt idx="13">
                  <c:v>388</c:v>
                </c:pt>
                <c:pt idx="14">
                  <c:v>829</c:v>
                </c:pt>
                <c:pt idx="15">
                  <c:v>771</c:v>
                </c:pt>
                <c:pt idx="16">
                  <c:v>385</c:v>
                </c:pt>
                <c:pt idx="17" formatCode="0">
                  <c:v>228</c:v>
                </c:pt>
                <c:pt idx="18" formatCode="0">
                  <c:v>340</c:v>
                </c:pt>
                <c:pt idx="19" formatCode="0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1-4FB8-A182-2EBF29AB291A}"/>
            </c:ext>
          </c:extLst>
        </c:ser>
        <c:ser>
          <c:idx val="1"/>
          <c:order val="1"/>
          <c:tx>
            <c:strRef>
              <c:f>Chinook!$C$1</c:f>
              <c:strCache>
                <c:ptCount val="1"/>
                <c:pt idx="0">
                  <c:v>Middle Fork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Chinook!$A$2:$A$21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Chinook!$C$2:$C$21</c:f>
              <c:numCache>
                <c:formatCode>General</c:formatCode>
                <c:ptCount val="20"/>
                <c:pt idx="0">
                  <c:v>563</c:v>
                </c:pt>
                <c:pt idx="1">
                  <c:v>354</c:v>
                </c:pt>
                <c:pt idx="2">
                  <c:v>389</c:v>
                </c:pt>
                <c:pt idx="3">
                  <c:v>236</c:v>
                </c:pt>
                <c:pt idx="4">
                  <c:v>319</c:v>
                </c:pt>
                <c:pt idx="5">
                  <c:v>178</c:v>
                </c:pt>
                <c:pt idx="6">
                  <c:v>199</c:v>
                </c:pt>
                <c:pt idx="7">
                  <c:v>85</c:v>
                </c:pt>
                <c:pt idx="8">
                  <c:v>169</c:v>
                </c:pt>
                <c:pt idx="9">
                  <c:v>251</c:v>
                </c:pt>
                <c:pt idx="10">
                  <c:v>197</c:v>
                </c:pt>
                <c:pt idx="11">
                  <c:v>505</c:v>
                </c:pt>
                <c:pt idx="12">
                  <c:v>493</c:v>
                </c:pt>
                <c:pt idx="13">
                  <c:v>113</c:v>
                </c:pt>
                <c:pt idx="14">
                  <c:v>518</c:v>
                </c:pt>
                <c:pt idx="15">
                  <c:v>442</c:v>
                </c:pt>
                <c:pt idx="16">
                  <c:v>160</c:v>
                </c:pt>
                <c:pt idx="17" formatCode="0">
                  <c:v>29</c:v>
                </c:pt>
                <c:pt idx="18" formatCode="0">
                  <c:v>75</c:v>
                </c:pt>
                <c:pt idx="19" formatCode="0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D1-4FB8-A182-2EBF29AB291A}"/>
            </c:ext>
          </c:extLst>
        </c:ser>
        <c:ser>
          <c:idx val="3"/>
          <c:order val="2"/>
          <c:tx>
            <c:strRef>
              <c:f>Chinook!$D$1</c:f>
              <c:strCache>
                <c:ptCount val="1"/>
                <c:pt idx="0">
                  <c:v>North Fork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lgDash"/>
            </a:ln>
          </c:spPr>
          <c:marker>
            <c:symbol val="none"/>
          </c:marker>
          <c:cat>
            <c:numRef>
              <c:f>Chinook!$A$2:$A$21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Chinook!$D$2:$D$21</c:f>
              <c:numCache>
                <c:formatCode>General</c:formatCode>
                <c:ptCount val="20"/>
                <c:pt idx="0">
                  <c:v>923</c:v>
                </c:pt>
                <c:pt idx="1">
                  <c:v>1077</c:v>
                </c:pt>
                <c:pt idx="2">
                  <c:v>1021</c:v>
                </c:pt>
                <c:pt idx="3">
                  <c:v>858</c:v>
                </c:pt>
                <c:pt idx="4">
                  <c:v>970</c:v>
                </c:pt>
                <c:pt idx="5">
                  <c:v>497</c:v>
                </c:pt>
                <c:pt idx="6">
                  <c:v>392</c:v>
                </c:pt>
                <c:pt idx="7">
                  <c:v>411</c:v>
                </c:pt>
                <c:pt idx="8">
                  <c:v>546</c:v>
                </c:pt>
                <c:pt idx="9">
                  <c:v>502</c:v>
                </c:pt>
                <c:pt idx="10">
                  <c:v>617</c:v>
                </c:pt>
                <c:pt idx="11">
                  <c:v>649</c:v>
                </c:pt>
                <c:pt idx="12">
                  <c:v>891</c:v>
                </c:pt>
                <c:pt idx="13">
                  <c:v>494</c:v>
                </c:pt>
                <c:pt idx="14">
                  <c:v>848</c:v>
                </c:pt>
                <c:pt idx="15">
                  <c:v>415</c:v>
                </c:pt>
                <c:pt idx="16">
                  <c:v>348</c:v>
                </c:pt>
                <c:pt idx="17" formatCode="0">
                  <c:v>81</c:v>
                </c:pt>
                <c:pt idx="18" formatCode="0">
                  <c:v>153</c:v>
                </c:pt>
                <c:pt idx="19" formatCode="0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D1-4FB8-A182-2EBF29AB291A}"/>
            </c:ext>
          </c:extLst>
        </c:ser>
        <c:ser>
          <c:idx val="4"/>
          <c:order val="3"/>
          <c:tx>
            <c:strRef>
              <c:f>Chinook!$F$1</c:f>
              <c:strCache>
                <c:ptCount val="1"/>
                <c:pt idx="0">
                  <c:v>John Day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Chinook!$A$2:$A$21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Chinook!$F$2:$F$21</c:f>
              <c:numCache>
                <c:formatCode>General</c:formatCode>
                <c:ptCount val="20"/>
                <c:pt idx="0">
                  <c:v>1866</c:v>
                </c:pt>
                <c:pt idx="1">
                  <c:v>1863</c:v>
                </c:pt>
                <c:pt idx="2">
                  <c:v>1959</c:v>
                </c:pt>
                <c:pt idx="3">
                  <c:v>1354</c:v>
                </c:pt>
                <c:pt idx="4">
                  <c:v>1531</c:v>
                </c:pt>
                <c:pt idx="5">
                  <c:v>878</c:v>
                </c:pt>
                <c:pt idx="6">
                  <c:v>909</c:v>
                </c:pt>
                <c:pt idx="7">
                  <c:v>746</c:v>
                </c:pt>
                <c:pt idx="8">
                  <c:v>963</c:v>
                </c:pt>
                <c:pt idx="9">
                  <c:v>1224</c:v>
                </c:pt>
                <c:pt idx="10">
                  <c:v>1430</c:v>
                </c:pt>
                <c:pt idx="11">
                  <c:v>1846</c:v>
                </c:pt>
                <c:pt idx="12">
                  <c:v>1787</c:v>
                </c:pt>
                <c:pt idx="13">
                  <c:v>995</c:v>
                </c:pt>
                <c:pt idx="14">
                  <c:v>2195</c:v>
                </c:pt>
                <c:pt idx="15">
                  <c:v>1628</c:v>
                </c:pt>
                <c:pt idx="16">
                  <c:v>893</c:v>
                </c:pt>
                <c:pt idx="17" formatCode="0">
                  <c:v>339</c:v>
                </c:pt>
                <c:pt idx="18" formatCode="0">
                  <c:v>568</c:v>
                </c:pt>
                <c:pt idx="19" formatCode="0">
                  <c:v>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D1-4FB8-A182-2EBF29AB2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962768"/>
        <c:axId val="1"/>
      </c:lineChart>
      <c:catAx>
        <c:axId val="61496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2750918635170607"/>
              <c:y val="0.935647842406795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"/>
        <c:scaling>
          <c:orientation val="minMax"/>
          <c:max val="2500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Redds</a:t>
                </a:r>
              </a:p>
            </c:rich>
          </c:tx>
          <c:layout>
            <c:manualLayout>
              <c:xMode val="edge"/>
              <c:yMode val="edge"/>
              <c:x val="7.7628421447319086E-3"/>
              <c:y val="0.3923424491293426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4962768"/>
        <c:crossesAt val="1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4207292838395202"/>
          <c:y val="3.7814748962831254E-2"/>
          <c:w val="0.80113798275215597"/>
          <c:h val="0.1274529393503231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778357829067795E-2"/>
          <c:y val="4.0941931438898002E-2"/>
          <c:w val="0.86065930892063525"/>
          <c:h val="0.80687502523722998"/>
        </c:manualLayout>
      </c:layout>
      <c:lineChart>
        <c:grouping val="standard"/>
        <c:varyColors val="0"/>
        <c:ser>
          <c:idx val="0"/>
          <c:order val="0"/>
          <c:tx>
            <c:strRef>
              <c:f>Chinook!$B$1</c:f>
              <c:strCache>
                <c:ptCount val="1"/>
                <c:pt idx="0">
                  <c:v>Mainstem</c:v>
                </c:pt>
              </c:strCache>
            </c:strRef>
          </c:tx>
          <c:spPr>
            <a:ln w="19050">
              <a:solidFill>
                <a:srgbClr val="000000"/>
              </a:solidFill>
              <a:prstDash val="sysDot"/>
            </a:ln>
          </c:spPr>
          <c:marker>
            <c:symbol val="none"/>
          </c:marker>
          <c:cat>
            <c:numRef>
              <c:f>Chinook!$A$2:$A$21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Chinook!$B$2:$B$21</c:f>
              <c:numCache>
                <c:formatCode>General</c:formatCode>
                <c:ptCount val="20"/>
                <c:pt idx="0">
                  <c:v>380</c:v>
                </c:pt>
                <c:pt idx="1">
                  <c:v>432</c:v>
                </c:pt>
                <c:pt idx="2">
                  <c:v>549</c:v>
                </c:pt>
                <c:pt idx="3">
                  <c:v>260</c:v>
                </c:pt>
                <c:pt idx="4">
                  <c:v>242</c:v>
                </c:pt>
                <c:pt idx="5">
                  <c:v>203</c:v>
                </c:pt>
                <c:pt idx="6">
                  <c:v>318</c:v>
                </c:pt>
                <c:pt idx="7">
                  <c:v>250</c:v>
                </c:pt>
                <c:pt idx="8">
                  <c:v>248</c:v>
                </c:pt>
                <c:pt idx="9">
                  <c:v>468</c:v>
                </c:pt>
                <c:pt idx="10">
                  <c:v>614</c:v>
                </c:pt>
                <c:pt idx="11">
                  <c:v>692</c:v>
                </c:pt>
                <c:pt idx="12">
                  <c:v>403</c:v>
                </c:pt>
                <c:pt idx="13">
                  <c:v>388</c:v>
                </c:pt>
                <c:pt idx="14">
                  <c:v>829</c:v>
                </c:pt>
                <c:pt idx="15">
                  <c:v>771</c:v>
                </c:pt>
                <c:pt idx="16">
                  <c:v>385</c:v>
                </c:pt>
                <c:pt idx="17" formatCode="0">
                  <c:v>228</c:v>
                </c:pt>
                <c:pt idx="18" formatCode="0">
                  <c:v>340</c:v>
                </c:pt>
                <c:pt idx="19" formatCode="0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6-48A1-8BD2-420C56C6E5C0}"/>
            </c:ext>
          </c:extLst>
        </c:ser>
        <c:ser>
          <c:idx val="1"/>
          <c:order val="1"/>
          <c:tx>
            <c:strRef>
              <c:f>Chinook!$C$1</c:f>
              <c:strCache>
                <c:ptCount val="1"/>
                <c:pt idx="0">
                  <c:v>Middle Fork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Chinook!$A$2:$A$21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Chinook!$C$2:$C$21</c:f>
              <c:numCache>
                <c:formatCode>General</c:formatCode>
                <c:ptCount val="20"/>
                <c:pt idx="0">
                  <c:v>563</c:v>
                </c:pt>
                <c:pt idx="1">
                  <c:v>354</c:v>
                </c:pt>
                <c:pt idx="2">
                  <c:v>389</c:v>
                </c:pt>
                <c:pt idx="3">
                  <c:v>236</c:v>
                </c:pt>
                <c:pt idx="4">
                  <c:v>319</c:v>
                </c:pt>
                <c:pt idx="5">
                  <c:v>178</c:v>
                </c:pt>
                <c:pt idx="6">
                  <c:v>199</c:v>
                </c:pt>
                <c:pt idx="7">
                  <c:v>85</c:v>
                </c:pt>
                <c:pt idx="8">
                  <c:v>169</c:v>
                </c:pt>
                <c:pt idx="9">
                  <c:v>251</c:v>
                </c:pt>
                <c:pt idx="10">
                  <c:v>197</c:v>
                </c:pt>
                <c:pt idx="11">
                  <c:v>505</c:v>
                </c:pt>
                <c:pt idx="12">
                  <c:v>493</c:v>
                </c:pt>
                <c:pt idx="13">
                  <c:v>113</c:v>
                </c:pt>
                <c:pt idx="14">
                  <c:v>518</c:v>
                </c:pt>
                <c:pt idx="15">
                  <c:v>442</c:v>
                </c:pt>
                <c:pt idx="16">
                  <c:v>160</c:v>
                </c:pt>
                <c:pt idx="17" formatCode="0">
                  <c:v>29</c:v>
                </c:pt>
                <c:pt idx="18" formatCode="0">
                  <c:v>75</c:v>
                </c:pt>
                <c:pt idx="19" formatCode="0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86-48A1-8BD2-420C56C6E5C0}"/>
            </c:ext>
          </c:extLst>
        </c:ser>
        <c:ser>
          <c:idx val="3"/>
          <c:order val="2"/>
          <c:tx>
            <c:strRef>
              <c:f>Chinook!$D$1</c:f>
              <c:strCache>
                <c:ptCount val="1"/>
                <c:pt idx="0">
                  <c:v>North Fork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Chinook!$A$2:$A$21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Chinook!$D$2:$D$21</c:f>
              <c:numCache>
                <c:formatCode>General</c:formatCode>
                <c:ptCount val="20"/>
                <c:pt idx="0">
                  <c:v>923</c:v>
                </c:pt>
                <c:pt idx="1">
                  <c:v>1077</c:v>
                </c:pt>
                <c:pt idx="2">
                  <c:v>1021</c:v>
                </c:pt>
                <c:pt idx="3">
                  <c:v>858</c:v>
                </c:pt>
                <c:pt idx="4">
                  <c:v>970</c:v>
                </c:pt>
                <c:pt idx="5">
                  <c:v>497</c:v>
                </c:pt>
                <c:pt idx="6">
                  <c:v>392</c:v>
                </c:pt>
                <c:pt idx="7">
                  <c:v>411</c:v>
                </c:pt>
                <c:pt idx="8">
                  <c:v>546</c:v>
                </c:pt>
                <c:pt idx="9">
                  <c:v>502</c:v>
                </c:pt>
                <c:pt idx="10">
                  <c:v>617</c:v>
                </c:pt>
                <c:pt idx="11">
                  <c:v>649</c:v>
                </c:pt>
                <c:pt idx="12">
                  <c:v>891</c:v>
                </c:pt>
                <c:pt idx="13">
                  <c:v>494</c:v>
                </c:pt>
                <c:pt idx="14">
                  <c:v>848</c:v>
                </c:pt>
                <c:pt idx="15">
                  <c:v>415</c:v>
                </c:pt>
                <c:pt idx="16">
                  <c:v>348</c:v>
                </c:pt>
                <c:pt idx="17" formatCode="0">
                  <c:v>81</c:v>
                </c:pt>
                <c:pt idx="18" formatCode="0">
                  <c:v>153</c:v>
                </c:pt>
                <c:pt idx="19" formatCode="0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86-48A1-8BD2-420C56C6E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970312"/>
        <c:axId val="1"/>
      </c:lineChart>
      <c:catAx>
        <c:axId val="614970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2750916391861269"/>
              <c:y val="0.935647771516712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"/>
        <c:scaling>
          <c:orientation val="minMax"/>
          <c:max val="1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Redds</a:t>
                </a:r>
              </a:p>
            </c:rich>
          </c:tx>
          <c:layout>
            <c:manualLayout>
              <c:xMode val="edge"/>
              <c:yMode val="edge"/>
              <c:x val="7.7627476052672898E-3"/>
              <c:y val="0.3923424263910139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4970312"/>
        <c:crossesAt val="1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2827996500437445"/>
          <c:y val="2.1633516189623218E-2"/>
          <c:w val="0.64941382327209096"/>
          <c:h val="0.1069400803572539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142875</xdr:rowOff>
    </xdr:from>
    <xdr:to>
      <xdr:col>22</xdr:col>
      <xdr:colOff>619125</xdr:colOff>
      <xdr:row>17</xdr:row>
      <xdr:rowOff>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2</xdr:row>
      <xdr:rowOff>152400</xdr:rowOff>
    </xdr:from>
    <xdr:to>
      <xdr:col>15</xdr:col>
      <xdr:colOff>314325</xdr:colOff>
      <xdr:row>22</xdr:row>
      <xdr:rowOff>76200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495300</xdr:colOff>
      <xdr:row>23</xdr:row>
      <xdr:rowOff>95250</xdr:rowOff>
    </xdr:from>
    <xdr:to>
      <xdr:col>16</xdr:col>
      <xdr:colOff>123825</xdr:colOff>
      <xdr:row>45</xdr:row>
      <xdr:rowOff>133350</xdr:rowOff>
    </xdr:to>
    <xdr:graphicFrame macro="">
      <xdr:nvGraphicFramePr>
        <xdr:cNvPr id="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Fish\Chinook\Spawning%20Ground%20Surveys\2019%20CHS%20SGS\2019%20CHS%20Annu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Fish\EMAP\Annual%20Reports\2020\2020%20Annual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tes"/>
      <sheetName val="Redds"/>
      <sheetName val="PopEst"/>
      <sheetName val="Index-Census"/>
      <sheetName val="Redd Density"/>
      <sheetName val="Carcs"/>
      <sheetName val="BKD"/>
      <sheetName val="Age"/>
      <sheetName val="Age%"/>
      <sheetName val="Eggs"/>
      <sheetName val="PDO"/>
      <sheetName val="DamCounts"/>
      <sheetName val="CWT"/>
      <sheetName val="Smolts"/>
      <sheetName val="MS Smolts"/>
      <sheetName val="MF Smolts"/>
      <sheetName val="1978-1985"/>
      <sheetName val="ESRI_MAPINFO_SHEET"/>
    </sheetNames>
    <sheetDataSet>
      <sheetData sheetId="0"/>
      <sheetData sheetId="1">
        <row r="1">
          <cell r="O1" t="str">
            <v>Mainstem</v>
          </cell>
          <cell r="P1" t="str">
            <v>Middle Fork</v>
          </cell>
          <cell r="Q1" t="str">
            <v>North Fork</v>
          </cell>
          <cell r="S1" t="str">
            <v>John Day</v>
          </cell>
        </row>
        <row r="2">
          <cell r="N2">
            <v>2000</v>
          </cell>
          <cell r="O2">
            <v>380</v>
          </cell>
          <cell r="P2">
            <v>563</v>
          </cell>
          <cell r="Q2">
            <v>923</v>
          </cell>
          <cell r="S2">
            <v>1866</v>
          </cell>
          <cell r="AB2">
            <v>502</v>
          </cell>
          <cell r="AC2">
            <v>261</v>
          </cell>
        </row>
        <row r="3">
          <cell r="A3" t="str">
            <v>Mainstem</v>
          </cell>
          <cell r="K3">
            <v>0.46735905044510384</v>
          </cell>
          <cell r="N3">
            <v>2001</v>
          </cell>
          <cell r="O3">
            <v>432</v>
          </cell>
          <cell r="P3">
            <v>354</v>
          </cell>
          <cell r="Q3">
            <v>1077</v>
          </cell>
          <cell r="S3">
            <v>1863</v>
          </cell>
          <cell r="AB3">
            <v>867</v>
          </cell>
          <cell r="AC3">
            <v>641</v>
          </cell>
        </row>
        <row r="4">
          <cell r="A4" t="str">
            <v>Middle Fork</v>
          </cell>
          <cell r="K4">
            <v>0.23738872403560832</v>
          </cell>
          <cell r="N4">
            <v>2002</v>
          </cell>
          <cell r="O4">
            <v>549</v>
          </cell>
          <cell r="P4">
            <v>389</v>
          </cell>
          <cell r="Q4">
            <v>1021</v>
          </cell>
          <cell r="S4">
            <v>1959</v>
          </cell>
          <cell r="AB4">
            <v>895</v>
          </cell>
          <cell r="AC4">
            <v>1189</v>
          </cell>
          <cell r="BI4">
            <v>0.49464094319399787</v>
          </cell>
          <cell r="BJ4">
            <v>0.30171489817792069</v>
          </cell>
          <cell r="BK4">
            <v>0.20364415862808147</v>
          </cell>
        </row>
        <row r="5">
          <cell r="A5" t="str">
            <v>North Fork</v>
          </cell>
          <cell r="K5">
            <v>0.29525222551928781</v>
          </cell>
          <cell r="N5">
            <v>2003</v>
          </cell>
          <cell r="O5">
            <v>260</v>
          </cell>
          <cell r="P5">
            <v>236</v>
          </cell>
          <cell r="Q5">
            <v>858</v>
          </cell>
          <cell r="S5">
            <v>1354</v>
          </cell>
          <cell r="AB5">
            <v>768</v>
          </cell>
          <cell r="AC5">
            <v>754</v>
          </cell>
          <cell r="BI5">
            <v>0.5780998389694042</v>
          </cell>
          <cell r="BJ5">
            <v>0.19001610305958133</v>
          </cell>
          <cell r="BK5">
            <v>0.2318840579710145</v>
          </cell>
        </row>
        <row r="6">
          <cell r="A6" t="str">
            <v>South Fork</v>
          </cell>
          <cell r="K6">
            <v>0</v>
          </cell>
          <cell r="N6">
            <v>2004</v>
          </cell>
          <cell r="O6">
            <v>242</v>
          </cell>
          <cell r="P6">
            <v>319</v>
          </cell>
          <cell r="Q6">
            <v>970</v>
          </cell>
          <cell r="S6">
            <v>1531</v>
          </cell>
          <cell r="AB6">
            <v>1006</v>
          </cell>
          <cell r="AC6">
            <v>569</v>
          </cell>
          <cell r="BI6">
            <v>0.52118427769270037</v>
          </cell>
          <cell r="BJ6">
            <v>0.19857069933639612</v>
          </cell>
          <cell r="BK6">
            <v>0.28024502297090353</v>
          </cell>
        </row>
        <row r="7">
          <cell r="N7">
            <v>2005</v>
          </cell>
          <cell r="O7">
            <v>203</v>
          </cell>
          <cell r="P7">
            <v>178</v>
          </cell>
          <cell r="Q7">
            <v>497</v>
          </cell>
          <cell r="S7">
            <v>878</v>
          </cell>
          <cell r="AB7">
            <v>669</v>
          </cell>
          <cell r="AC7">
            <v>447</v>
          </cell>
          <cell r="BI7">
            <v>0.63367799113737078</v>
          </cell>
          <cell r="BJ7">
            <v>0.17429837518463812</v>
          </cell>
          <cell r="BK7">
            <v>0.19202363367799113</v>
          </cell>
        </row>
        <row r="8">
          <cell r="N8">
            <v>2006</v>
          </cell>
          <cell r="O8">
            <v>318</v>
          </cell>
          <cell r="P8">
            <v>199</v>
          </cell>
          <cell r="Q8">
            <v>392</v>
          </cell>
          <cell r="S8">
            <v>909</v>
          </cell>
          <cell r="AB8">
            <v>558</v>
          </cell>
          <cell r="AC8">
            <v>287</v>
          </cell>
          <cell r="BI8">
            <v>0.63357282821685168</v>
          </cell>
          <cell r="BJ8">
            <v>0.20836054866100587</v>
          </cell>
          <cell r="BK8">
            <v>0.1580666231221424</v>
          </cell>
        </row>
        <row r="9">
          <cell r="N9">
            <v>2007</v>
          </cell>
          <cell r="O9">
            <v>250</v>
          </cell>
          <cell r="P9">
            <v>85</v>
          </cell>
          <cell r="Q9">
            <v>411</v>
          </cell>
          <cell r="S9">
            <v>746</v>
          </cell>
          <cell r="AB9">
            <v>442</v>
          </cell>
          <cell r="AC9">
            <v>277</v>
          </cell>
          <cell r="BI9">
            <v>0.56605922551252852</v>
          </cell>
          <cell r="BJ9">
            <v>0.20273348519362186</v>
          </cell>
          <cell r="BK9">
            <v>0.23120728929384965</v>
          </cell>
        </row>
        <row r="10">
          <cell r="N10">
            <v>2008</v>
          </cell>
          <cell r="O10">
            <v>248</v>
          </cell>
          <cell r="P10">
            <v>169</v>
          </cell>
          <cell r="Q10">
            <v>546</v>
          </cell>
          <cell r="S10">
            <v>963</v>
          </cell>
          <cell r="AB10">
            <v>969</v>
          </cell>
          <cell r="AC10">
            <v>642</v>
          </cell>
          <cell r="BI10">
            <v>0.43124312431243123</v>
          </cell>
          <cell r="BJ10">
            <v>0.21892189218921893</v>
          </cell>
          <cell r="BK10">
            <v>0.34983498349834985</v>
          </cell>
        </row>
        <row r="11">
          <cell r="N11">
            <v>2009</v>
          </cell>
          <cell r="O11">
            <v>468</v>
          </cell>
          <cell r="P11">
            <v>251</v>
          </cell>
          <cell r="Q11">
            <v>502</v>
          </cell>
          <cell r="S11">
            <v>1224</v>
          </cell>
          <cell r="AB11">
            <v>919</v>
          </cell>
          <cell r="AC11">
            <v>468</v>
          </cell>
          <cell r="BI11">
            <v>0.55093833780160861</v>
          </cell>
          <cell r="BJ11">
            <v>0.11394101876675604</v>
          </cell>
          <cell r="BK11">
            <v>0.33512064343163539</v>
          </cell>
        </row>
        <row r="12">
          <cell r="N12">
            <v>2010</v>
          </cell>
          <cell r="O12">
            <v>614</v>
          </cell>
          <cell r="P12">
            <v>197</v>
          </cell>
          <cell r="Q12">
            <v>617</v>
          </cell>
          <cell r="S12">
            <v>1430</v>
          </cell>
          <cell r="AB12">
            <v>2410</v>
          </cell>
          <cell r="AC12">
            <v>854</v>
          </cell>
          <cell r="BI12">
            <v>0.5669781931464174</v>
          </cell>
          <cell r="BJ12">
            <v>0.17549325025960541</v>
          </cell>
          <cell r="BK12">
            <v>0.25752855659397716</v>
          </cell>
        </row>
        <row r="13">
          <cell r="N13">
            <v>2011</v>
          </cell>
          <cell r="O13">
            <v>692</v>
          </cell>
          <cell r="P13">
            <v>505</v>
          </cell>
          <cell r="Q13">
            <v>649</v>
          </cell>
          <cell r="S13">
            <v>1846</v>
          </cell>
          <cell r="AB13">
            <v>2343</v>
          </cell>
          <cell r="AC13">
            <v>885</v>
          </cell>
          <cell r="BI13">
            <v>0.41013071895424835</v>
          </cell>
          <cell r="BJ13">
            <v>0.20506535947712418</v>
          </cell>
          <cell r="BK13">
            <v>0.38235294117647056</v>
          </cell>
        </row>
        <row r="14">
          <cell r="N14">
            <v>2012</v>
          </cell>
          <cell r="O14">
            <v>403</v>
          </cell>
          <cell r="P14">
            <v>493</v>
          </cell>
          <cell r="Q14">
            <v>891</v>
          </cell>
          <cell r="S14">
            <v>1787</v>
          </cell>
          <cell r="AB14">
            <v>1748</v>
          </cell>
          <cell r="AC14">
            <v>774</v>
          </cell>
          <cell r="BI14">
            <v>0.43146853146853148</v>
          </cell>
          <cell r="BJ14">
            <v>0.13776223776223775</v>
          </cell>
          <cell r="BK14">
            <v>0.42937062937062936</v>
          </cell>
        </row>
        <row r="15">
          <cell r="N15">
            <v>2013</v>
          </cell>
          <cell r="O15">
            <v>388</v>
          </cell>
          <cell r="P15">
            <v>113</v>
          </cell>
          <cell r="Q15">
            <v>494</v>
          </cell>
          <cell r="S15">
            <v>995</v>
          </cell>
          <cell r="AB15">
            <v>695</v>
          </cell>
          <cell r="AC15">
            <v>484</v>
          </cell>
          <cell r="BI15">
            <v>0.35157096424702061</v>
          </cell>
          <cell r="BJ15">
            <v>0.27356446370530879</v>
          </cell>
          <cell r="BK15">
            <v>0.37486457204767065</v>
          </cell>
        </row>
        <row r="16">
          <cell r="N16">
            <v>2014</v>
          </cell>
          <cell r="O16">
            <v>829</v>
          </cell>
          <cell r="P16">
            <v>518</v>
          </cell>
          <cell r="Q16">
            <v>848</v>
          </cell>
          <cell r="S16">
            <v>2195</v>
          </cell>
          <cell r="AB16">
            <v>2286</v>
          </cell>
          <cell r="AC16">
            <v>764</v>
          </cell>
          <cell r="BI16">
            <v>0.4986010072747622</v>
          </cell>
          <cell r="BJ16">
            <v>0.27588136541689984</v>
          </cell>
          <cell r="BK16">
            <v>0.22551762730833799</v>
          </cell>
        </row>
        <row r="17">
          <cell r="N17">
            <v>2015</v>
          </cell>
          <cell r="O17">
            <v>771</v>
          </cell>
          <cell r="P17">
            <v>442</v>
          </cell>
          <cell r="Q17">
            <v>415</v>
          </cell>
          <cell r="S17">
            <v>1628</v>
          </cell>
          <cell r="AB17">
            <v>1268</v>
          </cell>
          <cell r="AC17">
            <v>619</v>
          </cell>
          <cell r="BI17">
            <v>0.49648241206030153</v>
          </cell>
          <cell r="BJ17">
            <v>0.1135678391959799</v>
          </cell>
          <cell r="BK17">
            <v>0.38994974874371857</v>
          </cell>
        </row>
        <row r="18">
          <cell r="N18">
            <v>2016</v>
          </cell>
          <cell r="O18">
            <v>385</v>
          </cell>
          <cell r="P18">
            <v>160</v>
          </cell>
          <cell r="Q18">
            <v>348</v>
          </cell>
          <cell r="S18">
            <v>893</v>
          </cell>
          <cell r="AB18">
            <v>1390</v>
          </cell>
          <cell r="AC18">
            <v>481</v>
          </cell>
          <cell r="BI18">
            <v>0.38633257403189064</v>
          </cell>
          <cell r="BJ18">
            <v>0.23599088838268792</v>
          </cell>
          <cell r="BK18">
            <v>0.37767653758542141</v>
          </cell>
        </row>
        <row r="19">
          <cell r="N19">
            <v>2017</v>
          </cell>
          <cell r="O19">
            <v>228</v>
          </cell>
          <cell r="P19">
            <v>29</v>
          </cell>
          <cell r="Q19">
            <v>81</v>
          </cell>
          <cell r="S19">
            <v>339</v>
          </cell>
          <cell r="AB19">
            <v>514</v>
          </cell>
          <cell r="AC19">
            <v>187</v>
          </cell>
          <cell r="BI19">
            <v>0.2549140049140049</v>
          </cell>
          <cell r="BJ19">
            <v>0.2714987714987715</v>
          </cell>
          <cell r="BK19">
            <v>0.4735872235872236</v>
          </cell>
        </row>
        <row r="20">
          <cell r="N20">
            <v>2018</v>
          </cell>
          <cell r="O20">
            <v>340</v>
          </cell>
          <cell r="P20">
            <v>75</v>
          </cell>
          <cell r="Q20">
            <v>153</v>
          </cell>
          <cell r="S20">
            <v>568</v>
          </cell>
          <cell r="AB20">
            <v>704</v>
          </cell>
          <cell r="AC20">
            <v>188</v>
          </cell>
          <cell r="BI20">
            <v>0.38969764837625981</v>
          </cell>
          <cell r="BJ20">
            <v>0.17917133258678611</v>
          </cell>
          <cell r="BK20">
            <v>0.43113101903695411</v>
          </cell>
        </row>
        <row r="21">
          <cell r="N21">
            <v>2019</v>
          </cell>
          <cell r="O21">
            <v>315</v>
          </cell>
          <cell r="P21">
            <v>160</v>
          </cell>
          <cell r="Q21">
            <v>199</v>
          </cell>
          <cell r="S21">
            <v>674</v>
          </cell>
          <cell r="AB21">
            <v>495</v>
          </cell>
          <cell r="AC21">
            <v>169</v>
          </cell>
          <cell r="BI21">
            <v>0.23893805309734514</v>
          </cell>
          <cell r="BJ21">
            <v>8.5545722713864306E-2</v>
          </cell>
          <cell r="BK21">
            <v>0.67256637168141598</v>
          </cell>
        </row>
        <row r="22">
          <cell r="BI22">
            <v>0.26936619718309857</v>
          </cell>
          <cell r="BJ22">
            <v>0.13204225352112675</v>
          </cell>
          <cell r="BK22">
            <v>0.59859154929577463</v>
          </cell>
        </row>
        <row r="23">
          <cell r="BI23">
            <v>0.29525222551928781</v>
          </cell>
          <cell r="BJ23">
            <v>0.23738872403560832</v>
          </cell>
          <cell r="BK23">
            <v>0.46735905044510384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te Visits"/>
      <sheetName val="Redds,density,fish"/>
      <sheetName val="SF Annuals "/>
      <sheetName val="Escapement"/>
      <sheetName val="CV"/>
      <sheetName val="H;W"/>
      <sheetName val="EMAP v Index"/>
      <sheetName val="BON Passage"/>
      <sheetName val="JD vs NE Oregon"/>
    </sheetNames>
    <sheetDataSet>
      <sheetData sheetId="0"/>
      <sheetData sheetId="1"/>
      <sheetData sheetId="2">
        <row r="2">
          <cell r="C2">
            <v>2006</v>
          </cell>
          <cell r="D2">
            <v>2007</v>
          </cell>
          <cell r="E2">
            <v>2008</v>
          </cell>
          <cell r="F2">
            <v>2009</v>
          </cell>
          <cell r="G2">
            <v>2010</v>
          </cell>
          <cell r="H2">
            <v>2011</v>
          </cell>
          <cell r="I2">
            <v>2012</v>
          </cell>
          <cell r="J2">
            <v>2013</v>
          </cell>
          <cell r="K2">
            <v>2014</v>
          </cell>
          <cell r="L2">
            <v>2015</v>
          </cell>
          <cell r="M2">
            <v>2016</v>
          </cell>
          <cell r="N2">
            <v>2017</v>
          </cell>
          <cell r="O2">
            <v>2018</v>
          </cell>
          <cell r="P2">
            <v>2019</v>
          </cell>
          <cell r="Q2">
            <v>2020</v>
          </cell>
        </row>
        <row r="16">
          <cell r="C16">
            <v>18</v>
          </cell>
          <cell r="D16">
            <v>58</v>
          </cell>
          <cell r="E16">
            <v>29</v>
          </cell>
          <cell r="F16">
            <v>50</v>
          </cell>
          <cell r="G16">
            <v>27</v>
          </cell>
          <cell r="H16">
            <v>17</v>
          </cell>
          <cell r="I16">
            <v>64</v>
          </cell>
          <cell r="J16">
            <v>104</v>
          </cell>
          <cell r="K16">
            <v>77</v>
          </cell>
          <cell r="L16">
            <v>104</v>
          </cell>
          <cell r="M16">
            <v>82</v>
          </cell>
          <cell r="N16">
            <v>12</v>
          </cell>
          <cell r="O16">
            <v>62</v>
          </cell>
          <cell r="P16">
            <v>27</v>
          </cell>
          <cell r="Q16">
            <v>122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abSelected="1" workbookViewId="0">
      <selection activeCell="S27" sqref="S27"/>
    </sheetView>
  </sheetViews>
  <sheetFormatPr defaultColWidth="15.7109375" defaultRowHeight="16.5" customHeight="1" x14ac:dyDescent="0.2"/>
  <cols>
    <col min="1" max="1" width="22.28515625" style="19" customWidth="1"/>
    <col min="2" max="2" width="7.7109375" style="19" bestFit="1" customWidth="1"/>
    <col min="3" max="4" width="6.140625" style="19" bestFit="1" customWidth="1"/>
    <col min="5" max="5" width="7.140625" style="19" bestFit="1" customWidth="1"/>
    <col min="6" max="8" width="6.140625" style="19" bestFit="1" customWidth="1"/>
    <col min="9" max="10" width="7.140625" style="19" bestFit="1" customWidth="1"/>
    <col min="11" max="16" width="7.140625" style="19" customWidth="1"/>
    <col min="17" max="18" width="7.42578125" style="19" customWidth="1"/>
    <col min="19" max="19" width="23.42578125" style="19" bestFit="1" customWidth="1"/>
    <col min="20" max="22" width="12.42578125" style="19" customWidth="1"/>
    <col min="23" max="16384" width="15.7109375" style="19"/>
  </cols>
  <sheetData>
    <row r="1" spans="1:18" ht="16.5" customHeight="1" thickBot="1" x14ac:dyDescent="0.25">
      <c r="A1" s="15"/>
      <c r="B1" s="15"/>
      <c r="C1" s="16" t="s">
        <v>9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7"/>
      <c r="O1" s="17"/>
      <c r="P1" s="17"/>
      <c r="Q1" s="18"/>
    </row>
    <row r="2" spans="1:18" ht="16.5" customHeight="1" thickBot="1" x14ac:dyDescent="0.25">
      <c r="A2" s="20" t="s">
        <v>10</v>
      </c>
      <c r="B2" s="21" t="s">
        <v>11</v>
      </c>
      <c r="C2" s="21">
        <v>2006</v>
      </c>
      <c r="D2" s="21">
        <v>2007</v>
      </c>
      <c r="E2" s="21">
        <v>2008</v>
      </c>
      <c r="F2" s="21">
        <v>2009</v>
      </c>
      <c r="G2" s="22">
        <v>2010</v>
      </c>
      <c r="H2" s="21">
        <v>2011</v>
      </c>
      <c r="I2" s="22">
        <v>2012</v>
      </c>
      <c r="J2" s="22">
        <v>2013</v>
      </c>
      <c r="K2" s="22">
        <v>2014</v>
      </c>
      <c r="L2" s="22">
        <v>2015</v>
      </c>
      <c r="M2" s="22">
        <v>2016</v>
      </c>
      <c r="N2" s="22">
        <v>2017</v>
      </c>
      <c r="O2" s="22">
        <v>2018</v>
      </c>
      <c r="P2" s="22">
        <v>2019</v>
      </c>
      <c r="Q2" s="23">
        <v>2020</v>
      </c>
      <c r="R2" s="24"/>
    </row>
    <row r="3" spans="1:18" ht="16.5" customHeight="1" x14ac:dyDescent="0.2">
      <c r="A3" s="25" t="s">
        <v>12</v>
      </c>
      <c r="B3" s="26">
        <v>140</v>
      </c>
      <c r="C3" s="26">
        <v>1</v>
      </c>
      <c r="D3" s="26">
        <v>14</v>
      </c>
      <c r="E3" s="26">
        <v>2</v>
      </c>
      <c r="F3" s="26">
        <v>5</v>
      </c>
      <c r="G3" s="27">
        <v>7</v>
      </c>
      <c r="H3" s="26">
        <v>13</v>
      </c>
      <c r="I3" s="26">
        <v>3</v>
      </c>
      <c r="J3" s="26">
        <v>8</v>
      </c>
      <c r="K3" s="26">
        <v>13</v>
      </c>
      <c r="L3" s="26">
        <v>55</v>
      </c>
      <c r="M3" s="26">
        <v>9</v>
      </c>
      <c r="N3" s="26">
        <v>2</v>
      </c>
      <c r="O3" s="26">
        <v>17</v>
      </c>
      <c r="P3" s="26">
        <v>4</v>
      </c>
      <c r="Q3" s="26">
        <v>24</v>
      </c>
    </row>
    <row r="4" spans="1:18" ht="16.5" customHeight="1" x14ac:dyDescent="0.2">
      <c r="A4" s="25" t="s">
        <v>13</v>
      </c>
      <c r="B4" s="26">
        <v>33</v>
      </c>
      <c r="C4" s="26">
        <v>1</v>
      </c>
      <c r="D4" s="26">
        <v>3</v>
      </c>
      <c r="E4" s="26">
        <v>2</v>
      </c>
      <c r="F4" s="26">
        <v>6</v>
      </c>
      <c r="G4" s="27">
        <v>0</v>
      </c>
      <c r="H4" s="27">
        <v>0</v>
      </c>
      <c r="I4" s="26">
        <v>6</v>
      </c>
      <c r="J4" s="26">
        <v>10</v>
      </c>
      <c r="K4" s="26">
        <v>10</v>
      </c>
      <c r="L4" s="26">
        <v>9</v>
      </c>
      <c r="M4" s="26">
        <v>11</v>
      </c>
      <c r="N4" s="26">
        <v>0</v>
      </c>
      <c r="O4" s="26">
        <v>2</v>
      </c>
      <c r="P4" s="26">
        <v>8</v>
      </c>
      <c r="Q4" s="26">
        <v>22</v>
      </c>
    </row>
    <row r="5" spans="1:18" ht="16.5" customHeight="1" x14ac:dyDescent="0.2">
      <c r="A5" s="25" t="s">
        <v>13</v>
      </c>
      <c r="B5" s="26">
        <v>200</v>
      </c>
      <c r="C5" s="26">
        <v>5</v>
      </c>
      <c r="D5" s="26">
        <v>5</v>
      </c>
      <c r="E5" s="26">
        <v>5</v>
      </c>
      <c r="F5" s="26">
        <v>15</v>
      </c>
      <c r="G5" s="27">
        <v>1</v>
      </c>
      <c r="H5" s="27">
        <v>0</v>
      </c>
      <c r="I5" s="26">
        <v>7</v>
      </c>
      <c r="J5" s="26">
        <v>21</v>
      </c>
      <c r="K5" s="26">
        <v>11</v>
      </c>
      <c r="L5" s="26">
        <v>6</v>
      </c>
      <c r="M5" s="26">
        <v>15</v>
      </c>
      <c r="N5" s="26">
        <v>1</v>
      </c>
      <c r="O5" s="26">
        <v>1</v>
      </c>
      <c r="P5" s="26">
        <v>12</v>
      </c>
      <c r="Q5" s="26">
        <v>15</v>
      </c>
    </row>
    <row r="6" spans="1:18" ht="16.5" customHeight="1" x14ac:dyDescent="0.2">
      <c r="A6" s="25" t="s">
        <v>14</v>
      </c>
      <c r="B6" s="26">
        <v>161</v>
      </c>
      <c r="C6" s="26">
        <v>2</v>
      </c>
      <c r="D6" s="26">
        <v>2</v>
      </c>
      <c r="E6" s="26">
        <v>1</v>
      </c>
      <c r="F6" s="26">
        <v>0</v>
      </c>
      <c r="G6" s="27">
        <v>0</v>
      </c>
      <c r="H6" s="27">
        <v>0</v>
      </c>
      <c r="I6" s="26">
        <v>13</v>
      </c>
      <c r="J6" s="26">
        <v>1</v>
      </c>
      <c r="K6" s="26">
        <v>2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</row>
    <row r="7" spans="1:18" ht="16.5" customHeight="1" x14ac:dyDescent="0.2">
      <c r="A7" s="25" t="s">
        <v>14</v>
      </c>
      <c r="B7" s="26">
        <v>204</v>
      </c>
      <c r="C7" s="26">
        <v>2</v>
      </c>
      <c r="D7" s="26">
        <v>9</v>
      </c>
      <c r="E7" s="26">
        <v>4</v>
      </c>
      <c r="F7" s="26">
        <v>11</v>
      </c>
      <c r="G7" s="27">
        <v>5</v>
      </c>
      <c r="H7" s="27">
        <v>1</v>
      </c>
      <c r="I7" s="26">
        <v>12</v>
      </c>
      <c r="J7" s="26">
        <v>15</v>
      </c>
      <c r="K7" s="26">
        <v>7</v>
      </c>
      <c r="L7" s="26">
        <v>1</v>
      </c>
      <c r="M7" s="26">
        <v>3</v>
      </c>
      <c r="N7" s="26">
        <v>0</v>
      </c>
      <c r="O7" s="26">
        <v>1</v>
      </c>
      <c r="P7" s="26">
        <v>0</v>
      </c>
      <c r="Q7" s="26">
        <v>0</v>
      </c>
    </row>
    <row r="8" spans="1:18" ht="16.5" customHeight="1" x14ac:dyDescent="0.2">
      <c r="A8" s="25" t="s">
        <v>14</v>
      </c>
      <c r="B8" s="26">
        <v>223</v>
      </c>
      <c r="C8" s="26">
        <v>4</v>
      </c>
      <c r="D8" s="26">
        <v>21</v>
      </c>
      <c r="E8" s="26">
        <v>2</v>
      </c>
      <c r="F8" s="26">
        <v>4</v>
      </c>
      <c r="G8" s="27">
        <v>3</v>
      </c>
      <c r="H8" s="27">
        <v>2</v>
      </c>
      <c r="I8" s="26">
        <v>8</v>
      </c>
      <c r="J8" s="26">
        <v>27</v>
      </c>
      <c r="K8" s="26">
        <v>20</v>
      </c>
      <c r="L8" s="26">
        <v>8</v>
      </c>
      <c r="M8" s="26">
        <v>29</v>
      </c>
      <c r="N8" s="26">
        <v>8</v>
      </c>
      <c r="O8" s="26">
        <v>27</v>
      </c>
      <c r="P8" s="26">
        <v>0</v>
      </c>
      <c r="Q8" s="26">
        <v>19</v>
      </c>
    </row>
    <row r="9" spans="1:18" ht="16.5" customHeight="1" x14ac:dyDescent="0.2">
      <c r="A9" s="25" t="s">
        <v>14</v>
      </c>
      <c r="B9" s="26">
        <v>282</v>
      </c>
      <c r="C9" s="26"/>
      <c r="D9" s="26"/>
      <c r="E9" s="26"/>
      <c r="F9" s="26">
        <v>2</v>
      </c>
      <c r="G9" s="27">
        <v>0</v>
      </c>
      <c r="H9" s="27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</row>
    <row r="10" spans="1:18" ht="16.5" customHeight="1" x14ac:dyDescent="0.2">
      <c r="A10" s="25" t="s">
        <v>15</v>
      </c>
      <c r="B10" s="26">
        <v>97</v>
      </c>
      <c r="C10" s="26">
        <v>0</v>
      </c>
      <c r="D10" s="26">
        <v>0</v>
      </c>
      <c r="E10" s="26">
        <v>8</v>
      </c>
      <c r="F10" s="26">
        <v>2</v>
      </c>
      <c r="G10" s="27">
        <v>7</v>
      </c>
      <c r="H10" s="27">
        <v>0</v>
      </c>
      <c r="I10" s="26">
        <v>1</v>
      </c>
      <c r="J10" s="26">
        <v>13</v>
      </c>
      <c r="K10" s="26">
        <v>5</v>
      </c>
      <c r="L10" s="26">
        <v>0</v>
      </c>
      <c r="M10" s="26">
        <v>6</v>
      </c>
      <c r="N10" s="26">
        <v>0</v>
      </c>
      <c r="O10" s="26">
        <v>7</v>
      </c>
      <c r="P10" s="26">
        <v>2</v>
      </c>
      <c r="Q10" s="26">
        <v>24</v>
      </c>
    </row>
    <row r="11" spans="1:18" ht="16.5" customHeight="1" x14ac:dyDescent="0.2">
      <c r="A11" s="25" t="s">
        <v>16</v>
      </c>
      <c r="B11" s="26">
        <v>532</v>
      </c>
      <c r="C11" s="26">
        <v>0</v>
      </c>
      <c r="D11" s="26">
        <v>0</v>
      </c>
      <c r="E11" s="26">
        <v>0</v>
      </c>
      <c r="F11" s="26">
        <v>0</v>
      </c>
      <c r="G11" s="27">
        <v>0</v>
      </c>
      <c r="H11" s="27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</row>
    <row r="12" spans="1:18" ht="16.5" customHeight="1" x14ac:dyDescent="0.2">
      <c r="A12" s="25" t="s">
        <v>17</v>
      </c>
      <c r="B12" s="26">
        <v>175</v>
      </c>
      <c r="C12" s="26">
        <v>0</v>
      </c>
      <c r="D12" s="26">
        <v>3</v>
      </c>
      <c r="E12" s="26">
        <v>2</v>
      </c>
      <c r="F12" s="26">
        <v>0</v>
      </c>
      <c r="G12" s="27">
        <v>2</v>
      </c>
      <c r="H12" s="27"/>
      <c r="I12" s="26">
        <v>1</v>
      </c>
      <c r="J12" s="26">
        <v>0</v>
      </c>
      <c r="K12" s="26">
        <v>4</v>
      </c>
      <c r="L12" s="26">
        <v>12</v>
      </c>
      <c r="M12" s="26">
        <v>5</v>
      </c>
      <c r="N12" s="26">
        <v>0</v>
      </c>
      <c r="O12" s="26">
        <v>7</v>
      </c>
      <c r="P12" s="26">
        <v>1</v>
      </c>
      <c r="Q12" s="26">
        <v>5</v>
      </c>
    </row>
    <row r="13" spans="1:18" ht="16.5" customHeight="1" x14ac:dyDescent="0.2">
      <c r="A13" s="25" t="s">
        <v>18</v>
      </c>
      <c r="B13" s="26">
        <v>345</v>
      </c>
      <c r="C13" s="26"/>
      <c r="D13" s="26"/>
      <c r="E13" s="26"/>
      <c r="F13" s="26">
        <v>1</v>
      </c>
      <c r="G13" s="27">
        <v>2</v>
      </c>
      <c r="H13" s="27"/>
      <c r="I13" s="26">
        <v>2</v>
      </c>
      <c r="J13" s="26">
        <v>9</v>
      </c>
      <c r="K13" s="26">
        <v>5</v>
      </c>
      <c r="L13" s="26">
        <v>13</v>
      </c>
      <c r="M13" s="26">
        <v>4</v>
      </c>
      <c r="N13" s="26">
        <v>1</v>
      </c>
      <c r="O13" s="26">
        <v>0</v>
      </c>
      <c r="P13" s="26">
        <v>0</v>
      </c>
      <c r="Q13" s="26">
        <v>13</v>
      </c>
    </row>
    <row r="14" spans="1:18" ht="16.5" customHeight="1" x14ac:dyDescent="0.2">
      <c r="A14" s="25" t="s">
        <v>19</v>
      </c>
      <c r="B14" s="26">
        <v>66</v>
      </c>
      <c r="C14" s="26">
        <v>3</v>
      </c>
      <c r="D14" s="26">
        <v>1</v>
      </c>
      <c r="E14" s="26">
        <v>3</v>
      </c>
      <c r="F14" s="26">
        <v>4</v>
      </c>
      <c r="G14" s="27">
        <v>0</v>
      </c>
      <c r="H14" s="27">
        <v>1</v>
      </c>
      <c r="I14" s="26">
        <v>11</v>
      </c>
      <c r="J14" s="26">
        <v>0</v>
      </c>
      <c r="K14" s="26">
        <v>0</v>
      </c>
      <c r="L14" s="26">
        <v>0</v>
      </c>
      <c r="M14" s="26">
        <v>0</v>
      </c>
      <c r="N14" s="26">
        <v>0</v>
      </c>
      <c r="O14" s="26">
        <v>0</v>
      </c>
      <c r="P14" s="26">
        <v>0</v>
      </c>
      <c r="Q14" s="26">
        <v>0</v>
      </c>
    </row>
    <row r="15" spans="1:18" ht="16.5" customHeight="1" x14ac:dyDescent="0.2">
      <c r="A15" s="28" t="s">
        <v>20</v>
      </c>
      <c r="B15" s="29">
        <v>152</v>
      </c>
      <c r="C15" s="29">
        <v>0</v>
      </c>
      <c r="D15" s="29">
        <v>0</v>
      </c>
      <c r="E15" s="29">
        <v>0</v>
      </c>
      <c r="F15" s="29">
        <v>0</v>
      </c>
      <c r="G15" s="30">
        <v>0</v>
      </c>
      <c r="H15" s="30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9">
        <v>0</v>
      </c>
      <c r="O15" s="29">
        <v>0</v>
      </c>
      <c r="P15" s="29">
        <v>0</v>
      </c>
      <c r="Q15" s="30">
        <v>0</v>
      </c>
    </row>
    <row r="16" spans="1:18" ht="16.5" customHeight="1" x14ac:dyDescent="0.2">
      <c r="A16" s="31" t="s">
        <v>0</v>
      </c>
      <c r="B16" s="32"/>
      <c r="C16" s="32">
        <v>18</v>
      </c>
      <c r="D16" s="32">
        <v>58</v>
      </c>
      <c r="E16" s="32">
        <v>29</v>
      </c>
      <c r="F16" s="32">
        <v>50</v>
      </c>
      <c r="G16" s="33">
        <f t="shared" ref="G16:L16" si="0">SUM(G3:G15)</f>
        <v>27</v>
      </c>
      <c r="H16" s="33">
        <f t="shared" si="0"/>
        <v>17</v>
      </c>
      <c r="I16" s="33">
        <f t="shared" si="0"/>
        <v>64</v>
      </c>
      <c r="J16" s="33">
        <f t="shared" si="0"/>
        <v>104</v>
      </c>
      <c r="K16" s="33">
        <f t="shared" si="0"/>
        <v>77</v>
      </c>
      <c r="L16" s="33">
        <f t="shared" si="0"/>
        <v>104</v>
      </c>
      <c r="M16" s="33">
        <f>SUM(M3:M15)</f>
        <v>82</v>
      </c>
      <c r="N16" s="33">
        <f>SUM(N3:N15)</f>
        <v>12</v>
      </c>
      <c r="O16" s="33">
        <f>SUM(O3:O15)</f>
        <v>62</v>
      </c>
      <c r="P16" s="33">
        <f>SUM(P3:P15)</f>
        <v>27</v>
      </c>
      <c r="Q16" s="33">
        <f>SUM(Q3:Q15)</f>
        <v>122</v>
      </c>
    </row>
    <row r="17" spans="1:17" ht="16.5" customHeight="1" x14ac:dyDescent="0.2">
      <c r="A17" s="31" t="s">
        <v>21</v>
      </c>
      <c r="B17" s="32"/>
      <c r="C17" s="34">
        <v>25.9</v>
      </c>
      <c r="D17" s="34">
        <v>24.2</v>
      </c>
      <c r="E17" s="34">
        <v>24.2</v>
      </c>
      <c r="F17" s="35">
        <v>25.9</v>
      </c>
      <c r="G17" s="36">
        <v>24.8</v>
      </c>
      <c r="H17" s="35">
        <v>22.8</v>
      </c>
      <c r="I17" s="37">
        <v>24.8</v>
      </c>
      <c r="J17" s="37">
        <v>24.8</v>
      </c>
      <c r="K17" s="37">
        <v>24.8</v>
      </c>
      <c r="L17" s="37">
        <v>24.8</v>
      </c>
      <c r="M17" s="37">
        <v>24.8</v>
      </c>
      <c r="N17" s="37">
        <v>24.8</v>
      </c>
      <c r="O17" s="37">
        <v>30.1</v>
      </c>
      <c r="P17" s="37">
        <v>24.8</v>
      </c>
      <c r="Q17" s="26">
        <v>24.8</v>
      </c>
    </row>
    <row r="18" spans="1:17" ht="16.5" customHeight="1" x14ac:dyDescent="0.2">
      <c r="A18" s="31" t="s">
        <v>22</v>
      </c>
      <c r="B18" s="32"/>
      <c r="C18" s="38">
        <f>C16/C17</f>
        <v>0.69498069498069504</v>
      </c>
      <c r="D18" s="38">
        <f t="shared" ref="D18:O18" si="1">D16/D17</f>
        <v>2.3966942148760331</v>
      </c>
      <c r="E18" s="38">
        <f t="shared" si="1"/>
        <v>1.1983471074380165</v>
      </c>
      <c r="F18" s="38">
        <f t="shared" si="1"/>
        <v>1.9305019305019306</v>
      </c>
      <c r="G18" s="38">
        <f t="shared" si="1"/>
        <v>1.0887096774193548</v>
      </c>
      <c r="H18" s="38">
        <f t="shared" si="1"/>
        <v>0.74561403508771928</v>
      </c>
      <c r="I18" s="38">
        <f t="shared" si="1"/>
        <v>2.5806451612903225</v>
      </c>
      <c r="J18" s="38">
        <f t="shared" si="1"/>
        <v>4.193548387096774</v>
      </c>
      <c r="K18" s="38">
        <f t="shared" si="1"/>
        <v>3.1048387096774195</v>
      </c>
      <c r="L18" s="38">
        <f t="shared" si="1"/>
        <v>4.193548387096774</v>
      </c>
      <c r="M18" s="38">
        <f t="shared" si="1"/>
        <v>3.3064516129032255</v>
      </c>
      <c r="N18" s="38">
        <f t="shared" si="1"/>
        <v>0.48387096774193544</v>
      </c>
      <c r="O18" s="38">
        <f t="shared" si="1"/>
        <v>2.059800664451827</v>
      </c>
      <c r="P18" s="38">
        <f>P16/P17</f>
        <v>1.0887096774193548</v>
      </c>
      <c r="Q18" s="38">
        <f>Q16/Q17</f>
        <v>4.919354838709677</v>
      </c>
    </row>
    <row r="20" spans="1:17" ht="16.5" customHeight="1" x14ac:dyDescent="0.2">
      <c r="A20" s="39"/>
      <c r="B20" s="40"/>
      <c r="C20" s="41"/>
    </row>
    <row r="21" spans="1:17" ht="16.5" customHeight="1" x14ac:dyDescent="0.2">
      <c r="A21" s="42"/>
      <c r="B21" s="43"/>
      <c r="C21" s="41"/>
    </row>
    <row r="22" spans="1:17" ht="16.5" customHeight="1" x14ac:dyDescent="0.2">
      <c r="A22" s="42"/>
      <c r="B22" s="43"/>
      <c r="C22" s="41"/>
    </row>
    <row r="23" spans="1:17" ht="16.5" customHeight="1" x14ac:dyDescent="0.2">
      <c r="A23" s="42"/>
      <c r="B23" s="43"/>
      <c r="C23" s="41"/>
    </row>
    <row r="24" spans="1:17" ht="16.5" customHeight="1" x14ac:dyDescent="0.2">
      <c r="A24" s="42"/>
      <c r="B24" s="43"/>
      <c r="C24" s="41"/>
    </row>
    <row r="25" spans="1:17" ht="16.5" customHeight="1" x14ac:dyDescent="0.2">
      <c r="A25" s="42"/>
      <c r="B25" s="43"/>
      <c r="C25" s="41"/>
    </row>
    <row r="26" spans="1:17" ht="16.5" customHeight="1" x14ac:dyDescent="0.2">
      <c r="A26" s="42"/>
      <c r="B26" s="43"/>
      <c r="C26" s="41"/>
    </row>
    <row r="27" spans="1:17" ht="16.5" customHeight="1" x14ac:dyDescent="0.2">
      <c r="A27" s="42"/>
      <c r="B27" s="43"/>
      <c r="C27" s="41"/>
    </row>
    <row r="28" spans="1:17" ht="16.5" customHeight="1" x14ac:dyDescent="0.2">
      <c r="A28" s="42"/>
      <c r="B28" s="43"/>
      <c r="C28" s="41"/>
    </row>
    <row r="29" spans="1:17" ht="16.5" customHeight="1" x14ac:dyDescent="0.2">
      <c r="A29" s="42"/>
      <c r="B29" s="43"/>
      <c r="C29" s="41"/>
    </row>
    <row r="30" spans="1:17" ht="16.5" customHeight="1" x14ac:dyDescent="0.2">
      <c r="A30" s="42"/>
      <c r="B30" s="43"/>
      <c r="C30" s="41"/>
    </row>
    <row r="31" spans="1:17" ht="16.5" customHeight="1" x14ac:dyDescent="0.2">
      <c r="A31" s="42"/>
      <c r="B31" s="43"/>
      <c r="C31" s="41"/>
    </row>
    <row r="32" spans="1:17" ht="16.5" customHeight="1" x14ac:dyDescent="0.2">
      <c r="A32" s="42"/>
      <c r="B32" s="43"/>
      <c r="C32" s="41"/>
    </row>
    <row r="33" spans="1:2" ht="16.5" customHeight="1" x14ac:dyDescent="0.2">
      <c r="A33" s="42"/>
      <c r="B33" s="43"/>
    </row>
  </sheetData>
  <mergeCells count="1">
    <mergeCell ref="C1:M1"/>
  </mergeCells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workbookViewId="0">
      <pane ySplit="2" topLeftCell="A3" activePane="bottomLeft" state="frozen"/>
      <selection pane="bottomLeft" activeCell="C35" sqref="C35"/>
    </sheetView>
  </sheetViews>
  <sheetFormatPr defaultRowHeight="14.25" customHeight="1" x14ac:dyDescent="0.25"/>
  <cols>
    <col min="1" max="1" width="9.85546875" style="1" customWidth="1"/>
    <col min="2" max="6" width="11" style="1" customWidth="1"/>
    <col min="7" max="16384" width="9.140625" style="1"/>
  </cols>
  <sheetData>
    <row r="1" spans="1:6" ht="14.25" customHeight="1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</row>
    <row r="2" spans="1:6" ht="14.25" customHeight="1" x14ac:dyDescent="0.25">
      <c r="A2" s="4">
        <v>2000</v>
      </c>
      <c r="B2" s="4">
        <v>380</v>
      </c>
      <c r="C2" s="4">
        <v>563</v>
      </c>
      <c r="D2" s="4">
        <v>923</v>
      </c>
      <c r="E2" s="4"/>
      <c r="F2" s="3">
        <f t="shared" ref="F2:F20" si="0">SUM(B2:E2)</f>
        <v>1866</v>
      </c>
    </row>
    <row r="3" spans="1:6" ht="14.25" customHeight="1" x14ac:dyDescent="0.25">
      <c r="A3" s="4">
        <v>2001</v>
      </c>
      <c r="B3" s="4">
        <v>432</v>
      </c>
      <c r="C3" s="4">
        <v>354</v>
      </c>
      <c r="D3" s="4">
        <v>1077</v>
      </c>
      <c r="E3" s="4"/>
      <c r="F3" s="3">
        <f t="shared" si="0"/>
        <v>1863</v>
      </c>
    </row>
    <row r="4" spans="1:6" ht="14.25" customHeight="1" x14ac:dyDescent="0.25">
      <c r="A4" s="4">
        <v>2002</v>
      </c>
      <c r="B4" s="4">
        <v>549</v>
      </c>
      <c r="C4" s="4">
        <v>389</v>
      </c>
      <c r="D4" s="4">
        <v>1021</v>
      </c>
      <c r="E4" s="4"/>
      <c r="F4" s="3">
        <f t="shared" si="0"/>
        <v>1959</v>
      </c>
    </row>
    <row r="5" spans="1:6" ht="14.25" customHeight="1" x14ac:dyDescent="0.25">
      <c r="A5" s="4">
        <v>2003</v>
      </c>
      <c r="B5" s="4">
        <v>260</v>
      </c>
      <c r="C5" s="4">
        <v>236</v>
      </c>
      <c r="D5" s="4">
        <v>858</v>
      </c>
      <c r="E5" s="4"/>
      <c r="F5" s="3">
        <f t="shared" si="0"/>
        <v>1354</v>
      </c>
    </row>
    <row r="6" spans="1:6" ht="14.25" customHeight="1" x14ac:dyDescent="0.25">
      <c r="A6" s="4">
        <v>2004</v>
      </c>
      <c r="B6" s="4">
        <v>242</v>
      </c>
      <c r="C6" s="4">
        <v>319</v>
      </c>
      <c r="D6" s="4">
        <v>970</v>
      </c>
      <c r="E6" s="4"/>
      <c r="F6" s="3">
        <f t="shared" si="0"/>
        <v>1531</v>
      </c>
    </row>
    <row r="7" spans="1:6" ht="14.25" customHeight="1" x14ac:dyDescent="0.25">
      <c r="A7" s="4">
        <v>2005</v>
      </c>
      <c r="B7" s="4">
        <v>203</v>
      </c>
      <c r="C7" s="4">
        <v>178</v>
      </c>
      <c r="D7" s="4">
        <v>497</v>
      </c>
      <c r="E7" s="4"/>
      <c r="F7" s="3">
        <f t="shared" si="0"/>
        <v>878</v>
      </c>
    </row>
    <row r="8" spans="1:6" ht="14.25" customHeight="1" x14ac:dyDescent="0.25">
      <c r="A8" s="4">
        <v>2006</v>
      </c>
      <c r="B8" s="4">
        <v>318</v>
      </c>
      <c r="C8" s="4">
        <v>199</v>
      </c>
      <c r="D8" s="4">
        <v>392</v>
      </c>
      <c r="E8" s="4"/>
      <c r="F8" s="3">
        <f t="shared" si="0"/>
        <v>909</v>
      </c>
    </row>
    <row r="9" spans="1:6" ht="14.25" customHeight="1" x14ac:dyDescent="0.25">
      <c r="A9" s="4">
        <v>2007</v>
      </c>
      <c r="B9" s="4">
        <v>250</v>
      </c>
      <c r="C9" s="5">
        <v>85</v>
      </c>
      <c r="D9" s="4">
        <v>411</v>
      </c>
      <c r="E9" s="4"/>
      <c r="F9" s="3">
        <f t="shared" si="0"/>
        <v>746</v>
      </c>
    </row>
    <row r="10" spans="1:6" ht="14.25" customHeight="1" x14ac:dyDescent="0.25">
      <c r="A10" s="4">
        <v>2008</v>
      </c>
      <c r="B10" s="4">
        <v>248</v>
      </c>
      <c r="C10" s="4">
        <v>169</v>
      </c>
      <c r="D10" s="4">
        <v>546</v>
      </c>
      <c r="E10" s="4"/>
      <c r="F10" s="3">
        <f t="shared" si="0"/>
        <v>963</v>
      </c>
    </row>
    <row r="11" spans="1:6" ht="14.25" customHeight="1" x14ac:dyDescent="0.25">
      <c r="A11" s="4">
        <v>2009</v>
      </c>
      <c r="B11" s="4">
        <v>468</v>
      </c>
      <c r="C11" s="4">
        <v>251</v>
      </c>
      <c r="D11" s="4">
        <v>502</v>
      </c>
      <c r="E11" s="4">
        <v>3</v>
      </c>
      <c r="F11" s="3">
        <f t="shared" si="0"/>
        <v>1224</v>
      </c>
    </row>
    <row r="12" spans="1:6" ht="14.25" customHeight="1" x14ac:dyDescent="0.25">
      <c r="A12" s="3">
        <v>2010</v>
      </c>
      <c r="B12" s="3">
        <v>614</v>
      </c>
      <c r="C12" s="3">
        <v>197</v>
      </c>
      <c r="D12" s="4">
        <v>617</v>
      </c>
      <c r="E12" s="4">
        <v>2</v>
      </c>
      <c r="F12" s="3">
        <f t="shared" si="0"/>
        <v>1430</v>
      </c>
    </row>
    <row r="13" spans="1:6" ht="14.25" customHeight="1" x14ac:dyDescent="0.25">
      <c r="A13" s="4">
        <v>2011</v>
      </c>
      <c r="B13" s="4">
        <v>692</v>
      </c>
      <c r="C13" s="4">
        <v>505</v>
      </c>
      <c r="D13" s="4">
        <v>649</v>
      </c>
      <c r="E13" s="4"/>
      <c r="F13" s="3">
        <f t="shared" si="0"/>
        <v>1846</v>
      </c>
    </row>
    <row r="14" spans="1:6" ht="14.25" customHeight="1" x14ac:dyDescent="0.25">
      <c r="A14" s="4">
        <v>2012</v>
      </c>
      <c r="B14" s="4">
        <v>403</v>
      </c>
      <c r="C14" s="4">
        <v>493</v>
      </c>
      <c r="D14" s="4">
        <v>891</v>
      </c>
      <c r="E14" s="4"/>
      <c r="F14" s="3">
        <f t="shared" si="0"/>
        <v>1787</v>
      </c>
    </row>
    <row r="15" spans="1:6" ht="14.25" customHeight="1" x14ac:dyDescent="0.25">
      <c r="A15" s="6">
        <v>2013</v>
      </c>
      <c r="B15" s="6">
        <v>388</v>
      </c>
      <c r="C15" s="7">
        <v>113</v>
      </c>
      <c r="D15" s="6">
        <v>494</v>
      </c>
      <c r="E15" s="6"/>
      <c r="F15" s="3">
        <f t="shared" si="0"/>
        <v>995</v>
      </c>
    </row>
    <row r="16" spans="1:6" ht="14.25" customHeight="1" x14ac:dyDescent="0.25">
      <c r="A16" s="6">
        <v>2014</v>
      </c>
      <c r="B16" s="6">
        <v>829</v>
      </c>
      <c r="C16" s="6">
        <v>518</v>
      </c>
      <c r="D16" s="6">
        <v>848</v>
      </c>
      <c r="E16" s="6"/>
      <c r="F16" s="3">
        <f t="shared" si="0"/>
        <v>2195</v>
      </c>
    </row>
    <row r="17" spans="1:6" s="8" customFormat="1" ht="14.25" customHeight="1" x14ac:dyDescent="0.25">
      <c r="A17" s="6">
        <v>2015</v>
      </c>
      <c r="B17" s="6">
        <v>771</v>
      </c>
      <c r="C17" s="7">
        <v>442</v>
      </c>
      <c r="D17" s="6">
        <v>415</v>
      </c>
      <c r="E17" s="6"/>
      <c r="F17" s="3">
        <f t="shared" si="0"/>
        <v>1628</v>
      </c>
    </row>
    <row r="18" spans="1:6" s="8" customFormat="1" ht="14.25" customHeight="1" x14ac:dyDescent="0.25">
      <c r="A18" s="6">
        <v>2016</v>
      </c>
      <c r="B18" s="6">
        <v>385</v>
      </c>
      <c r="C18" s="10">
        <v>160</v>
      </c>
      <c r="D18" s="6">
        <v>348</v>
      </c>
      <c r="E18" s="6"/>
      <c r="F18" s="3">
        <f t="shared" si="0"/>
        <v>893</v>
      </c>
    </row>
    <row r="19" spans="1:6" s="8" customFormat="1" ht="14.25" customHeight="1" x14ac:dyDescent="0.25">
      <c r="A19" s="6">
        <v>2017</v>
      </c>
      <c r="B19" s="11">
        <v>228</v>
      </c>
      <c r="C19" s="12">
        <v>29</v>
      </c>
      <c r="D19" s="11">
        <v>81</v>
      </c>
      <c r="E19" s="11">
        <v>1</v>
      </c>
      <c r="F19" s="9">
        <f t="shared" si="0"/>
        <v>339</v>
      </c>
    </row>
    <row r="20" spans="1:6" s="8" customFormat="1" ht="14.25" customHeight="1" x14ac:dyDescent="0.25">
      <c r="A20" s="6">
        <v>2018</v>
      </c>
      <c r="B20" s="11">
        <v>340</v>
      </c>
      <c r="C20" s="12">
        <v>75</v>
      </c>
      <c r="D20" s="11">
        <v>153</v>
      </c>
      <c r="E20" s="11"/>
      <c r="F20" s="9">
        <f t="shared" si="0"/>
        <v>568</v>
      </c>
    </row>
    <row r="21" spans="1:6" s="8" customFormat="1" ht="14.25" customHeight="1" x14ac:dyDescent="0.25">
      <c r="A21" s="6">
        <v>2019</v>
      </c>
      <c r="B21" s="11">
        <v>315</v>
      </c>
      <c r="C21" s="12">
        <v>160</v>
      </c>
      <c r="D21" s="11">
        <v>199</v>
      </c>
      <c r="E21" s="11">
        <v>0</v>
      </c>
      <c r="F21" s="9">
        <f>SUM(B21:E21)</f>
        <v>674</v>
      </c>
    </row>
    <row r="22" spans="1:6" s="8" customFormat="1" ht="14.25" customHeight="1" x14ac:dyDescent="0.25">
      <c r="A22" s="8" t="s">
        <v>7</v>
      </c>
      <c r="B22" s="13">
        <f>(B21-B20)/B20</f>
        <v>-7.3529411764705885E-2</v>
      </c>
      <c r="C22" s="13">
        <f>(C21-C20)/C20</f>
        <v>1.1333333333333333</v>
      </c>
      <c r="D22" s="13">
        <f>(D21-D20)/D20</f>
        <v>0.30065359477124182</v>
      </c>
      <c r="E22" s="13"/>
      <c r="F22" s="13">
        <f>(F21-F20)/F20</f>
        <v>0.18661971830985916</v>
      </c>
    </row>
    <row r="23" spans="1:6" s="8" customFormat="1" ht="14.25" customHeight="1" x14ac:dyDescent="0.25">
      <c r="B23" s="13"/>
      <c r="C23" s="14" t="s">
        <v>8</v>
      </c>
      <c r="D23" s="13"/>
      <c r="E23" s="13"/>
      <c r="F23" s="13"/>
    </row>
    <row r="24" spans="1:6" s="8" customFormat="1" ht="14.25" customHeight="1" x14ac:dyDescent="0.25"/>
    <row r="25" spans="1:6" s="8" customFormat="1" ht="14.25" customHeight="1" x14ac:dyDescent="0.25"/>
    <row r="26" spans="1:6" s="8" customFormat="1" ht="14.25" customHeight="1" x14ac:dyDescent="0.25"/>
    <row r="27" spans="1:6" s="8" customFormat="1" ht="14.25" customHeight="1" x14ac:dyDescent="0.25"/>
    <row r="28" spans="1:6" s="8" customFormat="1" ht="14.25" customHeight="1" x14ac:dyDescent="0.25"/>
    <row r="29" spans="1:6" s="8" customFormat="1" ht="14.25" customHeight="1" x14ac:dyDescent="0.25"/>
    <row r="30" spans="1:6" s="8" customFormat="1" ht="14.25" customHeight="1" x14ac:dyDescent="0.25"/>
    <row r="31" spans="1:6" s="8" customFormat="1" ht="14.25" customHeight="1" x14ac:dyDescent="0.25"/>
    <row r="32" spans="1:6" s="8" customFormat="1" ht="14.25" customHeight="1" x14ac:dyDescent="0.25"/>
    <row r="33" s="8" customFormat="1" ht="14.25" customHeight="1" x14ac:dyDescent="0.25"/>
    <row r="34" s="8" customFormat="1" ht="14.25" customHeight="1" x14ac:dyDescent="0.25"/>
    <row r="35" s="8" customFormat="1" ht="14.25" customHeight="1" x14ac:dyDescent="0.25"/>
    <row r="36" s="8" customFormat="1" ht="14.25" customHeight="1" x14ac:dyDescent="0.25"/>
    <row r="37" s="8" customFormat="1" ht="14.25" customHeight="1" x14ac:dyDescent="0.25"/>
    <row r="38" s="8" customFormat="1" ht="14.25" customHeight="1" x14ac:dyDescent="0.25"/>
    <row r="39" s="8" customFormat="1" ht="14.25" customHeight="1" x14ac:dyDescent="0.25"/>
    <row r="40" s="8" customFormat="1" ht="14.25" customHeight="1" x14ac:dyDescent="0.25"/>
    <row r="41" s="8" customFormat="1" ht="14.25" customHeight="1" x14ac:dyDescent="0.25"/>
    <row r="42" s="8" customFormat="1" ht="14.25" customHeight="1" x14ac:dyDescent="0.25"/>
    <row r="43" s="8" customFormat="1" ht="14.25" customHeight="1" x14ac:dyDescent="0.25"/>
    <row r="44" s="8" customFormat="1" ht="14.25" customHeight="1" x14ac:dyDescent="0.25"/>
    <row r="45" s="8" customFormat="1" ht="14.25" customHeight="1" x14ac:dyDescent="0.25"/>
    <row r="46" s="8" customFormat="1" ht="14.25" customHeight="1" x14ac:dyDescent="0.25"/>
    <row r="47" s="8" customFormat="1" ht="14.25" customHeight="1" x14ac:dyDescent="0.25"/>
    <row r="48" s="8" customFormat="1" ht="14.25" customHeight="1" x14ac:dyDescent="0.25"/>
    <row r="49" spans="1:6" s="8" customFormat="1" ht="14.25" customHeight="1" x14ac:dyDescent="0.25"/>
    <row r="50" spans="1:6" ht="14.25" customHeight="1" x14ac:dyDescent="0.25">
      <c r="A50" s="8"/>
      <c r="B50" s="8"/>
      <c r="C50" s="8"/>
      <c r="D50" s="8"/>
      <c r="E50" s="8"/>
      <c r="F50" s="8"/>
    </row>
    <row r="51" spans="1:6" ht="14.25" customHeight="1" x14ac:dyDescent="0.25">
      <c r="A51" s="8"/>
      <c r="B51" s="8"/>
      <c r="C51" s="8"/>
      <c r="D51" s="8"/>
      <c r="E51" s="8"/>
      <c r="F51" s="8"/>
    </row>
    <row r="52" spans="1:6" ht="14.25" customHeight="1" x14ac:dyDescent="0.25">
      <c r="A52" s="8"/>
      <c r="B52" s="8"/>
      <c r="C52" s="8"/>
      <c r="D52" s="8"/>
      <c r="E52" s="8"/>
      <c r="F52" s="8"/>
    </row>
    <row r="53" spans="1:6" ht="14.25" customHeight="1" x14ac:dyDescent="0.25">
      <c r="A53" s="8"/>
      <c r="B53" s="8"/>
      <c r="C53" s="8"/>
      <c r="D53" s="8"/>
      <c r="E53" s="8"/>
      <c r="F53" s="8"/>
    </row>
    <row r="54" spans="1:6" ht="14.25" customHeight="1" x14ac:dyDescent="0.25">
      <c r="A54" s="8"/>
      <c r="B54" s="8"/>
      <c r="C54" s="8"/>
      <c r="D54" s="8"/>
      <c r="E54" s="8"/>
      <c r="F54" s="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SF Steelhead</vt:lpstr>
      <vt:lpstr>Chinook</vt:lpstr>
    </vt:vector>
  </TitlesOfParts>
  <Company>Oregon Dept of Fish &amp; Wildlife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M Bare</dc:creator>
  <cp:lastModifiedBy>Christopher M Bare</cp:lastModifiedBy>
  <dcterms:created xsi:type="dcterms:W3CDTF">2020-08-10T22:59:18Z</dcterms:created>
  <dcterms:modified xsi:type="dcterms:W3CDTF">2020-08-10T23:04:44Z</dcterms:modified>
</cp:coreProperties>
</file>